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d.docs.live.net/81767ea654773267/JPT/2022-2023/uitslag 2022-2023/"/>
    </mc:Choice>
  </mc:AlternateContent>
  <xr:revisionPtr revIDLastSave="3" documentId="8_{F51AC67C-7CE0-47CD-B591-E2CABA732B50}" xr6:coauthVersionLast="47" xr6:coauthVersionMax="47" xr10:uidLastSave="{E592482C-DAD5-4B72-977A-BCC342A1A8FF}"/>
  <bookViews>
    <workbookView xWindow="-108" yWindow="-108" windowWidth="23256" windowHeight="12720" activeTab="2" xr2:uid="{797464E5-ADE6-4904-9579-DC46FFAFF690}"/>
  </bookViews>
  <sheets>
    <sheet name="Aantallen" sheetId="4" r:id="rId1"/>
    <sheet name="Deelnemers" sheetId="2" r:id="rId2"/>
    <sheet name="Scheidsrechters" sheetId="1" r:id="rId3"/>
  </sheets>
  <definedNames>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00" i="2" l="1"/>
  <c r="K13" i="1"/>
  <c r="I13" i="1" s="1"/>
  <c r="K29" i="1"/>
  <c r="I29" i="1" s="1"/>
  <c r="K28" i="1"/>
  <c r="I28" i="1" s="1"/>
  <c r="K16" i="1"/>
  <c r="I16" i="1" s="1"/>
  <c r="K26" i="1"/>
  <c r="I26" i="1" s="1"/>
  <c r="K31" i="1"/>
  <c r="I31" i="1" s="1"/>
  <c r="H5" i="4"/>
  <c r="BT173" i="2" l="1"/>
  <c r="BT88" i="2"/>
  <c r="BT31" i="2"/>
  <c r="BT49" i="2"/>
  <c r="BT141" i="2"/>
  <c r="BT176" i="2"/>
  <c r="BT177" i="2"/>
  <c r="BT178" i="2"/>
  <c r="BT179" i="2"/>
  <c r="BT180" i="2"/>
  <c r="BT181" i="2"/>
  <c r="BT182" i="2"/>
  <c r="BT183" i="2"/>
  <c r="BT184" i="2"/>
  <c r="BT185" i="2"/>
  <c r="BT186" i="2"/>
  <c r="BT187" i="2"/>
  <c r="BT188" i="2"/>
  <c r="BT189" i="2"/>
  <c r="BT190" i="2"/>
  <c r="BT191" i="2"/>
  <c r="BT192" i="2"/>
  <c r="BT193" i="2"/>
  <c r="BT194" i="2"/>
  <c r="BT195" i="2"/>
  <c r="BT196" i="2"/>
  <c r="BT197" i="2"/>
  <c r="BT198" i="2"/>
  <c r="BT199" i="2"/>
  <c r="BN173" i="2"/>
  <c r="BN88" i="2"/>
  <c r="BN31" i="2"/>
  <c r="BN49" i="2"/>
  <c r="BN141" i="2"/>
  <c r="BN176" i="2"/>
  <c r="BN177" i="2"/>
  <c r="BN178" i="2"/>
  <c r="BN179" i="2"/>
  <c r="BN180" i="2"/>
  <c r="BN181" i="2"/>
  <c r="BN182" i="2"/>
  <c r="BN183" i="2"/>
  <c r="BN184" i="2"/>
  <c r="BN185" i="2"/>
  <c r="BN186" i="2"/>
  <c r="BN187" i="2"/>
  <c r="BN188" i="2"/>
  <c r="BN189" i="2"/>
  <c r="BN190" i="2"/>
  <c r="BN191" i="2"/>
  <c r="BN192" i="2"/>
  <c r="BN193" i="2"/>
  <c r="BN194" i="2"/>
  <c r="BN195" i="2"/>
  <c r="BN196" i="2"/>
  <c r="BN197" i="2"/>
  <c r="BN198" i="2"/>
  <c r="BN199" i="2"/>
  <c r="BH173" i="2"/>
  <c r="BH88" i="2"/>
  <c r="BH31" i="2"/>
  <c r="BH49" i="2"/>
  <c r="BH141" i="2"/>
  <c r="BH176" i="2"/>
  <c r="BH177" i="2"/>
  <c r="BH178" i="2"/>
  <c r="BH179" i="2"/>
  <c r="BH180" i="2"/>
  <c r="BH181" i="2"/>
  <c r="BH182" i="2"/>
  <c r="BH183" i="2"/>
  <c r="BH184" i="2"/>
  <c r="BH185" i="2"/>
  <c r="BH186" i="2"/>
  <c r="BH187" i="2"/>
  <c r="BH188" i="2"/>
  <c r="BH189" i="2"/>
  <c r="BH190" i="2"/>
  <c r="BH191" i="2"/>
  <c r="BH192" i="2"/>
  <c r="BH193" i="2"/>
  <c r="BH194" i="2"/>
  <c r="BH195" i="2"/>
  <c r="BH196" i="2"/>
  <c r="BH197" i="2"/>
  <c r="BH198" i="2"/>
  <c r="BH199" i="2"/>
  <c r="BB173" i="2"/>
  <c r="BB88" i="2"/>
  <c r="BB31" i="2"/>
  <c r="BB49" i="2"/>
  <c r="BB141" i="2"/>
  <c r="BB176" i="2"/>
  <c r="BB177" i="2"/>
  <c r="BB178" i="2"/>
  <c r="BB179" i="2"/>
  <c r="BB180" i="2"/>
  <c r="BB181" i="2"/>
  <c r="BB182" i="2"/>
  <c r="BB183" i="2"/>
  <c r="BB184" i="2"/>
  <c r="BB185" i="2"/>
  <c r="BB186" i="2"/>
  <c r="BB187" i="2"/>
  <c r="BB188" i="2"/>
  <c r="BB189" i="2"/>
  <c r="BB190" i="2"/>
  <c r="BB191" i="2"/>
  <c r="BB192" i="2"/>
  <c r="BB193" i="2"/>
  <c r="BB194" i="2"/>
  <c r="BB195" i="2"/>
  <c r="BB196" i="2"/>
  <c r="BB197" i="2"/>
  <c r="BB198" i="2"/>
  <c r="BB199" i="2"/>
  <c r="AV173" i="2"/>
  <c r="AV88" i="2"/>
  <c r="AV31" i="2"/>
  <c r="AV49" i="2"/>
  <c r="AV141" i="2"/>
  <c r="AV176" i="2"/>
  <c r="AV177" i="2"/>
  <c r="AV178" i="2"/>
  <c r="AV179" i="2"/>
  <c r="AV180" i="2"/>
  <c r="AV181" i="2"/>
  <c r="AV182" i="2"/>
  <c r="AV183" i="2"/>
  <c r="AV184" i="2"/>
  <c r="AV185" i="2"/>
  <c r="AV186" i="2"/>
  <c r="AV187" i="2"/>
  <c r="AV188" i="2"/>
  <c r="AV189" i="2"/>
  <c r="AV190" i="2"/>
  <c r="AV191" i="2"/>
  <c r="AV192" i="2"/>
  <c r="AV193" i="2"/>
  <c r="AV194" i="2"/>
  <c r="AV195" i="2"/>
  <c r="AV196" i="2"/>
  <c r="AV197" i="2"/>
  <c r="AV198" i="2"/>
  <c r="AV199" i="2"/>
  <c r="AP173" i="2"/>
  <c r="AP88" i="2"/>
  <c r="AP31" i="2"/>
  <c r="AP49" i="2"/>
  <c r="AP141" i="2"/>
  <c r="AP176" i="2"/>
  <c r="AP177" i="2"/>
  <c r="AP178" i="2"/>
  <c r="AP179" i="2"/>
  <c r="AP180" i="2"/>
  <c r="AP181" i="2"/>
  <c r="AP182" i="2"/>
  <c r="AP183" i="2"/>
  <c r="AP184" i="2"/>
  <c r="AP185" i="2"/>
  <c r="AP186" i="2"/>
  <c r="AP187" i="2"/>
  <c r="AP188" i="2"/>
  <c r="AP189" i="2"/>
  <c r="AP190" i="2"/>
  <c r="AP191" i="2"/>
  <c r="AP192" i="2"/>
  <c r="AP193" i="2"/>
  <c r="AP194" i="2"/>
  <c r="AP195" i="2"/>
  <c r="AP196" i="2"/>
  <c r="AP197" i="2"/>
  <c r="AP198" i="2"/>
  <c r="AP199" i="2"/>
  <c r="AJ173" i="2"/>
  <c r="AJ88" i="2"/>
  <c r="AJ31" i="2"/>
  <c r="AJ49" i="2"/>
  <c r="AJ141" i="2"/>
  <c r="AJ176" i="2"/>
  <c r="AJ177" i="2"/>
  <c r="AJ178" i="2"/>
  <c r="AJ179" i="2"/>
  <c r="AJ180" i="2"/>
  <c r="AJ181" i="2"/>
  <c r="AJ182" i="2"/>
  <c r="AJ183" i="2"/>
  <c r="AJ184" i="2"/>
  <c r="AJ185" i="2"/>
  <c r="AJ186" i="2"/>
  <c r="AJ187" i="2"/>
  <c r="AJ188" i="2"/>
  <c r="AJ189" i="2"/>
  <c r="AJ190" i="2"/>
  <c r="AJ191" i="2"/>
  <c r="AJ192" i="2"/>
  <c r="AJ193" i="2"/>
  <c r="AJ194" i="2"/>
  <c r="AJ195" i="2"/>
  <c r="AJ196" i="2"/>
  <c r="AJ197" i="2"/>
  <c r="AJ198" i="2"/>
  <c r="AJ199" i="2"/>
  <c r="X173" i="2"/>
  <c r="X88" i="2"/>
  <c r="X31" i="2"/>
  <c r="X49" i="2"/>
  <c r="X141" i="2"/>
  <c r="X176" i="2"/>
  <c r="X177" i="2"/>
  <c r="X178" i="2"/>
  <c r="X179" i="2"/>
  <c r="X180" i="2"/>
  <c r="X181" i="2"/>
  <c r="X182" i="2"/>
  <c r="X183" i="2"/>
  <c r="X184" i="2"/>
  <c r="X185" i="2"/>
  <c r="X186" i="2"/>
  <c r="X187" i="2"/>
  <c r="X188" i="2"/>
  <c r="X189" i="2"/>
  <c r="X190" i="2"/>
  <c r="X191" i="2"/>
  <c r="X192" i="2"/>
  <c r="X193" i="2"/>
  <c r="X194" i="2"/>
  <c r="X195" i="2"/>
  <c r="X196" i="2"/>
  <c r="X197" i="2"/>
  <c r="X198" i="2"/>
  <c r="X199" i="2"/>
  <c r="AD173" i="2"/>
  <c r="AD88" i="2"/>
  <c r="AD31" i="2"/>
  <c r="AD49" i="2"/>
  <c r="AD141" i="2"/>
  <c r="AD176" i="2"/>
  <c r="AD177" i="2"/>
  <c r="AD178" i="2"/>
  <c r="AD179" i="2"/>
  <c r="AD180" i="2"/>
  <c r="AD181" i="2"/>
  <c r="AD182" i="2"/>
  <c r="AD183" i="2"/>
  <c r="AD184" i="2"/>
  <c r="AD185" i="2"/>
  <c r="AD186" i="2"/>
  <c r="AD187" i="2"/>
  <c r="AD188" i="2"/>
  <c r="AD189" i="2"/>
  <c r="AD190" i="2"/>
  <c r="AD191" i="2"/>
  <c r="AD192" i="2"/>
  <c r="AD193" i="2"/>
  <c r="AD194" i="2"/>
  <c r="AD195" i="2"/>
  <c r="AD196" i="2"/>
  <c r="AD197" i="2"/>
  <c r="AD198" i="2"/>
  <c r="AD199" i="2"/>
  <c r="J129" i="2"/>
  <c r="J88" i="2"/>
  <c r="J49" i="2"/>
  <c r="J141" i="2"/>
  <c r="J176" i="2"/>
  <c r="J177" i="2"/>
  <c r="J178" i="2"/>
  <c r="J179" i="2"/>
  <c r="J180" i="2"/>
  <c r="J181" i="2"/>
  <c r="J182" i="2"/>
  <c r="J183" i="2"/>
  <c r="J184" i="2"/>
  <c r="J185" i="2"/>
  <c r="J186" i="2"/>
  <c r="J187" i="2"/>
  <c r="J188" i="2"/>
  <c r="J189" i="2"/>
  <c r="J190" i="2"/>
  <c r="J191" i="2"/>
  <c r="J192" i="2"/>
  <c r="J193" i="2"/>
  <c r="J194" i="2"/>
  <c r="J195" i="2"/>
  <c r="J196" i="2"/>
  <c r="J197" i="2"/>
  <c r="J198" i="2"/>
  <c r="J199" i="2"/>
  <c r="R129" i="2"/>
  <c r="R88" i="2"/>
  <c r="R31" i="2"/>
  <c r="R49" i="2"/>
  <c r="R141" i="2"/>
  <c r="R176" i="2"/>
  <c r="R177" i="2"/>
  <c r="R178" i="2"/>
  <c r="R179" i="2"/>
  <c r="R180" i="2"/>
  <c r="R181" i="2"/>
  <c r="R182" i="2"/>
  <c r="R183" i="2"/>
  <c r="R184" i="2"/>
  <c r="R185" i="2"/>
  <c r="R186" i="2"/>
  <c r="R187" i="2"/>
  <c r="R188" i="2"/>
  <c r="R189" i="2"/>
  <c r="R190" i="2"/>
  <c r="R191" i="2"/>
  <c r="R192" i="2"/>
  <c r="R193" i="2"/>
  <c r="R194" i="2"/>
  <c r="R195" i="2"/>
  <c r="R196" i="2"/>
  <c r="R197" i="2"/>
  <c r="R198" i="2"/>
  <c r="R199" i="2"/>
  <c r="X129" i="2"/>
  <c r="AD129" i="2"/>
  <c r="AJ129" i="2"/>
  <c r="AP129" i="2"/>
  <c r="AV129" i="2"/>
  <c r="BB129" i="2"/>
  <c r="BH129" i="2"/>
  <c r="BN129" i="2"/>
  <c r="BT129" i="2"/>
  <c r="K197" i="2" l="1"/>
  <c r="G197" i="2" s="1"/>
  <c r="K193" i="2"/>
  <c r="G193" i="2" s="1"/>
  <c r="K189" i="2"/>
  <c r="G189" i="2" s="1"/>
  <c r="K185" i="2"/>
  <c r="G185" i="2" s="1"/>
  <c r="K181" i="2"/>
  <c r="K177" i="2"/>
  <c r="G177" i="2" s="1"/>
  <c r="K199" i="2"/>
  <c r="G199" i="2" s="1"/>
  <c r="K191" i="2"/>
  <c r="G191" i="2" s="1"/>
  <c r="K183" i="2"/>
  <c r="G183" i="2" s="1"/>
  <c r="K179" i="2"/>
  <c r="G179" i="2" s="1"/>
  <c r="K141" i="2"/>
  <c r="G141" i="2" s="1"/>
  <c r="K195" i="2"/>
  <c r="G195" i="2" s="1"/>
  <c r="K187" i="2"/>
  <c r="G187" i="2" s="1"/>
  <c r="K196" i="2"/>
  <c r="G196" i="2" s="1"/>
  <c r="K192" i="2"/>
  <c r="G192" i="2" s="1"/>
  <c r="K188" i="2"/>
  <c r="G188" i="2" s="1"/>
  <c r="K184" i="2"/>
  <c r="G184" i="2" s="1"/>
  <c r="K180" i="2"/>
  <c r="G180" i="2" s="1"/>
  <c r="K176" i="2"/>
  <c r="G176" i="2" s="1"/>
  <c r="K88" i="2"/>
  <c r="G88" i="2" s="1"/>
  <c r="K198" i="2"/>
  <c r="G198" i="2" s="1"/>
  <c r="K194" i="2"/>
  <c r="G194" i="2" s="1"/>
  <c r="K190" i="2"/>
  <c r="G190" i="2" s="1"/>
  <c r="K186" i="2"/>
  <c r="G186" i="2" s="1"/>
  <c r="K182" i="2"/>
  <c r="G182" i="2" s="1"/>
  <c r="K178" i="2"/>
  <c r="G178" i="2" s="1"/>
  <c r="K31" i="2"/>
  <c r="K49" i="2"/>
  <c r="G49" i="2" s="1"/>
  <c r="G181" i="2"/>
  <c r="K129" i="2"/>
  <c r="G129" i="2" s="1"/>
  <c r="H31" i="2" l="1"/>
  <c r="J31" i="2" s="1"/>
  <c r="G31" i="2"/>
  <c r="BU194" i="2"/>
  <c r="BW194" i="2" s="1"/>
  <c r="BX194" i="2" s="1"/>
  <c r="BU177" i="2"/>
  <c r="BW177" i="2" s="1"/>
  <c r="BX177" i="2" s="1"/>
  <c r="BU182" i="2"/>
  <c r="BW182" i="2" s="1"/>
  <c r="BX182" i="2" s="1"/>
  <c r="BU198" i="2"/>
  <c r="BW198" i="2" s="1"/>
  <c r="BX198" i="2" s="1"/>
  <c r="BU184" i="2"/>
  <c r="BW184" i="2" s="1"/>
  <c r="BX184" i="2" s="1"/>
  <c r="BU199" i="2"/>
  <c r="BW199" i="2" s="1"/>
  <c r="BX199" i="2" s="1"/>
  <c r="BU183" i="2"/>
  <c r="BW183" i="2" s="1"/>
  <c r="BX183" i="2" s="1"/>
  <c r="BU31" i="2"/>
  <c r="BW31" i="2" s="1"/>
  <c r="BX31" i="2" s="1"/>
  <c r="BU189" i="2"/>
  <c r="BW189" i="2" s="1"/>
  <c r="BX189" i="2" s="1"/>
  <c r="BU178" i="2"/>
  <c r="BW178" i="2" s="1"/>
  <c r="BX178" i="2" s="1"/>
  <c r="BU180" i="2"/>
  <c r="BW180" i="2" s="1"/>
  <c r="BX180" i="2" s="1"/>
  <c r="BU195" i="2"/>
  <c r="BW195" i="2" s="1"/>
  <c r="BX195" i="2" s="1"/>
  <c r="BU186" i="2"/>
  <c r="BW186" i="2" s="1"/>
  <c r="BX186" i="2" s="1"/>
  <c r="BU88" i="2"/>
  <c r="BW88" i="2" s="1"/>
  <c r="BX88" i="2" s="1"/>
  <c r="BU188" i="2"/>
  <c r="BW188" i="2" s="1"/>
  <c r="BX188" i="2" s="1"/>
  <c r="BU129" i="2"/>
  <c r="BW129" i="2" s="1"/>
  <c r="BX129" i="2" s="1"/>
  <c r="BU187" i="2"/>
  <c r="BW187" i="2" s="1"/>
  <c r="BX187" i="2" s="1"/>
  <c r="BU185" i="2"/>
  <c r="BW185" i="2" s="1"/>
  <c r="BX185" i="2" s="1"/>
  <c r="BU181" i="2"/>
  <c r="BW181" i="2" s="1"/>
  <c r="BX181" i="2" s="1"/>
  <c r="BU196" i="2"/>
  <c r="BW196" i="2" s="1"/>
  <c r="BX196" i="2" s="1"/>
  <c r="BU179" i="2"/>
  <c r="BW179" i="2" s="1"/>
  <c r="BX179" i="2" s="1"/>
  <c r="BU49" i="2"/>
  <c r="BW49" i="2" s="1"/>
  <c r="BX49" i="2" s="1"/>
  <c r="BU190" i="2"/>
  <c r="BW190" i="2" s="1"/>
  <c r="BX190" i="2" s="1"/>
  <c r="BU176" i="2"/>
  <c r="BW176" i="2" s="1"/>
  <c r="BX176" i="2" s="1"/>
  <c r="BU192" i="2"/>
  <c r="BW192" i="2" s="1"/>
  <c r="BX192" i="2" s="1"/>
  <c r="BU141" i="2"/>
  <c r="BW141" i="2" s="1"/>
  <c r="BX141" i="2" s="1"/>
  <c r="BU191" i="2"/>
  <c r="BW191" i="2" s="1"/>
  <c r="BX191" i="2" s="1"/>
  <c r="BU197" i="2"/>
  <c r="BW197" i="2" s="1"/>
  <c r="BX197" i="2" s="1"/>
  <c r="BU193" i="2"/>
  <c r="BW193" i="2" s="1"/>
  <c r="BX193" i="2" s="1"/>
  <c r="C16" i="4" l="1"/>
  <c r="I15" i="4"/>
  <c r="I16" i="4" s="1"/>
  <c r="G15" i="4"/>
  <c r="G16" i="4" s="1"/>
  <c r="F15" i="4"/>
  <c r="F16" i="4" s="1"/>
  <c r="E15" i="4"/>
  <c r="E16" i="4" s="1"/>
  <c r="D15" i="4"/>
  <c r="D16" i="4" s="1"/>
  <c r="C15" i="4"/>
  <c r="B15" i="4"/>
  <c r="B16" i="4" s="1"/>
  <c r="D1" i="4"/>
  <c r="C200" i="2"/>
  <c r="C1" i="2" s="1"/>
  <c r="A200" i="2"/>
  <c r="J32" i="2"/>
  <c r="J97" i="2"/>
  <c r="J45" i="2"/>
  <c r="J46" i="2"/>
  <c r="J48" i="2"/>
  <c r="J52" i="2"/>
  <c r="J65" i="2"/>
  <c r="J68" i="2"/>
  <c r="J76" i="2"/>
  <c r="J79" i="2"/>
  <c r="J112" i="2"/>
  <c r="J134" i="2"/>
  <c r="J151" i="2"/>
  <c r="J173" i="2"/>
  <c r="J5" i="2"/>
  <c r="J9" i="2"/>
  <c r="J17" i="2"/>
  <c r="J18" i="2"/>
  <c r="J19" i="2"/>
  <c r="J24" i="2"/>
  <c r="J26" i="2"/>
  <c r="J42" i="2"/>
  <c r="J56" i="2"/>
  <c r="J59" i="2"/>
  <c r="J64" i="2"/>
  <c r="J74" i="2"/>
  <c r="J175" i="2"/>
  <c r="J83" i="2"/>
  <c r="J93" i="2"/>
  <c r="J98" i="2"/>
  <c r="J111" i="2"/>
  <c r="J116" i="2"/>
  <c r="J139" i="2"/>
  <c r="J155" i="2"/>
  <c r="J159" i="2"/>
  <c r="J162" i="2"/>
  <c r="J13" i="2"/>
  <c r="J27" i="2"/>
  <c r="J37" i="2"/>
  <c r="J38" i="2"/>
  <c r="J44" i="2"/>
  <c r="J54" i="2"/>
  <c r="J57" i="2"/>
  <c r="J61" i="2"/>
  <c r="J67" i="2"/>
  <c r="J92" i="2"/>
  <c r="J101" i="2"/>
  <c r="J105" i="2"/>
  <c r="J106" i="2"/>
  <c r="J126" i="2"/>
  <c r="J128" i="2"/>
  <c r="J152" i="2"/>
  <c r="J156" i="2"/>
  <c r="J160" i="2"/>
  <c r="J164" i="2"/>
  <c r="J167" i="2"/>
  <c r="J171" i="2"/>
  <c r="J6" i="2"/>
  <c r="J7" i="2"/>
  <c r="J22" i="2"/>
  <c r="J107" i="2"/>
  <c r="J123" i="2"/>
  <c r="J140" i="2"/>
  <c r="J165" i="2"/>
  <c r="J73" i="2"/>
  <c r="J138" i="2"/>
  <c r="R97" i="2"/>
  <c r="X97" i="2"/>
  <c r="AD97" i="2"/>
  <c r="AJ97" i="2"/>
  <c r="AP97" i="2"/>
  <c r="AV97" i="2"/>
  <c r="BB97" i="2"/>
  <c r="BH97" i="2"/>
  <c r="BN97" i="2"/>
  <c r="BT97" i="2"/>
  <c r="R45" i="2"/>
  <c r="X45" i="2"/>
  <c r="AD45" i="2"/>
  <c r="AJ45" i="2"/>
  <c r="AP45" i="2"/>
  <c r="AV45" i="2"/>
  <c r="BB45" i="2"/>
  <c r="BH45" i="2"/>
  <c r="BN45" i="2"/>
  <c r="BT45" i="2"/>
  <c r="R46" i="2"/>
  <c r="X46" i="2"/>
  <c r="AD46" i="2"/>
  <c r="AJ46" i="2"/>
  <c r="AP46" i="2"/>
  <c r="AV46" i="2"/>
  <c r="BB46" i="2"/>
  <c r="BH46" i="2"/>
  <c r="BN46" i="2"/>
  <c r="BT46" i="2"/>
  <c r="R48" i="2"/>
  <c r="X48" i="2"/>
  <c r="AD48" i="2"/>
  <c r="AJ48" i="2"/>
  <c r="AP48" i="2"/>
  <c r="AV48" i="2"/>
  <c r="BB48" i="2"/>
  <c r="BH48" i="2"/>
  <c r="BN48" i="2"/>
  <c r="BT48" i="2"/>
  <c r="R52" i="2"/>
  <c r="X52" i="2"/>
  <c r="AD52" i="2"/>
  <c r="AJ52" i="2"/>
  <c r="AP52" i="2"/>
  <c r="AV52" i="2"/>
  <c r="BB52" i="2"/>
  <c r="BH52" i="2"/>
  <c r="BN52" i="2"/>
  <c r="BT52" i="2"/>
  <c r="R65" i="2"/>
  <c r="X65" i="2"/>
  <c r="AD65" i="2"/>
  <c r="AJ65" i="2"/>
  <c r="AP65" i="2"/>
  <c r="AV65" i="2"/>
  <c r="BB65" i="2"/>
  <c r="BH65" i="2"/>
  <c r="BN65" i="2"/>
  <c r="BT65" i="2"/>
  <c r="R68" i="2"/>
  <c r="X68" i="2"/>
  <c r="AD68" i="2"/>
  <c r="AJ68" i="2"/>
  <c r="AP68" i="2"/>
  <c r="AV68" i="2"/>
  <c r="BB68" i="2"/>
  <c r="BH68" i="2"/>
  <c r="BN68" i="2"/>
  <c r="BT68" i="2"/>
  <c r="R76" i="2"/>
  <c r="X76" i="2"/>
  <c r="AD76" i="2"/>
  <c r="AJ76" i="2"/>
  <c r="AP76" i="2"/>
  <c r="AV76" i="2"/>
  <c r="BB76" i="2"/>
  <c r="BH76" i="2"/>
  <c r="BN76" i="2"/>
  <c r="BT76" i="2"/>
  <c r="R79" i="2"/>
  <c r="X79" i="2"/>
  <c r="AD79" i="2"/>
  <c r="AJ79" i="2"/>
  <c r="AP79" i="2"/>
  <c r="AV79" i="2"/>
  <c r="BB79" i="2"/>
  <c r="BH79" i="2"/>
  <c r="BN79" i="2"/>
  <c r="BT79" i="2"/>
  <c r="R112" i="2"/>
  <c r="X112" i="2"/>
  <c r="AD112" i="2"/>
  <c r="AJ112" i="2"/>
  <c r="AP112" i="2"/>
  <c r="AV112" i="2"/>
  <c r="BB112" i="2"/>
  <c r="BH112" i="2"/>
  <c r="BN112" i="2"/>
  <c r="BT112" i="2"/>
  <c r="R134" i="2"/>
  <c r="X134" i="2"/>
  <c r="AD134" i="2"/>
  <c r="AJ134" i="2"/>
  <c r="AP134" i="2"/>
  <c r="AV134" i="2"/>
  <c r="BB134" i="2"/>
  <c r="BH134" i="2"/>
  <c r="BN134" i="2"/>
  <c r="BT134" i="2"/>
  <c r="R151" i="2"/>
  <c r="X151" i="2"/>
  <c r="AD151" i="2"/>
  <c r="AJ151" i="2"/>
  <c r="AP151" i="2"/>
  <c r="AV151" i="2"/>
  <c r="BB151" i="2"/>
  <c r="BH151" i="2"/>
  <c r="BN151" i="2"/>
  <c r="BT151" i="2"/>
  <c r="R173" i="2"/>
  <c r="K173" i="2" s="1"/>
  <c r="R5" i="2"/>
  <c r="X5" i="2"/>
  <c r="AD5" i="2"/>
  <c r="AJ5" i="2"/>
  <c r="AP5" i="2"/>
  <c r="AV5" i="2"/>
  <c r="BB5" i="2"/>
  <c r="BH5" i="2"/>
  <c r="BN5" i="2"/>
  <c r="BT5" i="2"/>
  <c r="R9" i="2"/>
  <c r="X9" i="2"/>
  <c r="AD9" i="2"/>
  <c r="AJ9" i="2"/>
  <c r="AP9" i="2"/>
  <c r="AV9" i="2"/>
  <c r="BB9" i="2"/>
  <c r="BH9" i="2"/>
  <c r="BN9" i="2"/>
  <c r="BT9" i="2"/>
  <c r="R17" i="2"/>
  <c r="X17" i="2"/>
  <c r="AD17" i="2"/>
  <c r="AJ17" i="2"/>
  <c r="AP17" i="2"/>
  <c r="AV17" i="2"/>
  <c r="BB17" i="2"/>
  <c r="BH17" i="2"/>
  <c r="BN17" i="2"/>
  <c r="BT17" i="2"/>
  <c r="R18" i="2"/>
  <c r="X18" i="2"/>
  <c r="AD18" i="2"/>
  <c r="AJ18" i="2"/>
  <c r="AP18" i="2"/>
  <c r="AV18" i="2"/>
  <c r="BB18" i="2"/>
  <c r="BH18" i="2"/>
  <c r="BN18" i="2"/>
  <c r="BT18" i="2"/>
  <c r="R19" i="2"/>
  <c r="X19" i="2"/>
  <c r="AD19" i="2"/>
  <c r="AJ19" i="2"/>
  <c r="AP19" i="2"/>
  <c r="AV19" i="2"/>
  <c r="BB19" i="2"/>
  <c r="BH19" i="2"/>
  <c r="BN19" i="2"/>
  <c r="BT19" i="2"/>
  <c r="R24" i="2"/>
  <c r="X24" i="2"/>
  <c r="AD24" i="2"/>
  <c r="AJ24" i="2"/>
  <c r="AP24" i="2"/>
  <c r="AV24" i="2"/>
  <c r="BB24" i="2"/>
  <c r="BH24" i="2"/>
  <c r="BN24" i="2"/>
  <c r="BT24" i="2"/>
  <c r="R26" i="2"/>
  <c r="X26" i="2"/>
  <c r="AD26" i="2"/>
  <c r="AJ26" i="2"/>
  <c r="AP26" i="2"/>
  <c r="AV26" i="2"/>
  <c r="BB26" i="2"/>
  <c r="BH26" i="2"/>
  <c r="BN26" i="2"/>
  <c r="BT26" i="2"/>
  <c r="R42" i="2"/>
  <c r="X42" i="2"/>
  <c r="AD42" i="2"/>
  <c r="AJ42" i="2"/>
  <c r="AP42" i="2"/>
  <c r="AV42" i="2"/>
  <c r="BB42" i="2"/>
  <c r="BH42" i="2"/>
  <c r="BN42" i="2"/>
  <c r="BT42" i="2"/>
  <c r="R56" i="2"/>
  <c r="X56" i="2"/>
  <c r="AD56" i="2"/>
  <c r="AJ56" i="2"/>
  <c r="AP56" i="2"/>
  <c r="AV56" i="2"/>
  <c r="BB56" i="2"/>
  <c r="BH56" i="2"/>
  <c r="BN56" i="2"/>
  <c r="BT56" i="2"/>
  <c r="R59" i="2"/>
  <c r="X59" i="2"/>
  <c r="AD59" i="2"/>
  <c r="AJ59" i="2"/>
  <c r="AP59" i="2"/>
  <c r="AV59" i="2"/>
  <c r="BB59" i="2"/>
  <c r="BH59" i="2"/>
  <c r="BN59" i="2"/>
  <c r="BT59" i="2"/>
  <c r="R64" i="2"/>
  <c r="X64" i="2"/>
  <c r="AD64" i="2"/>
  <c r="AJ64" i="2"/>
  <c r="AP64" i="2"/>
  <c r="AV64" i="2"/>
  <c r="BB64" i="2"/>
  <c r="BH64" i="2"/>
  <c r="BN64" i="2"/>
  <c r="BT64" i="2"/>
  <c r="R74" i="2"/>
  <c r="X74" i="2"/>
  <c r="AD74" i="2"/>
  <c r="AJ74" i="2"/>
  <c r="AP74" i="2"/>
  <c r="AV74" i="2"/>
  <c r="BB74" i="2"/>
  <c r="BH74" i="2"/>
  <c r="BN74" i="2"/>
  <c r="BT74" i="2"/>
  <c r="R175" i="2"/>
  <c r="X175" i="2"/>
  <c r="AD175" i="2"/>
  <c r="AJ175" i="2"/>
  <c r="AP175" i="2"/>
  <c r="AV175" i="2"/>
  <c r="BB175" i="2"/>
  <c r="BH175" i="2"/>
  <c r="BN175" i="2"/>
  <c r="BT175" i="2"/>
  <c r="R83" i="2"/>
  <c r="X83" i="2"/>
  <c r="AD83" i="2"/>
  <c r="AJ83" i="2"/>
  <c r="AP83" i="2"/>
  <c r="AV83" i="2"/>
  <c r="BB83" i="2"/>
  <c r="BH83" i="2"/>
  <c r="BN83" i="2"/>
  <c r="BT83" i="2"/>
  <c r="R93" i="2"/>
  <c r="X93" i="2"/>
  <c r="AD93" i="2"/>
  <c r="AJ93" i="2"/>
  <c r="AP93" i="2"/>
  <c r="AV93" i="2"/>
  <c r="BB93" i="2"/>
  <c r="BH93" i="2"/>
  <c r="BN93" i="2"/>
  <c r="BT93" i="2"/>
  <c r="R98" i="2"/>
  <c r="X98" i="2"/>
  <c r="AD98" i="2"/>
  <c r="AJ98" i="2"/>
  <c r="AP98" i="2"/>
  <c r="AV98" i="2"/>
  <c r="BB98" i="2"/>
  <c r="BH98" i="2"/>
  <c r="BN98" i="2"/>
  <c r="BT98" i="2"/>
  <c r="R111" i="2"/>
  <c r="X111" i="2"/>
  <c r="AD111" i="2"/>
  <c r="AJ111" i="2"/>
  <c r="AP111" i="2"/>
  <c r="AV111" i="2"/>
  <c r="BB111" i="2"/>
  <c r="BH111" i="2"/>
  <c r="BN111" i="2"/>
  <c r="BT111" i="2"/>
  <c r="R116" i="2"/>
  <c r="X116" i="2"/>
  <c r="AD116" i="2"/>
  <c r="AJ116" i="2"/>
  <c r="AP116" i="2"/>
  <c r="AV116" i="2"/>
  <c r="BB116" i="2"/>
  <c r="BH116" i="2"/>
  <c r="BN116" i="2"/>
  <c r="BT116" i="2"/>
  <c r="R139" i="2"/>
  <c r="X139" i="2"/>
  <c r="AD139" i="2"/>
  <c r="AJ139" i="2"/>
  <c r="AP139" i="2"/>
  <c r="AV139" i="2"/>
  <c r="BB139" i="2"/>
  <c r="BH139" i="2"/>
  <c r="BN139" i="2"/>
  <c r="BT139" i="2"/>
  <c r="R155" i="2"/>
  <c r="X155" i="2"/>
  <c r="AD155" i="2"/>
  <c r="AJ155" i="2"/>
  <c r="AP155" i="2"/>
  <c r="AV155" i="2"/>
  <c r="BB155" i="2"/>
  <c r="BH155" i="2"/>
  <c r="BN155" i="2"/>
  <c r="BT155" i="2"/>
  <c r="R159" i="2"/>
  <c r="X159" i="2"/>
  <c r="AD159" i="2"/>
  <c r="AJ159" i="2"/>
  <c r="AP159" i="2"/>
  <c r="AV159" i="2"/>
  <c r="BB159" i="2"/>
  <c r="BH159" i="2"/>
  <c r="BN159" i="2"/>
  <c r="BT159" i="2"/>
  <c r="R162" i="2"/>
  <c r="X162" i="2"/>
  <c r="AD162" i="2"/>
  <c r="AJ162" i="2"/>
  <c r="AP162" i="2"/>
  <c r="AV162" i="2"/>
  <c r="BB162" i="2"/>
  <c r="BH162" i="2"/>
  <c r="BN162" i="2"/>
  <c r="BT162" i="2"/>
  <c r="R13" i="2"/>
  <c r="X13" i="2"/>
  <c r="AD13" i="2"/>
  <c r="AJ13" i="2"/>
  <c r="AP13" i="2"/>
  <c r="AV13" i="2"/>
  <c r="BB13" i="2"/>
  <c r="BH13" i="2"/>
  <c r="BN13" i="2"/>
  <c r="BT13" i="2"/>
  <c r="R27" i="2"/>
  <c r="X27" i="2"/>
  <c r="AD27" i="2"/>
  <c r="AJ27" i="2"/>
  <c r="AP27" i="2"/>
  <c r="AV27" i="2"/>
  <c r="BB27" i="2"/>
  <c r="BH27" i="2"/>
  <c r="BN27" i="2"/>
  <c r="BT27" i="2"/>
  <c r="R37" i="2"/>
  <c r="X37" i="2"/>
  <c r="AD37" i="2"/>
  <c r="AJ37" i="2"/>
  <c r="AP37" i="2"/>
  <c r="AV37" i="2"/>
  <c r="BB37" i="2"/>
  <c r="BH37" i="2"/>
  <c r="BN37" i="2"/>
  <c r="BT37" i="2"/>
  <c r="R38" i="2"/>
  <c r="X38" i="2"/>
  <c r="AD38" i="2"/>
  <c r="AJ38" i="2"/>
  <c r="AP38" i="2"/>
  <c r="AV38" i="2"/>
  <c r="BB38" i="2"/>
  <c r="BH38" i="2"/>
  <c r="BN38" i="2"/>
  <c r="BT38" i="2"/>
  <c r="R44" i="2"/>
  <c r="X44" i="2"/>
  <c r="AD44" i="2"/>
  <c r="AJ44" i="2"/>
  <c r="AP44" i="2"/>
  <c r="AV44" i="2"/>
  <c r="BB44" i="2"/>
  <c r="BH44" i="2"/>
  <c r="BN44" i="2"/>
  <c r="BT44" i="2"/>
  <c r="R54" i="2"/>
  <c r="X54" i="2"/>
  <c r="AD54" i="2"/>
  <c r="AJ54" i="2"/>
  <c r="AP54" i="2"/>
  <c r="AV54" i="2"/>
  <c r="BB54" i="2"/>
  <c r="BH54" i="2"/>
  <c r="BN54" i="2"/>
  <c r="BT54" i="2"/>
  <c r="R57" i="2"/>
  <c r="X57" i="2"/>
  <c r="AD57" i="2"/>
  <c r="AJ57" i="2"/>
  <c r="AP57" i="2"/>
  <c r="AV57" i="2"/>
  <c r="BB57" i="2"/>
  <c r="BH57" i="2"/>
  <c r="BN57" i="2"/>
  <c r="BT57" i="2"/>
  <c r="R61" i="2"/>
  <c r="X61" i="2"/>
  <c r="AD61" i="2"/>
  <c r="AJ61" i="2"/>
  <c r="AP61" i="2"/>
  <c r="AV61" i="2"/>
  <c r="BB61" i="2"/>
  <c r="BH61" i="2"/>
  <c r="BN61" i="2"/>
  <c r="BT61" i="2"/>
  <c r="R67" i="2"/>
  <c r="X67" i="2"/>
  <c r="AD67" i="2"/>
  <c r="AJ67" i="2"/>
  <c r="AP67" i="2"/>
  <c r="AV67" i="2"/>
  <c r="BB67" i="2"/>
  <c r="BH67" i="2"/>
  <c r="BN67" i="2"/>
  <c r="BT67" i="2"/>
  <c r="R92" i="2"/>
  <c r="X92" i="2"/>
  <c r="AD92" i="2"/>
  <c r="AJ92" i="2"/>
  <c r="AP92" i="2"/>
  <c r="AV92" i="2"/>
  <c r="BB92" i="2"/>
  <c r="BH92" i="2"/>
  <c r="BN92" i="2"/>
  <c r="BT92" i="2"/>
  <c r="R101" i="2"/>
  <c r="X101" i="2"/>
  <c r="AD101" i="2"/>
  <c r="AJ101" i="2"/>
  <c r="AP101" i="2"/>
  <c r="AV101" i="2"/>
  <c r="BB101" i="2"/>
  <c r="BH101" i="2"/>
  <c r="BN101" i="2"/>
  <c r="BT101" i="2"/>
  <c r="R105" i="2"/>
  <c r="X105" i="2"/>
  <c r="AD105" i="2"/>
  <c r="AJ105" i="2"/>
  <c r="AP105" i="2"/>
  <c r="AV105" i="2"/>
  <c r="BB105" i="2"/>
  <c r="BH105" i="2"/>
  <c r="BN105" i="2"/>
  <c r="BT105" i="2"/>
  <c r="R106" i="2"/>
  <c r="X106" i="2"/>
  <c r="AD106" i="2"/>
  <c r="AJ106" i="2"/>
  <c r="AP106" i="2"/>
  <c r="AV106" i="2"/>
  <c r="BB106" i="2"/>
  <c r="BH106" i="2"/>
  <c r="BN106" i="2"/>
  <c r="BT106" i="2"/>
  <c r="R126" i="2"/>
  <c r="X126" i="2"/>
  <c r="AD126" i="2"/>
  <c r="AJ126" i="2"/>
  <c r="AP126" i="2"/>
  <c r="AV126" i="2"/>
  <c r="BB126" i="2"/>
  <c r="BH126" i="2"/>
  <c r="BN126" i="2"/>
  <c r="BT126" i="2"/>
  <c r="R128" i="2"/>
  <c r="X128" i="2"/>
  <c r="AD128" i="2"/>
  <c r="AJ128" i="2"/>
  <c r="AP128" i="2"/>
  <c r="AV128" i="2"/>
  <c r="BB128" i="2"/>
  <c r="BH128" i="2"/>
  <c r="BN128" i="2"/>
  <c r="BT128" i="2"/>
  <c r="R152" i="2"/>
  <c r="X152" i="2"/>
  <c r="AD152" i="2"/>
  <c r="AJ152" i="2"/>
  <c r="AP152" i="2"/>
  <c r="AV152" i="2"/>
  <c r="BB152" i="2"/>
  <c r="BH152" i="2"/>
  <c r="BN152" i="2"/>
  <c r="BT152" i="2"/>
  <c r="R156" i="2"/>
  <c r="X156" i="2"/>
  <c r="AD156" i="2"/>
  <c r="AJ156" i="2"/>
  <c r="AP156" i="2"/>
  <c r="AV156" i="2"/>
  <c r="BB156" i="2"/>
  <c r="BH156" i="2"/>
  <c r="BN156" i="2"/>
  <c r="BT156" i="2"/>
  <c r="R160" i="2"/>
  <c r="X160" i="2"/>
  <c r="AD160" i="2"/>
  <c r="AJ160" i="2"/>
  <c r="AP160" i="2"/>
  <c r="AV160" i="2"/>
  <c r="BB160" i="2"/>
  <c r="BH160" i="2"/>
  <c r="BN160" i="2"/>
  <c r="BT160" i="2"/>
  <c r="R164" i="2"/>
  <c r="X164" i="2"/>
  <c r="AD164" i="2"/>
  <c r="AJ164" i="2"/>
  <c r="AP164" i="2"/>
  <c r="AV164" i="2"/>
  <c r="BB164" i="2"/>
  <c r="BH164" i="2"/>
  <c r="BN164" i="2"/>
  <c r="BT164" i="2"/>
  <c r="R167" i="2"/>
  <c r="X167" i="2"/>
  <c r="AD167" i="2"/>
  <c r="AJ167" i="2"/>
  <c r="AP167" i="2"/>
  <c r="AV167" i="2"/>
  <c r="BB167" i="2"/>
  <c r="BH167" i="2"/>
  <c r="BN167" i="2"/>
  <c r="BT167" i="2"/>
  <c r="R171" i="2"/>
  <c r="X171" i="2"/>
  <c r="AD171" i="2"/>
  <c r="AJ171" i="2"/>
  <c r="AP171" i="2"/>
  <c r="AV171" i="2"/>
  <c r="BB171" i="2"/>
  <c r="BH171" i="2"/>
  <c r="BN171" i="2"/>
  <c r="BT171" i="2"/>
  <c r="R6" i="2"/>
  <c r="X6" i="2"/>
  <c r="AD6" i="2"/>
  <c r="AJ6" i="2"/>
  <c r="AP6" i="2"/>
  <c r="AV6" i="2"/>
  <c r="BB6" i="2"/>
  <c r="BH6" i="2"/>
  <c r="BN6" i="2"/>
  <c r="BT6" i="2"/>
  <c r="R7" i="2"/>
  <c r="X7" i="2"/>
  <c r="AD7" i="2"/>
  <c r="AJ7" i="2"/>
  <c r="AP7" i="2"/>
  <c r="AV7" i="2"/>
  <c r="BB7" i="2"/>
  <c r="BH7" i="2"/>
  <c r="BN7" i="2"/>
  <c r="BT7" i="2"/>
  <c r="R22" i="2"/>
  <c r="X22" i="2"/>
  <c r="AD22" i="2"/>
  <c r="AJ22" i="2"/>
  <c r="AP22" i="2"/>
  <c r="AV22" i="2"/>
  <c r="BB22" i="2"/>
  <c r="BH22" i="2"/>
  <c r="BN22" i="2"/>
  <c r="BT22" i="2"/>
  <c r="R107" i="2"/>
  <c r="X107" i="2"/>
  <c r="AD107" i="2"/>
  <c r="AJ107" i="2"/>
  <c r="AP107" i="2"/>
  <c r="AV107" i="2"/>
  <c r="BB107" i="2"/>
  <c r="BH107" i="2"/>
  <c r="BN107" i="2"/>
  <c r="BT107" i="2"/>
  <c r="R123" i="2"/>
  <c r="X123" i="2"/>
  <c r="AD123" i="2"/>
  <c r="AJ123" i="2"/>
  <c r="AP123" i="2"/>
  <c r="AV123" i="2"/>
  <c r="BB123" i="2"/>
  <c r="BH123" i="2"/>
  <c r="BN123" i="2"/>
  <c r="BT123" i="2"/>
  <c r="R140" i="2"/>
  <c r="X140" i="2"/>
  <c r="AD140" i="2"/>
  <c r="AJ140" i="2"/>
  <c r="AP140" i="2"/>
  <c r="AV140" i="2"/>
  <c r="BB140" i="2"/>
  <c r="BH140" i="2"/>
  <c r="BN140" i="2"/>
  <c r="BT140" i="2"/>
  <c r="R165" i="2"/>
  <c r="X165" i="2"/>
  <c r="AD165" i="2"/>
  <c r="AJ165" i="2"/>
  <c r="AP165" i="2"/>
  <c r="AV165" i="2"/>
  <c r="BB165" i="2"/>
  <c r="BH165" i="2"/>
  <c r="BN165" i="2"/>
  <c r="BT165" i="2"/>
  <c r="R73" i="2"/>
  <c r="X73" i="2"/>
  <c r="AD73" i="2"/>
  <c r="AJ73" i="2"/>
  <c r="AP73" i="2"/>
  <c r="AV73" i="2"/>
  <c r="BB73" i="2"/>
  <c r="BH73" i="2"/>
  <c r="BN73" i="2"/>
  <c r="BT73" i="2"/>
  <c r="R138" i="2"/>
  <c r="X138" i="2"/>
  <c r="AD138" i="2"/>
  <c r="AJ138" i="2"/>
  <c r="AP138" i="2"/>
  <c r="AV138" i="2"/>
  <c r="BB138" i="2"/>
  <c r="BH138" i="2"/>
  <c r="BN138" i="2"/>
  <c r="BT138" i="2"/>
  <c r="R32" i="2"/>
  <c r="X32" i="2"/>
  <c r="AD32" i="2"/>
  <c r="AJ32" i="2"/>
  <c r="AP32" i="2"/>
  <c r="AV32" i="2"/>
  <c r="BB32" i="2"/>
  <c r="BH32" i="2"/>
  <c r="BN32" i="2"/>
  <c r="BT32" i="2"/>
  <c r="R14" i="2"/>
  <c r="R36" i="2"/>
  <c r="R40" i="2"/>
  <c r="R41" i="2"/>
  <c r="R47" i="2"/>
  <c r="R51" i="2"/>
  <c r="R55" i="2"/>
  <c r="R58" i="2"/>
  <c r="R60" i="2"/>
  <c r="R62" i="2"/>
  <c r="R63" i="2"/>
  <c r="R72" i="2"/>
  <c r="R75" i="2"/>
  <c r="R78" i="2"/>
  <c r="R89" i="2"/>
  <c r="R90" i="2"/>
  <c r="R91" i="2"/>
  <c r="R95" i="2"/>
  <c r="R99" i="2"/>
  <c r="R104" i="2"/>
  <c r="R110" i="2"/>
  <c r="R113" i="2"/>
  <c r="R115" i="2"/>
  <c r="R117" i="2"/>
  <c r="R119" i="2"/>
  <c r="R120" i="2"/>
  <c r="R122" i="2"/>
  <c r="R127" i="2"/>
  <c r="R130" i="2"/>
  <c r="R131" i="2"/>
  <c r="R145" i="2"/>
  <c r="R147" i="2"/>
  <c r="R148" i="2"/>
  <c r="R149" i="2"/>
  <c r="R150" i="2"/>
  <c r="R166" i="2"/>
  <c r="R169" i="2"/>
  <c r="R10" i="2"/>
  <c r="R12" i="2"/>
  <c r="R15" i="2"/>
  <c r="R21" i="2"/>
  <c r="R23" i="2"/>
  <c r="R28" i="2"/>
  <c r="R29" i="2"/>
  <c r="R33" i="2"/>
  <c r="R35" i="2"/>
  <c r="R50" i="2"/>
  <c r="R53" i="2"/>
  <c r="R174" i="2"/>
  <c r="R69" i="2"/>
  <c r="R70" i="2"/>
  <c r="R71" i="2"/>
  <c r="R77" i="2"/>
  <c r="R81" i="2"/>
  <c r="R82" i="2"/>
  <c r="R84" i="2"/>
  <c r="R85" i="2"/>
  <c r="R86" i="2"/>
  <c r="R96" i="2"/>
  <c r="R100" i="2"/>
  <c r="R109" i="2"/>
  <c r="R118" i="2"/>
  <c r="R124" i="2"/>
  <c r="R136" i="2"/>
  <c r="R142" i="2"/>
  <c r="R144" i="2"/>
  <c r="R146" i="2"/>
  <c r="R153" i="2"/>
  <c r="R154" i="2"/>
  <c r="R157" i="2"/>
  <c r="R158" i="2"/>
  <c r="R161" i="2"/>
  <c r="R163" i="2"/>
  <c r="R170" i="2"/>
  <c r="R172" i="2"/>
  <c r="R8" i="2"/>
  <c r="R16" i="2"/>
  <c r="R20" i="2"/>
  <c r="R25" i="2"/>
  <c r="R30" i="2"/>
  <c r="R34" i="2"/>
  <c r="R39" i="2"/>
  <c r="R43" i="2"/>
  <c r="R114" i="2"/>
  <c r="R66" i="2"/>
  <c r="R80" i="2"/>
  <c r="R87" i="2"/>
  <c r="R94" i="2"/>
  <c r="R102" i="2"/>
  <c r="R103" i="2"/>
  <c r="R108" i="2"/>
  <c r="R121" i="2"/>
  <c r="R125" i="2"/>
  <c r="R132" i="2"/>
  <c r="R133" i="2"/>
  <c r="R135" i="2"/>
  <c r="R137" i="2"/>
  <c r="R143" i="2"/>
  <c r="R168" i="2"/>
  <c r="X14" i="2"/>
  <c r="X36" i="2"/>
  <c r="X40" i="2"/>
  <c r="X41" i="2"/>
  <c r="X47" i="2"/>
  <c r="X51" i="2"/>
  <c r="X55" i="2"/>
  <c r="X58" i="2"/>
  <c r="X60" i="2"/>
  <c r="X62" i="2"/>
  <c r="X63" i="2"/>
  <c r="X72" i="2"/>
  <c r="X75" i="2"/>
  <c r="X78" i="2"/>
  <c r="X89" i="2"/>
  <c r="X90" i="2"/>
  <c r="X91" i="2"/>
  <c r="X95" i="2"/>
  <c r="X99" i="2"/>
  <c r="X104" i="2"/>
  <c r="X110" i="2"/>
  <c r="X113" i="2"/>
  <c r="X115" i="2"/>
  <c r="X117" i="2"/>
  <c r="X119" i="2"/>
  <c r="X120" i="2"/>
  <c r="X122" i="2"/>
  <c r="X127" i="2"/>
  <c r="X130" i="2"/>
  <c r="X131" i="2"/>
  <c r="X145" i="2"/>
  <c r="X147" i="2"/>
  <c r="X148" i="2"/>
  <c r="X149" i="2"/>
  <c r="X150" i="2"/>
  <c r="X166" i="2"/>
  <c r="X169" i="2"/>
  <c r="X10" i="2"/>
  <c r="X12" i="2"/>
  <c r="X15" i="2"/>
  <c r="X21" i="2"/>
  <c r="X23" i="2"/>
  <c r="X28" i="2"/>
  <c r="X29" i="2"/>
  <c r="X33" i="2"/>
  <c r="X35" i="2"/>
  <c r="X50" i="2"/>
  <c r="X53" i="2"/>
  <c r="X174" i="2"/>
  <c r="X69" i="2"/>
  <c r="X70" i="2"/>
  <c r="X71" i="2"/>
  <c r="X77" i="2"/>
  <c r="X81" i="2"/>
  <c r="X82" i="2"/>
  <c r="X84" i="2"/>
  <c r="X85" i="2"/>
  <c r="X86" i="2"/>
  <c r="X96" i="2"/>
  <c r="X100" i="2"/>
  <c r="X109" i="2"/>
  <c r="X118" i="2"/>
  <c r="X124" i="2"/>
  <c r="X136" i="2"/>
  <c r="X142" i="2"/>
  <c r="X144" i="2"/>
  <c r="X146" i="2"/>
  <c r="X153" i="2"/>
  <c r="X154" i="2"/>
  <c r="X157" i="2"/>
  <c r="X158" i="2"/>
  <c r="X161" i="2"/>
  <c r="X163" i="2"/>
  <c r="X170" i="2"/>
  <c r="X172" i="2"/>
  <c r="X8" i="2"/>
  <c r="X16" i="2"/>
  <c r="X20" i="2"/>
  <c r="X25" i="2"/>
  <c r="X30" i="2"/>
  <c r="X34" i="2"/>
  <c r="X39" i="2"/>
  <c r="X43" i="2"/>
  <c r="X114" i="2"/>
  <c r="X66" i="2"/>
  <c r="X80" i="2"/>
  <c r="X87" i="2"/>
  <c r="X94" i="2"/>
  <c r="X102" i="2"/>
  <c r="X103" i="2"/>
  <c r="X108" i="2"/>
  <c r="X121" i="2"/>
  <c r="X125" i="2"/>
  <c r="X132" i="2"/>
  <c r="X133" i="2"/>
  <c r="X135" i="2"/>
  <c r="X137" i="2"/>
  <c r="X143" i="2"/>
  <c r="X168" i="2"/>
  <c r="AD14" i="2"/>
  <c r="AD36" i="2"/>
  <c r="AD40" i="2"/>
  <c r="AD41" i="2"/>
  <c r="AD47" i="2"/>
  <c r="AD51" i="2"/>
  <c r="AD55" i="2"/>
  <c r="AD58" i="2"/>
  <c r="AD60" i="2"/>
  <c r="AD62" i="2"/>
  <c r="AD63" i="2"/>
  <c r="AD72" i="2"/>
  <c r="AD75" i="2"/>
  <c r="AD78" i="2"/>
  <c r="AD89" i="2"/>
  <c r="AD90" i="2"/>
  <c r="AD91" i="2"/>
  <c r="AD95" i="2"/>
  <c r="AD99" i="2"/>
  <c r="AD104" i="2"/>
  <c r="AD110" i="2"/>
  <c r="AD113" i="2"/>
  <c r="AD115" i="2"/>
  <c r="AD117" i="2"/>
  <c r="AD119" i="2"/>
  <c r="AD120" i="2"/>
  <c r="AD122" i="2"/>
  <c r="AD127" i="2"/>
  <c r="AD130" i="2"/>
  <c r="AD131" i="2"/>
  <c r="AD145" i="2"/>
  <c r="AD147" i="2"/>
  <c r="AD148" i="2"/>
  <c r="AD149" i="2"/>
  <c r="AD150" i="2"/>
  <c r="AD166" i="2"/>
  <c r="AD169" i="2"/>
  <c r="AD10" i="2"/>
  <c r="AD12" i="2"/>
  <c r="AD15" i="2"/>
  <c r="AD21" i="2"/>
  <c r="AD23" i="2"/>
  <c r="AD28" i="2"/>
  <c r="AD29" i="2"/>
  <c r="AD33" i="2"/>
  <c r="AD35" i="2"/>
  <c r="AD50" i="2"/>
  <c r="AD53" i="2"/>
  <c r="AD174" i="2"/>
  <c r="AD69" i="2"/>
  <c r="AD70" i="2"/>
  <c r="AD71" i="2"/>
  <c r="AD77" i="2"/>
  <c r="AD81" i="2"/>
  <c r="AD82" i="2"/>
  <c r="AD84" i="2"/>
  <c r="AD85" i="2"/>
  <c r="AD86" i="2"/>
  <c r="AD96" i="2"/>
  <c r="AD100" i="2"/>
  <c r="AD109" i="2"/>
  <c r="AD118" i="2"/>
  <c r="AD124" i="2"/>
  <c r="AD136" i="2"/>
  <c r="AD142" i="2"/>
  <c r="AD144" i="2"/>
  <c r="AD146" i="2"/>
  <c r="AD153" i="2"/>
  <c r="AD154" i="2"/>
  <c r="AD157" i="2"/>
  <c r="AD158" i="2"/>
  <c r="AD161" i="2"/>
  <c r="AD163" i="2"/>
  <c r="AD170" i="2"/>
  <c r="AD172" i="2"/>
  <c r="AD8" i="2"/>
  <c r="AD16" i="2"/>
  <c r="AD20" i="2"/>
  <c r="AD25" i="2"/>
  <c r="AD30" i="2"/>
  <c r="AD34" i="2"/>
  <c r="AD39" i="2"/>
  <c r="AD43" i="2"/>
  <c r="AD114" i="2"/>
  <c r="AD66" i="2"/>
  <c r="AD80" i="2"/>
  <c r="AD87" i="2"/>
  <c r="AD94" i="2"/>
  <c r="AD102" i="2"/>
  <c r="AD103" i="2"/>
  <c r="AD108" i="2"/>
  <c r="AD121" i="2"/>
  <c r="AD125" i="2"/>
  <c r="AD132" i="2"/>
  <c r="AD133" i="2"/>
  <c r="AD135" i="2"/>
  <c r="AD137" i="2"/>
  <c r="AD143" i="2"/>
  <c r="AD168" i="2"/>
  <c r="AJ14" i="2"/>
  <c r="AJ36" i="2"/>
  <c r="AJ40" i="2"/>
  <c r="AJ41" i="2"/>
  <c r="AJ47" i="2"/>
  <c r="AJ51" i="2"/>
  <c r="AJ55" i="2"/>
  <c r="AJ58" i="2"/>
  <c r="AJ60" i="2"/>
  <c r="AJ62" i="2"/>
  <c r="AJ63" i="2"/>
  <c r="AJ72" i="2"/>
  <c r="AJ75" i="2"/>
  <c r="AJ78" i="2"/>
  <c r="AJ89" i="2"/>
  <c r="AJ90" i="2"/>
  <c r="AJ91" i="2"/>
  <c r="AJ95" i="2"/>
  <c r="AJ99" i="2"/>
  <c r="AJ104" i="2"/>
  <c r="AJ110" i="2"/>
  <c r="AJ113" i="2"/>
  <c r="AJ115" i="2"/>
  <c r="AJ117" i="2"/>
  <c r="AJ119" i="2"/>
  <c r="AJ120" i="2"/>
  <c r="AJ122" i="2"/>
  <c r="AJ127" i="2"/>
  <c r="AJ130" i="2"/>
  <c r="AJ131" i="2"/>
  <c r="AJ145" i="2"/>
  <c r="AJ147" i="2"/>
  <c r="AJ148" i="2"/>
  <c r="AJ149" i="2"/>
  <c r="AJ150" i="2"/>
  <c r="AJ166" i="2"/>
  <c r="AJ169" i="2"/>
  <c r="AJ10" i="2"/>
  <c r="AJ12" i="2"/>
  <c r="AJ15" i="2"/>
  <c r="AJ21" i="2"/>
  <c r="AJ23" i="2"/>
  <c r="AJ28" i="2"/>
  <c r="AJ29" i="2"/>
  <c r="AJ33" i="2"/>
  <c r="AJ35" i="2"/>
  <c r="AJ50" i="2"/>
  <c r="AJ53" i="2"/>
  <c r="AJ174" i="2"/>
  <c r="AJ69" i="2"/>
  <c r="AJ70" i="2"/>
  <c r="AJ71" i="2"/>
  <c r="AJ77" i="2"/>
  <c r="AJ81" i="2"/>
  <c r="AJ82" i="2"/>
  <c r="AJ84" i="2"/>
  <c r="AJ85" i="2"/>
  <c r="AJ86" i="2"/>
  <c r="AJ96" i="2"/>
  <c r="AJ100" i="2"/>
  <c r="AJ109" i="2"/>
  <c r="AJ118" i="2"/>
  <c r="AJ124" i="2"/>
  <c r="AJ136" i="2"/>
  <c r="AJ142" i="2"/>
  <c r="AJ144" i="2"/>
  <c r="AJ146" i="2"/>
  <c r="AJ153" i="2"/>
  <c r="AJ154" i="2"/>
  <c r="AJ157" i="2"/>
  <c r="AJ158" i="2"/>
  <c r="AJ161" i="2"/>
  <c r="AJ163" i="2"/>
  <c r="AJ170" i="2"/>
  <c r="AJ172" i="2"/>
  <c r="AJ8" i="2"/>
  <c r="AJ16" i="2"/>
  <c r="AJ20" i="2"/>
  <c r="AJ25" i="2"/>
  <c r="AJ30" i="2"/>
  <c r="AJ34" i="2"/>
  <c r="AJ39" i="2"/>
  <c r="AJ43" i="2"/>
  <c r="AJ114" i="2"/>
  <c r="AJ66" i="2"/>
  <c r="AJ80" i="2"/>
  <c r="AJ87" i="2"/>
  <c r="AJ94" i="2"/>
  <c r="AJ102" i="2"/>
  <c r="AJ103" i="2"/>
  <c r="AJ108" i="2"/>
  <c r="AJ121" i="2"/>
  <c r="AJ125" i="2"/>
  <c r="AJ132" i="2"/>
  <c r="AJ133" i="2"/>
  <c r="AJ135" i="2"/>
  <c r="AJ137" i="2"/>
  <c r="AJ143" i="2"/>
  <c r="AJ168" i="2"/>
  <c r="AP14" i="2"/>
  <c r="AP36" i="2"/>
  <c r="AP40" i="2"/>
  <c r="AP41" i="2"/>
  <c r="AP47" i="2"/>
  <c r="AP51" i="2"/>
  <c r="AP55" i="2"/>
  <c r="AP58" i="2"/>
  <c r="AP60" i="2"/>
  <c r="AP62" i="2"/>
  <c r="AP63" i="2"/>
  <c r="AP72" i="2"/>
  <c r="AP75" i="2"/>
  <c r="AP78" i="2"/>
  <c r="AP89" i="2"/>
  <c r="AP90" i="2"/>
  <c r="AP91" i="2"/>
  <c r="AP95" i="2"/>
  <c r="AP99" i="2"/>
  <c r="AP104" i="2"/>
  <c r="AP110" i="2"/>
  <c r="AP113" i="2"/>
  <c r="AP115" i="2"/>
  <c r="AP117" i="2"/>
  <c r="AP119" i="2"/>
  <c r="AP120" i="2"/>
  <c r="AP122" i="2"/>
  <c r="AP127" i="2"/>
  <c r="AP130" i="2"/>
  <c r="AP131" i="2"/>
  <c r="AP145" i="2"/>
  <c r="AP147" i="2"/>
  <c r="AP148" i="2"/>
  <c r="AP149" i="2"/>
  <c r="AP150" i="2"/>
  <c r="AP166" i="2"/>
  <c r="AP169" i="2"/>
  <c r="AP10" i="2"/>
  <c r="AP12" i="2"/>
  <c r="AP15" i="2"/>
  <c r="AP21" i="2"/>
  <c r="AP23" i="2"/>
  <c r="AP28" i="2"/>
  <c r="AP29" i="2"/>
  <c r="AP33" i="2"/>
  <c r="AP35" i="2"/>
  <c r="AP50" i="2"/>
  <c r="AP53" i="2"/>
  <c r="AP174" i="2"/>
  <c r="AP69" i="2"/>
  <c r="AP70" i="2"/>
  <c r="AP71" i="2"/>
  <c r="AP77" i="2"/>
  <c r="AP81" i="2"/>
  <c r="AP82" i="2"/>
  <c r="AP84" i="2"/>
  <c r="AP85" i="2"/>
  <c r="AP86" i="2"/>
  <c r="AP96" i="2"/>
  <c r="AP100" i="2"/>
  <c r="AP109" i="2"/>
  <c r="AP118" i="2"/>
  <c r="AP124" i="2"/>
  <c r="AP136" i="2"/>
  <c r="AP142" i="2"/>
  <c r="AP144" i="2"/>
  <c r="AP146" i="2"/>
  <c r="AP153" i="2"/>
  <c r="AP154" i="2"/>
  <c r="AP157" i="2"/>
  <c r="AP158" i="2"/>
  <c r="AP161" i="2"/>
  <c r="AP163" i="2"/>
  <c r="AP170" i="2"/>
  <c r="AP172" i="2"/>
  <c r="AP8" i="2"/>
  <c r="AP16" i="2"/>
  <c r="AP20" i="2"/>
  <c r="AP25" i="2"/>
  <c r="AP30" i="2"/>
  <c r="AP34" i="2"/>
  <c r="AP39" i="2"/>
  <c r="AP43" i="2"/>
  <c r="AP114" i="2"/>
  <c r="AP66" i="2"/>
  <c r="AP80" i="2"/>
  <c r="AP87" i="2"/>
  <c r="AP94" i="2"/>
  <c r="AP102" i="2"/>
  <c r="AP103" i="2"/>
  <c r="AP108" i="2"/>
  <c r="AP121" i="2"/>
  <c r="AP125" i="2"/>
  <c r="AP132" i="2"/>
  <c r="AP133" i="2"/>
  <c r="AP135" i="2"/>
  <c r="AP137" i="2"/>
  <c r="AP143" i="2"/>
  <c r="AP168" i="2"/>
  <c r="AV14" i="2"/>
  <c r="AV36" i="2"/>
  <c r="AV40" i="2"/>
  <c r="AV41" i="2"/>
  <c r="AV47" i="2"/>
  <c r="AV51" i="2"/>
  <c r="AV55" i="2"/>
  <c r="AV58" i="2"/>
  <c r="AV60" i="2"/>
  <c r="AV62" i="2"/>
  <c r="AV63" i="2"/>
  <c r="AV72" i="2"/>
  <c r="AV75" i="2"/>
  <c r="AV78" i="2"/>
  <c r="AV89" i="2"/>
  <c r="AV90" i="2"/>
  <c r="AV91" i="2"/>
  <c r="AV95" i="2"/>
  <c r="AV99" i="2"/>
  <c r="AV104" i="2"/>
  <c r="AV110" i="2"/>
  <c r="AV113" i="2"/>
  <c r="AV115" i="2"/>
  <c r="AV117" i="2"/>
  <c r="AV119" i="2"/>
  <c r="AV120" i="2"/>
  <c r="AV122" i="2"/>
  <c r="AV127" i="2"/>
  <c r="AV130" i="2"/>
  <c r="AV131" i="2"/>
  <c r="AV145" i="2"/>
  <c r="AV147" i="2"/>
  <c r="AV148" i="2"/>
  <c r="AV149" i="2"/>
  <c r="AV150" i="2"/>
  <c r="AV166" i="2"/>
  <c r="AV169" i="2"/>
  <c r="AV10" i="2"/>
  <c r="AV12" i="2"/>
  <c r="AV15" i="2"/>
  <c r="AV21" i="2"/>
  <c r="AV23" i="2"/>
  <c r="AV28" i="2"/>
  <c r="AV29" i="2"/>
  <c r="AV33" i="2"/>
  <c r="AV35" i="2"/>
  <c r="AV50" i="2"/>
  <c r="AV53" i="2"/>
  <c r="AV174" i="2"/>
  <c r="AV69" i="2"/>
  <c r="AV70" i="2"/>
  <c r="AV71" i="2"/>
  <c r="AV77" i="2"/>
  <c r="AV81" i="2"/>
  <c r="AV82" i="2"/>
  <c r="AV84" i="2"/>
  <c r="AV85" i="2"/>
  <c r="AV86" i="2"/>
  <c r="AV96" i="2"/>
  <c r="AV100" i="2"/>
  <c r="AV109" i="2"/>
  <c r="AV118" i="2"/>
  <c r="AV124" i="2"/>
  <c r="AV136" i="2"/>
  <c r="AV142" i="2"/>
  <c r="AV144" i="2"/>
  <c r="AV146" i="2"/>
  <c r="AV153" i="2"/>
  <c r="AV154" i="2"/>
  <c r="AV157" i="2"/>
  <c r="AV158" i="2"/>
  <c r="AV161" i="2"/>
  <c r="AV163" i="2"/>
  <c r="AV170" i="2"/>
  <c r="AV172" i="2"/>
  <c r="AV8" i="2"/>
  <c r="AV16" i="2"/>
  <c r="AV20" i="2"/>
  <c r="AV25" i="2"/>
  <c r="AV30" i="2"/>
  <c r="AV34" i="2"/>
  <c r="AV39" i="2"/>
  <c r="AV43" i="2"/>
  <c r="AV114" i="2"/>
  <c r="AV66" i="2"/>
  <c r="AV80" i="2"/>
  <c r="AV87" i="2"/>
  <c r="AV94" i="2"/>
  <c r="AV102" i="2"/>
  <c r="AV103" i="2"/>
  <c r="AV108" i="2"/>
  <c r="AV121" i="2"/>
  <c r="AV125" i="2"/>
  <c r="AV132" i="2"/>
  <c r="AV133" i="2"/>
  <c r="AV135" i="2"/>
  <c r="AV137" i="2"/>
  <c r="AV143" i="2"/>
  <c r="AV168" i="2"/>
  <c r="BB14" i="2"/>
  <c r="BB36" i="2"/>
  <c r="BB40" i="2"/>
  <c r="BB41" i="2"/>
  <c r="BB47" i="2"/>
  <c r="BB51" i="2"/>
  <c r="BB55" i="2"/>
  <c r="BB58" i="2"/>
  <c r="BB60" i="2"/>
  <c r="BB62" i="2"/>
  <c r="BB63" i="2"/>
  <c r="BB72" i="2"/>
  <c r="BB75" i="2"/>
  <c r="BB78" i="2"/>
  <c r="BB89" i="2"/>
  <c r="BB90" i="2"/>
  <c r="BB91" i="2"/>
  <c r="BB95" i="2"/>
  <c r="BB99" i="2"/>
  <c r="BB104" i="2"/>
  <c r="BB110" i="2"/>
  <c r="BB113" i="2"/>
  <c r="BB115" i="2"/>
  <c r="BB117" i="2"/>
  <c r="BB119" i="2"/>
  <c r="BB120" i="2"/>
  <c r="BB122" i="2"/>
  <c r="BB127" i="2"/>
  <c r="BB130" i="2"/>
  <c r="BB131" i="2"/>
  <c r="BB145" i="2"/>
  <c r="BB147" i="2"/>
  <c r="BB148" i="2"/>
  <c r="BB149" i="2"/>
  <c r="BB150" i="2"/>
  <c r="BB166" i="2"/>
  <c r="BB169" i="2"/>
  <c r="BB10" i="2"/>
  <c r="BB12" i="2"/>
  <c r="BB15" i="2"/>
  <c r="BB21" i="2"/>
  <c r="BB23" i="2"/>
  <c r="BB28" i="2"/>
  <c r="BB29" i="2"/>
  <c r="BB33" i="2"/>
  <c r="BB35" i="2"/>
  <c r="BB50" i="2"/>
  <c r="BB53" i="2"/>
  <c r="BB174" i="2"/>
  <c r="BB69" i="2"/>
  <c r="BB70" i="2"/>
  <c r="BB71" i="2"/>
  <c r="BB77" i="2"/>
  <c r="BB81" i="2"/>
  <c r="BB82" i="2"/>
  <c r="BB84" i="2"/>
  <c r="BB85" i="2"/>
  <c r="BB86" i="2"/>
  <c r="BB96" i="2"/>
  <c r="BB100" i="2"/>
  <c r="BB109" i="2"/>
  <c r="BB118" i="2"/>
  <c r="BB124" i="2"/>
  <c r="BB136" i="2"/>
  <c r="BB142" i="2"/>
  <c r="BB144" i="2"/>
  <c r="BB146" i="2"/>
  <c r="BB153" i="2"/>
  <c r="BB154" i="2"/>
  <c r="BB157" i="2"/>
  <c r="BB158" i="2"/>
  <c r="BB161" i="2"/>
  <c r="BB163" i="2"/>
  <c r="BB170" i="2"/>
  <c r="BB172" i="2"/>
  <c r="BB8" i="2"/>
  <c r="BB16" i="2"/>
  <c r="BB20" i="2"/>
  <c r="BB25" i="2"/>
  <c r="BB30" i="2"/>
  <c r="BB34" i="2"/>
  <c r="BB39" i="2"/>
  <c r="BB43" i="2"/>
  <c r="BB114" i="2"/>
  <c r="BB66" i="2"/>
  <c r="BB80" i="2"/>
  <c r="BB87" i="2"/>
  <c r="BB94" i="2"/>
  <c r="BB102" i="2"/>
  <c r="BB103" i="2"/>
  <c r="BB108" i="2"/>
  <c r="BB121" i="2"/>
  <c r="BB125" i="2"/>
  <c r="BB132" i="2"/>
  <c r="BB133" i="2"/>
  <c r="BB135" i="2"/>
  <c r="BB137" i="2"/>
  <c r="BB143" i="2"/>
  <c r="BB168" i="2"/>
  <c r="BH14" i="2"/>
  <c r="BH36" i="2"/>
  <c r="BH40" i="2"/>
  <c r="BH41" i="2"/>
  <c r="BH47" i="2"/>
  <c r="BH51" i="2"/>
  <c r="BH55" i="2"/>
  <c r="BH58" i="2"/>
  <c r="BH60" i="2"/>
  <c r="BH62" i="2"/>
  <c r="BH63" i="2"/>
  <c r="BH72" i="2"/>
  <c r="BH75" i="2"/>
  <c r="BH78" i="2"/>
  <c r="BH89" i="2"/>
  <c r="BH90" i="2"/>
  <c r="BH91" i="2"/>
  <c r="BH95" i="2"/>
  <c r="BH99" i="2"/>
  <c r="BH104" i="2"/>
  <c r="BH110" i="2"/>
  <c r="BH113" i="2"/>
  <c r="BH115" i="2"/>
  <c r="BH117" i="2"/>
  <c r="BH119" i="2"/>
  <c r="BH120" i="2"/>
  <c r="BH122" i="2"/>
  <c r="BH127" i="2"/>
  <c r="BH130" i="2"/>
  <c r="BH131" i="2"/>
  <c r="BH145" i="2"/>
  <c r="BH147" i="2"/>
  <c r="BH148" i="2"/>
  <c r="BH149" i="2"/>
  <c r="BH150" i="2"/>
  <c r="BH166" i="2"/>
  <c r="BH169" i="2"/>
  <c r="BH10" i="2"/>
  <c r="BH12" i="2"/>
  <c r="BH15" i="2"/>
  <c r="BH21" i="2"/>
  <c r="BH23" i="2"/>
  <c r="BH28" i="2"/>
  <c r="BH29" i="2"/>
  <c r="BH33" i="2"/>
  <c r="BH35" i="2"/>
  <c r="BH50" i="2"/>
  <c r="BH53" i="2"/>
  <c r="BH174" i="2"/>
  <c r="BH69" i="2"/>
  <c r="BH70" i="2"/>
  <c r="BH71" i="2"/>
  <c r="BH77" i="2"/>
  <c r="BH81" i="2"/>
  <c r="BH82" i="2"/>
  <c r="BH84" i="2"/>
  <c r="BH85" i="2"/>
  <c r="BH86" i="2"/>
  <c r="BH96" i="2"/>
  <c r="BH100" i="2"/>
  <c r="BH109" i="2"/>
  <c r="BH118" i="2"/>
  <c r="BH124" i="2"/>
  <c r="BH136" i="2"/>
  <c r="BH142" i="2"/>
  <c r="BH144" i="2"/>
  <c r="BH146" i="2"/>
  <c r="BH153" i="2"/>
  <c r="BH154" i="2"/>
  <c r="BH157" i="2"/>
  <c r="BH158" i="2"/>
  <c r="BH161" i="2"/>
  <c r="BH163" i="2"/>
  <c r="BH170" i="2"/>
  <c r="BH172" i="2"/>
  <c r="BH8" i="2"/>
  <c r="BH16" i="2"/>
  <c r="BH20" i="2"/>
  <c r="BH25" i="2"/>
  <c r="BH30" i="2"/>
  <c r="BH34" i="2"/>
  <c r="BH39" i="2"/>
  <c r="BH43" i="2"/>
  <c r="BH114" i="2"/>
  <c r="BH66" i="2"/>
  <c r="BH80" i="2"/>
  <c r="BH87" i="2"/>
  <c r="BH94" i="2"/>
  <c r="BH102" i="2"/>
  <c r="BH103" i="2"/>
  <c r="BH108" i="2"/>
  <c r="BH121" i="2"/>
  <c r="BH125" i="2"/>
  <c r="BH132" i="2"/>
  <c r="BH133" i="2"/>
  <c r="BH135" i="2"/>
  <c r="BH137" i="2"/>
  <c r="BH143" i="2"/>
  <c r="BH168" i="2"/>
  <c r="BN14" i="2"/>
  <c r="BN36" i="2"/>
  <c r="BN40" i="2"/>
  <c r="BN41" i="2"/>
  <c r="BN47" i="2"/>
  <c r="BN51" i="2"/>
  <c r="BN55" i="2"/>
  <c r="BN58" i="2"/>
  <c r="BN60" i="2"/>
  <c r="BN62" i="2"/>
  <c r="BN63" i="2"/>
  <c r="BN72" i="2"/>
  <c r="BN75" i="2"/>
  <c r="BN78" i="2"/>
  <c r="BN89" i="2"/>
  <c r="BN90" i="2"/>
  <c r="BN91" i="2"/>
  <c r="BN95" i="2"/>
  <c r="BN99" i="2"/>
  <c r="BN104" i="2"/>
  <c r="BN110" i="2"/>
  <c r="BN113" i="2"/>
  <c r="BN115" i="2"/>
  <c r="BN117" i="2"/>
  <c r="BN119" i="2"/>
  <c r="BN120" i="2"/>
  <c r="BN122" i="2"/>
  <c r="BN127" i="2"/>
  <c r="BN130" i="2"/>
  <c r="BN131" i="2"/>
  <c r="BN145" i="2"/>
  <c r="BN147" i="2"/>
  <c r="BN148" i="2"/>
  <c r="BN149" i="2"/>
  <c r="BN150" i="2"/>
  <c r="BN166" i="2"/>
  <c r="BN169" i="2"/>
  <c r="BN10" i="2"/>
  <c r="BN12" i="2"/>
  <c r="BN15" i="2"/>
  <c r="BN21" i="2"/>
  <c r="BN23" i="2"/>
  <c r="BN28" i="2"/>
  <c r="BN29" i="2"/>
  <c r="BN33" i="2"/>
  <c r="BN35" i="2"/>
  <c r="BN50" i="2"/>
  <c r="BN53" i="2"/>
  <c r="BN174" i="2"/>
  <c r="BN69" i="2"/>
  <c r="BN70" i="2"/>
  <c r="BN71" i="2"/>
  <c r="BN77" i="2"/>
  <c r="BN81" i="2"/>
  <c r="BN82" i="2"/>
  <c r="BN84" i="2"/>
  <c r="BN85" i="2"/>
  <c r="BN86" i="2"/>
  <c r="BN96" i="2"/>
  <c r="BN100" i="2"/>
  <c r="BN109" i="2"/>
  <c r="BN118" i="2"/>
  <c r="BN124" i="2"/>
  <c r="BN136" i="2"/>
  <c r="BN142" i="2"/>
  <c r="BN144" i="2"/>
  <c r="BN146" i="2"/>
  <c r="BN153" i="2"/>
  <c r="BN154" i="2"/>
  <c r="BN157" i="2"/>
  <c r="BN158" i="2"/>
  <c r="BN161" i="2"/>
  <c r="BN163" i="2"/>
  <c r="BN170" i="2"/>
  <c r="BN172" i="2"/>
  <c r="BN8" i="2"/>
  <c r="BN16" i="2"/>
  <c r="BN20" i="2"/>
  <c r="BN25" i="2"/>
  <c r="BN30" i="2"/>
  <c r="BN34" i="2"/>
  <c r="BN39" i="2"/>
  <c r="BN43" i="2"/>
  <c r="BN114" i="2"/>
  <c r="BN66" i="2"/>
  <c r="BN80" i="2"/>
  <c r="BN87" i="2"/>
  <c r="BN94" i="2"/>
  <c r="BN102" i="2"/>
  <c r="BN103" i="2"/>
  <c r="BN108" i="2"/>
  <c r="BN121" i="2"/>
  <c r="BN125" i="2"/>
  <c r="BN132" i="2"/>
  <c r="BN133" i="2"/>
  <c r="BN135" i="2"/>
  <c r="BN137" i="2"/>
  <c r="BN143" i="2"/>
  <c r="BN168" i="2"/>
  <c r="BT14" i="2"/>
  <c r="BT36" i="2"/>
  <c r="BT40" i="2"/>
  <c r="BT41" i="2"/>
  <c r="BT47" i="2"/>
  <c r="BT51" i="2"/>
  <c r="BT55" i="2"/>
  <c r="BT58" i="2"/>
  <c r="BT60" i="2"/>
  <c r="BT62" i="2"/>
  <c r="BT63" i="2"/>
  <c r="BT72" i="2"/>
  <c r="BT75" i="2"/>
  <c r="BT78" i="2"/>
  <c r="BT89" i="2"/>
  <c r="BT90" i="2"/>
  <c r="BT91" i="2"/>
  <c r="BT95" i="2"/>
  <c r="BT99" i="2"/>
  <c r="BT104" i="2"/>
  <c r="BT110" i="2"/>
  <c r="BT113" i="2"/>
  <c r="BT115" i="2"/>
  <c r="BT117" i="2"/>
  <c r="BT119" i="2"/>
  <c r="BT120" i="2"/>
  <c r="BT122" i="2"/>
  <c r="BT127" i="2"/>
  <c r="BT130" i="2"/>
  <c r="BT131" i="2"/>
  <c r="BT145" i="2"/>
  <c r="BT147" i="2"/>
  <c r="BT148" i="2"/>
  <c r="BT149" i="2"/>
  <c r="BT150" i="2"/>
  <c r="BT166" i="2"/>
  <c r="BT169" i="2"/>
  <c r="BT10" i="2"/>
  <c r="BT12" i="2"/>
  <c r="BT15" i="2"/>
  <c r="BT21" i="2"/>
  <c r="BT23" i="2"/>
  <c r="BT28" i="2"/>
  <c r="BT29" i="2"/>
  <c r="BT33" i="2"/>
  <c r="BT35" i="2"/>
  <c r="BT50" i="2"/>
  <c r="BT53" i="2"/>
  <c r="BT174" i="2"/>
  <c r="BT69" i="2"/>
  <c r="BT70" i="2"/>
  <c r="BT71" i="2"/>
  <c r="BT77" i="2"/>
  <c r="BT81" i="2"/>
  <c r="BT82" i="2"/>
  <c r="BT84" i="2"/>
  <c r="BT85" i="2"/>
  <c r="BT86" i="2"/>
  <c r="BT96" i="2"/>
  <c r="BT100" i="2"/>
  <c r="BT109" i="2"/>
  <c r="BT118" i="2"/>
  <c r="BT124" i="2"/>
  <c r="BT136" i="2"/>
  <c r="BT142" i="2"/>
  <c r="BT144" i="2"/>
  <c r="BT146" i="2"/>
  <c r="BT153" i="2"/>
  <c r="BT154" i="2"/>
  <c r="BT157" i="2"/>
  <c r="BT158" i="2"/>
  <c r="BT161" i="2"/>
  <c r="BT163" i="2"/>
  <c r="BT170" i="2"/>
  <c r="BT172" i="2"/>
  <c r="BT8" i="2"/>
  <c r="BT16" i="2"/>
  <c r="BT20" i="2"/>
  <c r="BT25" i="2"/>
  <c r="BT30" i="2"/>
  <c r="BT34" i="2"/>
  <c r="BT39" i="2"/>
  <c r="BT43" i="2"/>
  <c r="BT114" i="2"/>
  <c r="BT66" i="2"/>
  <c r="BT80" i="2"/>
  <c r="BT87" i="2"/>
  <c r="BT94" i="2"/>
  <c r="BT102" i="2"/>
  <c r="BT103" i="2"/>
  <c r="BT108" i="2"/>
  <c r="BT121" i="2"/>
  <c r="BT125" i="2"/>
  <c r="BT132" i="2"/>
  <c r="BT133" i="2"/>
  <c r="BT135" i="2"/>
  <c r="BT137" i="2"/>
  <c r="BT143" i="2"/>
  <c r="BT168" i="2"/>
  <c r="BT11" i="2"/>
  <c r="BN11" i="2"/>
  <c r="BH11" i="2"/>
  <c r="BB11" i="2"/>
  <c r="AV11" i="2"/>
  <c r="AP11" i="2"/>
  <c r="AJ11" i="2"/>
  <c r="AD11" i="2"/>
  <c r="X11" i="2"/>
  <c r="R11" i="2"/>
  <c r="J14" i="2"/>
  <c r="J36" i="2"/>
  <c r="J40" i="2"/>
  <c r="J41" i="2"/>
  <c r="J47" i="2"/>
  <c r="J51" i="2"/>
  <c r="J55" i="2"/>
  <c r="J58" i="2"/>
  <c r="J60" i="2"/>
  <c r="J62" i="2"/>
  <c r="J63" i="2"/>
  <c r="J72" i="2"/>
  <c r="J75" i="2"/>
  <c r="J78" i="2"/>
  <c r="J89" i="2"/>
  <c r="J90" i="2"/>
  <c r="J91" i="2"/>
  <c r="J95" i="2"/>
  <c r="J99" i="2"/>
  <c r="J104" i="2"/>
  <c r="J110" i="2"/>
  <c r="J113" i="2"/>
  <c r="J115" i="2"/>
  <c r="J117" i="2"/>
  <c r="J119" i="2"/>
  <c r="J120" i="2"/>
  <c r="J122" i="2"/>
  <c r="J127" i="2"/>
  <c r="J130" i="2"/>
  <c r="J131" i="2"/>
  <c r="J145" i="2"/>
  <c r="J147" i="2"/>
  <c r="J148" i="2"/>
  <c r="J149" i="2"/>
  <c r="J150" i="2"/>
  <c r="J166" i="2"/>
  <c r="J169" i="2"/>
  <c r="J10" i="2"/>
  <c r="J12" i="2"/>
  <c r="J15" i="2"/>
  <c r="J21" i="2"/>
  <c r="J23" i="2"/>
  <c r="J28" i="2"/>
  <c r="J29" i="2"/>
  <c r="J33" i="2"/>
  <c r="J35" i="2"/>
  <c r="J50" i="2"/>
  <c r="J53" i="2"/>
  <c r="J174" i="2"/>
  <c r="J69" i="2"/>
  <c r="J70" i="2"/>
  <c r="J71" i="2"/>
  <c r="J77" i="2"/>
  <c r="J81" i="2"/>
  <c r="J82" i="2"/>
  <c r="J84" i="2"/>
  <c r="J85" i="2"/>
  <c r="J86" i="2"/>
  <c r="J96" i="2"/>
  <c r="J100" i="2"/>
  <c r="J109" i="2"/>
  <c r="J118" i="2"/>
  <c r="J124" i="2"/>
  <c r="J136" i="2"/>
  <c r="J142" i="2"/>
  <c r="J144" i="2"/>
  <c r="J146" i="2"/>
  <c r="J153" i="2"/>
  <c r="J154" i="2"/>
  <c r="J157" i="2"/>
  <c r="J158" i="2"/>
  <c r="J161" i="2"/>
  <c r="J163" i="2"/>
  <c r="J170" i="2"/>
  <c r="J172" i="2"/>
  <c r="J8" i="2"/>
  <c r="J16" i="2"/>
  <c r="J20" i="2"/>
  <c r="J25" i="2"/>
  <c r="J30" i="2"/>
  <c r="J34" i="2"/>
  <c r="J39" i="2"/>
  <c r="J43" i="2"/>
  <c r="J114" i="2"/>
  <c r="J66" i="2"/>
  <c r="J80" i="2"/>
  <c r="J87" i="2"/>
  <c r="J94" i="2"/>
  <c r="J102" i="2"/>
  <c r="J103" i="2"/>
  <c r="J108" i="2"/>
  <c r="J121" i="2"/>
  <c r="J125" i="2"/>
  <c r="J132" i="2"/>
  <c r="J133" i="2"/>
  <c r="J135" i="2"/>
  <c r="J137" i="2"/>
  <c r="J143" i="2"/>
  <c r="J168" i="2"/>
  <c r="J11" i="2"/>
  <c r="L56" i="1"/>
  <c r="M56" i="1"/>
  <c r="N56" i="1"/>
  <c r="O56" i="1"/>
  <c r="P56" i="1"/>
  <c r="Q56" i="1"/>
  <c r="R56" i="1"/>
  <c r="S56" i="1"/>
  <c r="T56" i="1"/>
  <c r="K55" i="1"/>
  <c r="I55" i="1" s="1"/>
  <c r="K54" i="1"/>
  <c r="I54" i="1" s="1"/>
  <c r="K53" i="1"/>
  <c r="I53" i="1" s="1"/>
  <c r="K52" i="1"/>
  <c r="I52" i="1" s="1"/>
  <c r="K51" i="1"/>
  <c r="I51" i="1" s="1"/>
  <c r="K50" i="1"/>
  <c r="I50" i="1" s="1"/>
  <c r="K49" i="1"/>
  <c r="I49" i="1" s="1"/>
  <c r="K48" i="1"/>
  <c r="I48" i="1" s="1"/>
  <c r="K47" i="1"/>
  <c r="I47" i="1" s="1"/>
  <c r="K46" i="1"/>
  <c r="I46" i="1" s="1"/>
  <c r="K45" i="1"/>
  <c r="I45" i="1" s="1"/>
  <c r="K44" i="1"/>
  <c r="I44" i="1" s="1"/>
  <c r="K43" i="1"/>
  <c r="I43" i="1" s="1"/>
  <c r="K42" i="1"/>
  <c r="I42" i="1" s="1"/>
  <c r="K41" i="1"/>
  <c r="I41" i="1" s="1"/>
  <c r="K40" i="1"/>
  <c r="I40" i="1" s="1"/>
  <c r="K39" i="1"/>
  <c r="I39" i="1" s="1"/>
  <c r="K38" i="1"/>
  <c r="I38" i="1" s="1"/>
  <c r="K37" i="1"/>
  <c r="I37" i="1" s="1"/>
  <c r="K36" i="1"/>
  <c r="I36" i="1" s="1"/>
  <c r="K35" i="1"/>
  <c r="I35" i="1" s="1"/>
  <c r="K34" i="1"/>
  <c r="I34" i="1" s="1"/>
  <c r="K33" i="1"/>
  <c r="I33" i="1" s="1"/>
  <c r="K32" i="1"/>
  <c r="I32" i="1" s="1"/>
  <c r="K30" i="1"/>
  <c r="I30" i="1" s="1"/>
  <c r="K27" i="1"/>
  <c r="I27" i="1" s="1"/>
  <c r="K25" i="1"/>
  <c r="I25" i="1" s="1"/>
  <c r="K24" i="1"/>
  <c r="I24" i="1" s="1"/>
  <c r="K23" i="1"/>
  <c r="I23" i="1" s="1"/>
  <c r="K22" i="1"/>
  <c r="I22" i="1" s="1"/>
  <c r="K21" i="1"/>
  <c r="I21" i="1" s="1"/>
  <c r="K20" i="1"/>
  <c r="I20" i="1" s="1"/>
  <c r="K19" i="1"/>
  <c r="I19" i="1" s="1"/>
  <c r="K18" i="1"/>
  <c r="I18" i="1" s="1"/>
  <c r="K17" i="1"/>
  <c r="I17" i="1" s="1"/>
  <c r="K15" i="1"/>
  <c r="I15" i="1" s="1"/>
  <c r="K14" i="1"/>
  <c r="I14" i="1" s="1"/>
  <c r="K12" i="1"/>
  <c r="I12" i="1" s="1"/>
  <c r="K11" i="1"/>
  <c r="I11" i="1" s="1"/>
  <c r="K10" i="1"/>
  <c r="I10" i="1" s="1"/>
  <c r="K9" i="1"/>
  <c r="I9" i="1" s="1"/>
  <c r="K8" i="1"/>
  <c r="I8" i="1" s="1"/>
  <c r="K7" i="1"/>
  <c r="I7" i="1" s="1"/>
  <c r="K6" i="1"/>
  <c r="I6" i="1" s="1"/>
  <c r="K5" i="1"/>
  <c r="I5" i="1" s="1"/>
  <c r="K4" i="1"/>
  <c r="I4" i="1" s="1"/>
  <c r="K3" i="1"/>
  <c r="I3" i="1" s="1"/>
  <c r="K2" i="1"/>
  <c r="I2" i="1" s="1"/>
  <c r="H15" i="4" l="1"/>
  <c r="H16" i="4" s="1"/>
  <c r="K73" i="2"/>
  <c r="G73" i="2" s="1"/>
  <c r="K140" i="2"/>
  <c r="G140" i="2" s="1"/>
  <c r="K107" i="2"/>
  <c r="G107" i="2" s="1"/>
  <c r="K7" i="2"/>
  <c r="G7" i="2" s="1"/>
  <c r="K171" i="2"/>
  <c r="G171" i="2" s="1"/>
  <c r="BU171" i="2" s="1"/>
  <c r="BW171" i="2" s="1"/>
  <c r="BX171" i="2" s="1"/>
  <c r="K164" i="2"/>
  <c r="G164" i="2" s="1"/>
  <c r="BU164" i="2" s="1"/>
  <c r="BW164" i="2" s="1"/>
  <c r="BX164" i="2" s="1"/>
  <c r="K156" i="2"/>
  <c r="G156" i="2" s="1"/>
  <c r="BU156" i="2" s="1"/>
  <c r="BW156" i="2" s="1"/>
  <c r="BX156" i="2" s="1"/>
  <c r="K128" i="2"/>
  <c r="G128" i="2" s="1"/>
  <c r="BU128" i="2" s="1"/>
  <c r="BW128" i="2" s="1"/>
  <c r="BX128" i="2" s="1"/>
  <c r="K101" i="2"/>
  <c r="G101" i="2" s="1"/>
  <c r="BU101" i="2" s="1"/>
  <c r="BW101" i="2" s="1"/>
  <c r="BX101" i="2" s="1"/>
  <c r="K67" i="2"/>
  <c r="G67" i="2" s="1"/>
  <c r="BU67" i="2" s="1"/>
  <c r="BW67" i="2" s="1"/>
  <c r="BX67" i="2" s="1"/>
  <c r="K106" i="2"/>
  <c r="G106" i="2" s="1"/>
  <c r="BU106" i="2" s="1"/>
  <c r="BW106" i="2" s="1"/>
  <c r="BX106" i="2" s="1"/>
  <c r="K138" i="2"/>
  <c r="G138" i="2" s="1"/>
  <c r="BU138" i="2" s="1"/>
  <c r="K165" i="2"/>
  <c r="G165" i="2" s="1"/>
  <c r="K123" i="2"/>
  <c r="G123" i="2" s="1"/>
  <c r="K22" i="2"/>
  <c r="G22" i="2" s="1"/>
  <c r="K6" i="2"/>
  <c r="G6" i="2" s="1"/>
  <c r="K167" i="2"/>
  <c r="G167" i="2" s="1"/>
  <c r="BU167" i="2" s="1"/>
  <c r="BW167" i="2" s="1"/>
  <c r="BX167" i="2" s="1"/>
  <c r="K160" i="2"/>
  <c r="G160" i="2" s="1"/>
  <c r="BU160" i="2" s="1"/>
  <c r="BW160" i="2" s="1"/>
  <c r="BX160" i="2" s="1"/>
  <c r="K152" i="2"/>
  <c r="G152" i="2" s="1"/>
  <c r="BU152" i="2" s="1"/>
  <c r="BW152" i="2" s="1"/>
  <c r="BX152" i="2" s="1"/>
  <c r="K126" i="2"/>
  <c r="G126" i="2" s="1"/>
  <c r="BU126" i="2" s="1"/>
  <c r="BW126" i="2" s="1"/>
  <c r="BX126" i="2" s="1"/>
  <c r="K105" i="2"/>
  <c r="G105" i="2" s="1"/>
  <c r="BU105" i="2" s="1"/>
  <c r="BW105" i="2" s="1"/>
  <c r="BX105" i="2" s="1"/>
  <c r="K92" i="2"/>
  <c r="G92" i="2" s="1"/>
  <c r="BU92" i="2" s="1"/>
  <c r="BW92" i="2" s="1"/>
  <c r="BX92" i="2" s="1"/>
  <c r="K90" i="2"/>
  <c r="G90" i="2" s="1"/>
  <c r="BU90" i="2" s="1"/>
  <c r="BW90" i="2" s="1"/>
  <c r="BX90" i="2" s="1"/>
  <c r="K57" i="2"/>
  <c r="G57" i="2" s="1"/>
  <c r="BU57" i="2" s="1"/>
  <c r="BW57" i="2" s="1"/>
  <c r="BX57" i="2" s="1"/>
  <c r="K44" i="2"/>
  <c r="G44" i="2" s="1"/>
  <c r="BU44" i="2" s="1"/>
  <c r="BW44" i="2" s="1"/>
  <c r="BX44" i="2" s="1"/>
  <c r="K38" i="2"/>
  <c r="G38" i="2" s="1"/>
  <c r="BU38" i="2" s="1"/>
  <c r="BW38" i="2" s="1"/>
  <c r="BX38" i="2" s="1"/>
  <c r="K37" i="2"/>
  <c r="G37" i="2" s="1"/>
  <c r="BU37" i="2" s="1"/>
  <c r="BW37" i="2" s="1"/>
  <c r="BX37" i="2" s="1"/>
  <c r="K27" i="2"/>
  <c r="G27" i="2" s="1"/>
  <c r="BU27" i="2" s="1"/>
  <c r="BW27" i="2" s="1"/>
  <c r="BX27" i="2" s="1"/>
  <c r="K13" i="2"/>
  <c r="G13" i="2" s="1"/>
  <c r="BU13" i="2" s="1"/>
  <c r="BW13" i="2" s="1"/>
  <c r="BX13" i="2" s="1"/>
  <c r="K162" i="2"/>
  <c r="G162" i="2" s="1"/>
  <c r="BU162" i="2" s="1"/>
  <c r="BW162" i="2" s="1"/>
  <c r="BX162" i="2" s="1"/>
  <c r="K159" i="2"/>
  <c r="K155" i="2"/>
  <c r="K139" i="2"/>
  <c r="K116" i="2"/>
  <c r="K111" i="2"/>
  <c r="K98" i="2"/>
  <c r="K93" i="2"/>
  <c r="K83" i="2"/>
  <c r="K175" i="2"/>
  <c r="K74" i="2"/>
  <c r="K64" i="2"/>
  <c r="K59" i="2"/>
  <c r="K56" i="2"/>
  <c r="K42" i="2"/>
  <c r="K26" i="2"/>
  <c r="K24" i="2"/>
  <c r="K19" i="2"/>
  <c r="K18" i="2"/>
  <c r="K17" i="2"/>
  <c r="K9" i="2"/>
  <c r="K5" i="2"/>
  <c r="G173" i="2"/>
  <c r="BU173" i="2" s="1"/>
  <c r="BW173" i="2" s="1"/>
  <c r="BX173" i="2" s="1"/>
  <c r="K151" i="2"/>
  <c r="G151" i="2" s="1"/>
  <c r="BU151" i="2" s="1"/>
  <c r="BW151" i="2" s="1"/>
  <c r="BX151" i="2" s="1"/>
  <c r="K134" i="2"/>
  <c r="G134" i="2" s="1"/>
  <c r="BU134" i="2" s="1"/>
  <c r="BW134" i="2" s="1"/>
  <c r="BX134" i="2" s="1"/>
  <c r="K112" i="2"/>
  <c r="G112" i="2" s="1"/>
  <c r="BU112" i="2" s="1"/>
  <c r="BW112" i="2" s="1"/>
  <c r="BX112" i="2" s="1"/>
  <c r="K79" i="2"/>
  <c r="G79" i="2" s="1"/>
  <c r="BU79" i="2" s="1"/>
  <c r="BW79" i="2" s="1"/>
  <c r="BX79" i="2" s="1"/>
  <c r="K76" i="2"/>
  <c r="G76" i="2" s="1"/>
  <c r="BU76" i="2" s="1"/>
  <c r="BW76" i="2" s="1"/>
  <c r="BX76" i="2" s="1"/>
  <c r="K68" i="2"/>
  <c r="G68" i="2" s="1"/>
  <c r="BU68" i="2" s="1"/>
  <c r="BW68" i="2" s="1"/>
  <c r="BX68" i="2" s="1"/>
  <c r="K65" i="2"/>
  <c r="G65" i="2" s="1"/>
  <c r="BU65" i="2" s="1"/>
  <c r="BW65" i="2" s="1"/>
  <c r="BX65" i="2" s="1"/>
  <c r="K52" i="2"/>
  <c r="G52" i="2" s="1"/>
  <c r="BU52" i="2" s="1"/>
  <c r="BW52" i="2" s="1"/>
  <c r="BX52" i="2" s="1"/>
  <c r="K48" i="2"/>
  <c r="G48" i="2" s="1"/>
  <c r="BU48" i="2" s="1"/>
  <c r="BW48" i="2" s="1"/>
  <c r="BX48" i="2" s="1"/>
  <c r="K46" i="2"/>
  <c r="G46" i="2" s="1"/>
  <c r="BU46" i="2" s="1"/>
  <c r="BW46" i="2" s="1"/>
  <c r="BX46" i="2" s="1"/>
  <c r="K45" i="2"/>
  <c r="G45" i="2" s="1"/>
  <c r="BU45" i="2" s="1"/>
  <c r="BW45" i="2" s="1"/>
  <c r="BX45" i="2" s="1"/>
  <c r="K97" i="2"/>
  <c r="G97" i="2" s="1"/>
  <c r="BU97" i="2" s="1"/>
  <c r="BW97" i="2" s="1"/>
  <c r="BX97" i="2" s="1"/>
  <c r="K54" i="2"/>
  <c r="G54" i="2" s="1"/>
  <c r="BU54" i="2" s="1"/>
  <c r="BW54" i="2" s="1"/>
  <c r="BX54" i="2" s="1"/>
  <c r="K61" i="2"/>
  <c r="G61" i="2" s="1"/>
  <c r="BU61" i="2" s="1"/>
  <c r="BW61" i="2" s="1"/>
  <c r="BX61" i="2" s="1"/>
  <c r="K36" i="2"/>
  <c r="G36" i="2" s="1"/>
  <c r="BU36" i="2" s="1"/>
  <c r="BW36" i="2" s="1"/>
  <c r="BX36" i="2" s="1"/>
  <c r="K137" i="2"/>
  <c r="G137" i="2" s="1"/>
  <c r="BU137" i="2" s="1"/>
  <c r="BW137" i="2" s="1"/>
  <c r="BX137" i="2" s="1"/>
  <c r="K125" i="2"/>
  <c r="G125" i="2" s="1"/>
  <c r="BU125" i="2" s="1"/>
  <c r="BW125" i="2" s="1"/>
  <c r="BX125" i="2" s="1"/>
  <c r="K102" i="2"/>
  <c r="G102" i="2" s="1"/>
  <c r="BU102" i="2" s="1"/>
  <c r="BW102" i="2" s="1"/>
  <c r="BX102" i="2" s="1"/>
  <c r="K66" i="2"/>
  <c r="G66" i="2" s="1"/>
  <c r="BU66" i="2" s="1"/>
  <c r="BW66" i="2" s="1"/>
  <c r="BX66" i="2" s="1"/>
  <c r="K34" i="2"/>
  <c r="G34" i="2" s="1"/>
  <c r="BU34" i="2" s="1"/>
  <c r="BW34" i="2" s="1"/>
  <c r="BX34" i="2" s="1"/>
  <c r="K16" i="2"/>
  <c r="G16" i="2" s="1"/>
  <c r="BU16" i="2" s="1"/>
  <c r="BW16" i="2" s="1"/>
  <c r="BX16" i="2" s="1"/>
  <c r="K163" i="2"/>
  <c r="G163" i="2" s="1"/>
  <c r="BU163" i="2" s="1"/>
  <c r="BW163" i="2" s="1"/>
  <c r="BX163" i="2" s="1"/>
  <c r="K154" i="2"/>
  <c r="G154" i="2" s="1"/>
  <c r="BU154" i="2" s="1"/>
  <c r="BW154" i="2" s="1"/>
  <c r="BX154" i="2" s="1"/>
  <c r="K142" i="2"/>
  <c r="G142" i="2" s="1"/>
  <c r="BU142" i="2" s="1"/>
  <c r="BW142" i="2" s="1"/>
  <c r="BX142" i="2" s="1"/>
  <c r="K109" i="2"/>
  <c r="G109" i="2" s="1"/>
  <c r="BU109" i="2" s="1"/>
  <c r="BW109" i="2" s="1"/>
  <c r="BX109" i="2" s="1"/>
  <c r="K85" i="2"/>
  <c r="G85" i="2" s="1"/>
  <c r="BU85" i="2" s="1"/>
  <c r="BW85" i="2" s="1"/>
  <c r="BX85" i="2" s="1"/>
  <c r="K77" i="2"/>
  <c r="G77" i="2" s="1"/>
  <c r="BU77" i="2" s="1"/>
  <c r="BW77" i="2" s="1"/>
  <c r="BX77" i="2" s="1"/>
  <c r="K174" i="2"/>
  <c r="G174" i="2" s="1"/>
  <c r="BU174" i="2" s="1"/>
  <c r="BW174" i="2" s="1"/>
  <c r="BX174" i="2" s="1"/>
  <c r="K33" i="2"/>
  <c r="G33" i="2" s="1"/>
  <c r="BU33" i="2" s="1"/>
  <c r="BW33" i="2" s="1"/>
  <c r="BX33" i="2" s="1"/>
  <c r="K21" i="2"/>
  <c r="G21" i="2" s="1"/>
  <c r="BU21" i="2" s="1"/>
  <c r="BW21" i="2" s="1"/>
  <c r="BX21" i="2" s="1"/>
  <c r="K166" i="2"/>
  <c r="G166" i="2" s="1"/>
  <c r="BU166" i="2" s="1"/>
  <c r="BW166" i="2" s="1"/>
  <c r="BX166" i="2" s="1"/>
  <c r="K143" i="2"/>
  <c r="G143" i="2" s="1"/>
  <c r="BU143" i="2" s="1"/>
  <c r="BW143" i="2" s="1"/>
  <c r="BX143" i="2" s="1"/>
  <c r="K132" i="2"/>
  <c r="G132" i="2" s="1"/>
  <c r="BU132" i="2" s="1"/>
  <c r="BW132" i="2" s="1"/>
  <c r="BX132" i="2" s="1"/>
  <c r="K103" i="2"/>
  <c r="G103" i="2" s="1"/>
  <c r="BU103" i="2" s="1"/>
  <c r="BW103" i="2" s="1"/>
  <c r="BX103" i="2" s="1"/>
  <c r="K80" i="2"/>
  <c r="G80" i="2" s="1"/>
  <c r="BU80" i="2" s="1"/>
  <c r="BW80" i="2" s="1"/>
  <c r="BX80" i="2" s="1"/>
  <c r="K39" i="2"/>
  <c r="G39" i="2" s="1"/>
  <c r="BU39" i="2" s="1"/>
  <c r="BW39" i="2" s="1"/>
  <c r="BX39" i="2" s="1"/>
  <c r="K20" i="2"/>
  <c r="G20" i="2" s="1"/>
  <c r="BU20" i="2" s="1"/>
  <c r="BW20" i="2" s="1"/>
  <c r="BX20" i="2" s="1"/>
  <c r="K170" i="2"/>
  <c r="G170" i="2" s="1"/>
  <c r="BU170" i="2" s="1"/>
  <c r="BW170" i="2" s="1"/>
  <c r="BX170" i="2" s="1"/>
  <c r="K157" i="2"/>
  <c r="G157" i="2" s="1"/>
  <c r="BU157" i="2" s="1"/>
  <c r="BW157" i="2" s="1"/>
  <c r="BX157" i="2" s="1"/>
  <c r="K144" i="2"/>
  <c r="G144" i="2" s="1"/>
  <c r="BU144" i="2" s="1"/>
  <c r="BW144" i="2" s="1"/>
  <c r="BX144" i="2" s="1"/>
  <c r="K118" i="2"/>
  <c r="G118" i="2" s="1"/>
  <c r="BU118" i="2" s="1"/>
  <c r="BW118" i="2" s="1"/>
  <c r="BX118" i="2" s="1"/>
  <c r="K86" i="2"/>
  <c r="G86" i="2" s="1"/>
  <c r="BU86" i="2" s="1"/>
  <c r="BW86" i="2" s="1"/>
  <c r="BX86" i="2" s="1"/>
  <c r="K81" i="2"/>
  <c r="G81" i="2" s="1"/>
  <c r="BU81" i="2" s="1"/>
  <c r="BW81" i="2" s="1"/>
  <c r="BX81" i="2" s="1"/>
  <c r="K69" i="2"/>
  <c r="G69" i="2" s="1"/>
  <c r="BU69" i="2" s="1"/>
  <c r="BW69" i="2" s="1"/>
  <c r="BX69" i="2" s="1"/>
  <c r="K35" i="2"/>
  <c r="G35" i="2" s="1"/>
  <c r="BU35" i="2" s="1"/>
  <c r="BW35" i="2" s="1"/>
  <c r="BX35" i="2" s="1"/>
  <c r="K23" i="2"/>
  <c r="G23" i="2" s="1"/>
  <c r="BU23" i="2" s="1"/>
  <c r="BW23" i="2" s="1"/>
  <c r="BX23" i="2" s="1"/>
  <c r="K62" i="2"/>
  <c r="G62" i="2" s="1"/>
  <c r="BU62" i="2" s="1"/>
  <c r="BW62" i="2" s="1"/>
  <c r="BX62" i="2" s="1"/>
  <c r="K169" i="2"/>
  <c r="G169" i="2" s="1"/>
  <c r="BU169" i="2" s="1"/>
  <c r="BW169" i="2" s="1"/>
  <c r="BX169" i="2" s="1"/>
  <c r="K110" i="2"/>
  <c r="G110" i="2" s="1"/>
  <c r="BU110" i="2" s="1"/>
  <c r="BW110" i="2" s="1"/>
  <c r="BX110" i="2" s="1"/>
  <c r="K135" i="2"/>
  <c r="G135" i="2" s="1"/>
  <c r="BU135" i="2" s="1"/>
  <c r="BW135" i="2" s="1"/>
  <c r="BX135" i="2" s="1"/>
  <c r="K121" i="2"/>
  <c r="G121" i="2" s="1"/>
  <c r="BU121" i="2" s="1"/>
  <c r="BW121" i="2" s="1"/>
  <c r="BX121" i="2" s="1"/>
  <c r="K94" i="2"/>
  <c r="G94" i="2" s="1"/>
  <c r="BU94" i="2" s="1"/>
  <c r="BW94" i="2" s="1"/>
  <c r="BX94" i="2" s="1"/>
  <c r="K114" i="2"/>
  <c r="G114" i="2" s="1"/>
  <c r="BU114" i="2" s="1"/>
  <c r="BW114" i="2" s="1"/>
  <c r="BX114" i="2" s="1"/>
  <c r="K30" i="2"/>
  <c r="G30" i="2" s="1"/>
  <c r="BU30" i="2" s="1"/>
  <c r="BW30" i="2" s="1"/>
  <c r="BX30" i="2" s="1"/>
  <c r="K8" i="2"/>
  <c r="G8" i="2" s="1"/>
  <c r="BU8" i="2" s="1"/>
  <c r="BW8" i="2" s="1"/>
  <c r="BX8" i="2" s="1"/>
  <c r="K161" i="2"/>
  <c r="G161" i="2" s="1"/>
  <c r="BU161" i="2" s="1"/>
  <c r="BW161" i="2" s="1"/>
  <c r="BX161" i="2" s="1"/>
  <c r="K153" i="2"/>
  <c r="G153" i="2" s="1"/>
  <c r="BU153" i="2" s="1"/>
  <c r="BW153" i="2" s="1"/>
  <c r="BX153" i="2" s="1"/>
  <c r="K136" i="2"/>
  <c r="G136" i="2" s="1"/>
  <c r="BU136" i="2" s="1"/>
  <c r="BW136" i="2" s="1"/>
  <c r="BX136" i="2" s="1"/>
  <c r="K100" i="2"/>
  <c r="G100" i="2" s="1"/>
  <c r="BU100" i="2" s="1"/>
  <c r="BW100" i="2" s="1"/>
  <c r="BX100" i="2" s="1"/>
  <c r="K84" i="2"/>
  <c r="G84" i="2" s="1"/>
  <c r="BU84" i="2" s="1"/>
  <c r="BW84" i="2" s="1"/>
  <c r="BX84" i="2" s="1"/>
  <c r="K71" i="2"/>
  <c r="G71" i="2" s="1"/>
  <c r="BU71" i="2" s="1"/>
  <c r="BW71" i="2" s="1"/>
  <c r="BX71" i="2" s="1"/>
  <c r="K53" i="2"/>
  <c r="G53" i="2" s="1"/>
  <c r="BU53" i="2" s="1"/>
  <c r="BW53" i="2" s="1"/>
  <c r="BX53" i="2" s="1"/>
  <c r="K29" i="2"/>
  <c r="G29" i="2" s="1"/>
  <c r="BU29" i="2" s="1"/>
  <c r="BW29" i="2" s="1"/>
  <c r="BX29" i="2" s="1"/>
  <c r="K15" i="2"/>
  <c r="G15" i="2" s="1"/>
  <c r="BU15" i="2" s="1"/>
  <c r="BW15" i="2" s="1"/>
  <c r="BX15" i="2" s="1"/>
  <c r="K147" i="2"/>
  <c r="G147" i="2" s="1"/>
  <c r="BU147" i="2" s="1"/>
  <c r="BW147" i="2" s="1"/>
  <c r="BX147" i="2" s="1"/>
  <c r="K117" i="2"/>
  <c r="G117" i="2" s="1"/>
  <c r="BU117" i="2" s="1"/>
  <c r="BW117" i="2" s="1"/>
  <c r="BX117" i="2" s="1"/>
  <c r="K72" i="2"/>
  <c r="G72" i="2" s="1"/>
  <c r="BU72" i="2" s="1"/>
  <c r="BW72" i="2" s="1"/>
  <c r="BX72" i="2" s="1"/>
  <c r="K41" i="2"/>
  <c r="G41" i="2" s="1"/>
  <c r="BU41" i="2" s="1"/>
  <c r="BW41" i="2" s="1"/>
  <c r="BX41" i="2" s="1"/>
  <c r="K168" i="2"/>
  <c r="G168" i="2" s="1"/>
  <c r="BU168" i="2" s="1"/>
  <c r="BW168" i="2" s="1"/>
  <c r="BX168" i="2" s="1"/>
  <c r="K133" i="2"/>
  <c r="G133" i="2" s="1"/>
  <c r="BU133" i="2" s="1"/>
  <c r="BW133" i="2" s="1"/>
  <c r="BX133" i="2" s="1"/>
  <c r="K108" i="2"/>
  <c r="G108" i="2" s="1"/>
  <c r="BU108" i="2" s="1"/>
  <c r="BW108" i="2" s="1"/>
  <c r="BX108" i="2" s="1"/>
  <c r="K87" i="2"/>
  <c r="G87" i="2" s="1"/>
  <c r="BU87" i="2" s="1"/>
  <c r="BW87" i="2" s="1"/>
  <c r="BX87" i="2" s="1"/>
  <c r="K43" i="2"/>
  <c r="G43" i="2" s="1"/>
  <c r="BU43" i="2" s="1"/>
  <c r="BW43" i="2" s="1"/>
  <c r="BX43" i="2" s="1"/>
  <c r="K25" i="2"/>
  <c r="G25" i="2" s="1"/>
  <c r="BU25" i="2" s="1"/>
  <c r="BW25" i="2" s="1"/>
  <c r="BX25" i="2" s="1"/>
  <c r="K172" i="2"/>
  <c r="G172" i="2" s="1"/>
  <c r="BU172" i="2" s="1"/>
  <c r="BW172" i="2" s="1"/>
  <c r="BX172" i="2" s="1"/>
  <c r="K158" i="2"/>
  <c r="G158" i="2" s="1"/>
  <c r="BU158" i="2" s="1"/>
  <c r="BW158" i="2" s="1"/>
  <c r="BX158" i="2" s="1"/>
  <c r="K146" i="2"/>
  <c r="G146" i="2" s="1"/>
  <c r="BU146" i="2" s="1"/>
  <c r="BW146" i="2" s="1"/>
  <c r="BX146" i="2" s="1"/>
  <c r="K124" i="2"/>
  <c r="G124" i="2" s="1"/>
  <c r="BU124" i="2" s="1"/>
  <c r="BW124" i="2" s="1"/>
  <c r="BX124" i="2" s="1"/>
  <c r="K96" i="2"/>
  <c r="G96" i="2" s="1"/>
  <c r="BU96" i="2" s="1"/>
  <c r="BW96" i="2" s="1"/>
  <c r="BX96" i="2" s="1"/>
  <c r="K82" i="2"/>
  <c r="G82" i="2" s="1"/>
  <c r="BU82" i="2" s="1"/>
  <c r="BW82" i="2" s="1"/>
  <c r="BX82" i="2" s="1"/>
  <c r="K70" i="2"/>
  <c r="G70" i="2" s="1"/>
  <c r="BU70" i="2" s="1"/>
  <c r="BW70" i="2" s="1"/>
  <c r="BX70" i="2" s="1"/>
  <c r="K50" i="2"/>
  <c r="G50" i="2" s="1"/>
  <c r="BU50" i="2" s="1"/>
  <c r="BW50" i="2" s="1"/>
  <c r="BX50" i="2" s="1"/>
  <c r="K28" i="2"/>
  <c r="G28" i="2" s="1"/>
  <c r="BU28" i="2" s="1"/>
  <c r="BW28" i="2" s="1"/>
  <c r="BX28" i="2" s="1"/>
  <c r="K12" i="2"/>
  <c r="G12" i="2" s="1"/>
  <c r="BU12" i="2" s="1"/>
  <c r="BW12" i="2" s="1"/>
  <c r="BX12" i="2" s="1"/>
  <c r="K150" i="2"/>
  <c r="G150" i="2" s="1"/>
  <c r="BU150" i="2" s="1"/>
  <c r="BW150" i="2" s="1"/>
  <c r="BX150" i="2" s="1"/>
  <c r="K145" i="2"/>
  <c r="G145" i="2" s="1"/>
  <c r="BU145" i="2" s="1"/>
  <c r="BW145" i="2" s="1"/>
  <c r="BX145" i="2" s="1"/>
  <c r="K122" i="2"/>
  <c r="G122" i="2" s="1"/>
  <c r="BU122" i="2" s="1"/>
  <c r="BW122" i="2" s="1"/>
  <c r="BX122" i="2" s="1"/>
  <c r="K115" i="2"/>
  <c r="G115" i="2" s="1"/>
  <c r="BU115" i="2" s="1"/>
  <c r="BW115" i="2" s="1"/>
  <c r="BX115" i="2" s="1"/>
  <c r="K99" i="2"/>
  <c r="G99" i="2" s="1"/>
  <c r="BU99" i="2" s="1"/>
  <c r="BW99" i="2" s="1"/>
  <c r="BX99" i="2" s="1"/>
  <c r="K89" i="2"/>
  <c r="G89" i="2" s="1"/>
  <c r="BU89" i="2" s="1"/>
  <c r="BW89" i="2" s="1"/>
  <c r="BX89" i="2" s="1"/>
  <c r="K63" i="2"/>
  <c r="G63" i="2" s="1"/>
  <c r="BU63" i="2" s="1"/>
  <c r="BW63" i="2" s="1"/>
  <c r="BX63" i="2" s="1"/>
  <c r="K55" i="2"/>
  <c r="G55" i="2" s="1"/>
  <c r="BU55" i="2" s="1"/>
  <c r="BW55" i="2" s="1"/>
  <c r="BX55" i="2" s="1"/>
  <c r="K148" i="2"/>
  <c r="G148" i="2" s="1"/>
  <c r="BU148" i="2" s="1"/>
  <c r="BW148" i="2" s="1"/>
  <c r="BX148" i="2" s="1"/>
  <c r="K130" i="2"/>
  <c r="G130" i="2" s="1"/>
  <c r="BU130" i="2" s="1"/>
  <c r="BW130" i="2" s="1"/>
  <c r="BX130" i="2" s="1"/>
  <c r="K119" i="2"/>
  <c r="G119" i="2" s="1"/>
  <c r="BU119" i="2" s="1"/>
  <c r="BW119" i="2" s="1"/>
  <c r="BX119" i="2" s="1"/>
  <c r="K91" i="2"/>
  <c r="G91" i="2" s="1"/>
  <c r="BU91" i="2" s="1"/>
  <c r="BW91" i="2" s="1"/>
  <c r="BX91" i="2" s="1"/>
  <c r="K127" i="2"/>
  <c r="G127" i="2" s="1"/>
  <c r="BU127" i="2" s="1"/>
  <c r="BW127" i="2" s="1"/>
  <c r="BX127" i="2" s="1"/>
  <c r="K104" i="2"/>
  <c r="G104" i="2" s="1"/>
  <c r="BU104" i="2" s="1"/>
  <c r="BW104" i="2" s="1"/>
  <c r="BX104" i="2" s="1"/>
  <c r="K58" i="2"/>
  <c r="G58" i="2" s="1"/>
  <c r="BU58" i="2" s="1"/>
  <c r="BW58" i="2" s="1"/>
  <c r="BX58" i="2" s="1"/>
  <c r="K40" i="2"/>
  <c r="G40" i="2" s="1"/>
  <c r="BU40" i="2" s="1"/>
  <c r="BW40" i="2" s="1"/>
  <c r="BX40" i="2" s="1"/>
  <c r="K32" i="2"/>
  <c r="G32" i="2" s="1"/>
  <c r="BU32" i="2" s="1"/>
  <c r="BW32" i="2" s="1"/>
  <c r="BX32" i="2" s="1"/>
  <c r="K78" i="2"/>
  <c r="G78" i="2" s="1"/>
  <c r="BU78" i="2" s="1"/>
  <c r="BW78" i="2" s="1"/>
  <c r="BX78" i="2" s="1"/>
  <c r="K51" i="2"/>
  <c r="G51" i="2" s="1"/>
  <c r="BU51" i="2" s="1"/>
  <c r="BW51" i="2" s="1"/>
  <c r="BX51" i="2" s="1"/>
  <c r="K10" i="2"/>
  <c r="G10" i="2" s="1"/>
  <c r="BU10" i="2" s="1"/>
  <c r="BW10" i="2" s="1"/>
  <c r="BX10" i="2" s="1"/>
  <c r="K149" i="2"/>
  <c r="G149" i="2" s="1"/>
  <c r="BU149" i="2" s="1"/>
  <c r="BW149" i="2" s="1"/>
  <c r="BX149" i="2" s="1"/>
  <c r="K131" i="2"/>
  <c r="G131" i="2" s="1"/>
  <c r="BU131" i="2" s="1"/>
  <c r="BW131" i="2" s="1"/>
  <c r="BX131" i="2" s="1"/>
  <c r="K120" i="2"/>
  <c r="G120" i="2" s="1"/>
  <c r="BU120" i="2" s="1"/>
  <c r="BW120" i="2" s="1"/>
  <c r="BX120" i="2" s="1"/>
  <c r="K113" i="2"/>
  <c r="G113" i="2" s="1"/>
  <c r="BU113" i="2" s="1"/>
  <c r="BW113" i="2" s="1"/>
  <c r="BX113" i="2" s="1"/>
  <c r="K95" i="2"/>
  <c r="G95" i="2" s="1"/>
  <c r="BU95" i="2" s="1"/>
  <c r="BW95" i="2" s="1"/>
  <c r="BX95" i="2" s="1"/>
  <c r="K75" i="2"/>
  <c r="G75" i="2" s="1"/>
  <c r="BU75" i="2" s="1"/>
  <c r="BW75" i="2" s="1"/>
  <c r="BX75" i="2" s="1"/>
  <c r="K60" i="2"/>
  <c r="G60" i="2" s="1"/>
  <c r="BU60" i="2" s="1"/>
  <c r="BW60" i="2" s="1"/>
  <c r="BX60" i="2" s="1"/>
  <c r="K47" i="2"/>
  <c r="G47" i="2" s="1"/>
  <c r="BU47" i="2" s="1"/>
  <c r="BW47" i="2" s="1"/>
  <c r="BX47" i="2" s="1"/>
  <c r="K14" i="2"/>
  <c r="G14" i="2" s="1"/>
  <c r="BU14" i="2" s="1"/>
  <c r="BW14" i="2" s="1"/>
  <c r="BX14" i="2" s="1"/>
  <c r="K11" i="2"/>
  <c r="G11" i="2" s="1"/>
  <c r="BU11" i="2" s="1"/>
  <c r="BW11" i="2" s="1"/>
  <c r="BX11" i="2" s="1"/>
  <c r="BU6" i="2" l="1"/>
  <c r="BW6" i="2" s="1"/>
  <c r="BX6" i="2" s="1"/>
  <c r="BU7" i="2"/>
  <c r="BW7" i="2" s="1"/>
  <c r="BX7" i="2" s="1"/>
  <c r="BU22" i="2"/>
  <c r="BW22" i="2" s="1"/>
  <c r="BX22" i="2" s="1"/>
  <c r="BU107" i="2"/>
  <c r="BW107" i="2" s="1"/>
  <c r="BX107" i="2" s="1"/>
  <c r="BU123" i="2"/>
  <c r="BW123" i="2" s="1"/>
  <c r="BX123" i="2" s="1"/>
  <c r="BU140" i="2"/>
  <c r="BW140" i="2" s="1"/>
  <c r="BX140" i="2" s="1"/>
  <c r="BU165" i="2"/>
  <c r="BW165" i="2" s="1"/>
  <c r="BX165" i="2" s="1"/>
  <c r="BU73" i="2"/>
  <c r="BW73" i="2" s="1"/>
  <c r="BX73" i="2" s="1"/>
  <c r="BW138" i="2"/>
  <c r="BX138" i="2" s="1"/>
  <c r="G5" i="2"/>
  <c r="BU5" i="2" s="1"/>
  <c r="BW5" i="2" s="1"/>
  <c r="BX5" i="2" s="1"/>
  <c r="G19" i="2"/>
  <c r="BU19" i="2" s="1"/>
  <c r="BW19" i="2" s="1"/>
  <c r="BX19" i="2" s="1"/>
  <c r="G56" i="2"/>
  <c r="BU56" i="2" s="1"/>
  <c r="BW56" i="2" s="1"/>
  <c r="BX56" i="2" s="1"/>
  <c r="G175" i="2"/>
  <c r="BU175" i="2" s="1"/>
  <c r="BW175" i="2" s="1"/>
  <c r="BX175" i="2" s="1"/>
  <c r="G111" i="2"/>
  <c r="BU111" i="2" s="1"/>
  <c r="BW111" i="2" s="1"/>
  <c r="BX111" i="2" s="1"/>
  <c r="G159" i="2"/>
  <c r="BU159" i="2" s="1"/>
  <c r="BW159" i="2" s="1"/>
  <c r="BX159" i="2" s="1"/>
  <c r="G9" i="2"/>
  <c r="BU9" i="2" s="1"/>
  <c r="BW9" i="2" s="1"/>
  <c r="BX9" i="2" s="1"/>
  <c r="G24" i="2"/>
  <c r="BU24" i="2" s="1"/>
  <c r="BW24" i="2" s="1"/>
  <c r="BX24" i="2" s="1"/>
  <c r="G59" i="2"/>
  <c r="BU59" i="2" s="1"/>
  <c r="BW59" i="2" s="1"/>
  <c r="BX59" i="2" s="1"/>
  <c r="G83" i="2"/>
  <c r="BU83" i="2" s="1"/>
  <c r="BW83" i="2" s="1"/>
  <c r="BX83" i="2" s="1"/>
  <c r="G116" i="2"/>
  <c r="BU116" i="2" s="1"/>
  <c r="BW116" i="2" s="1"/>
  <c r="BX116" i="2" s="1"/>
  <c r="G17" i="2"/>
  <c r="BU17" i="2" s="1"/>
  <c r="BW17" i="2" s="1"/>
  <c r="BX17" i="2" s="1"/>
  <c r="G26" i="2"/>
  <c r="BU26" i="2" s="1"/>
  <c r="BW26" i="2" s="1"/>
  <c r="BX26" i="2" s="1"/>
  <c r="G64" i="2"/>
  <c r="BU64" i="2" s="1"/>
  <c r="BW64" i="2" s="1"/>
  <c r="BX64" i="2" s="1"/>
  <c r="G93" i="2"/>
  <c r="BU93" i="2" s="1"/>
  <c r="BW93" i="2" s="1"/>
  <c r="BX93" i="2" s="1"/>
  <c r="G139" i="2"/>
  <c r="BU139" i="2" s="1"/>
  <c r="BW139" i="2" s="1"/>
  <c r="BX139" i="2" s="1"/>
  <c r="G18" i="2"/>
  <c r="BU18" i="2" s="1"/>
  <c r="BW18" i="2" s="1"/>
  <c r="BX18" i="2" s="1"/>
  <c r="G42" i="2"/>
  <c r="BU42" i="2" s="1"/>
  <c r="BW42" i="2" s="1"/>
  <c r="BX42" i="2" s="1"/>
  <c r="G74" i="2"/>
  <c r="BU74" i="2" s="1"/>
  <c r="BW74" i="2" s="1"/>
  <c r="BX74" i="2" s="1"/>
  <c r="G98" i="2"/>
  <c r="BU98" i="2" s="1"/>
  <c r="BW98" i="2" s="1"/>
  <c r="BX98" i="2" s="1"/>
  <c r="G155" i="2"/>
  <c r="BU155" i="2" s="1"/>
  <c r="BW155" i="2" s="1"/>
  <c r="BX155" i="2" s="1"/>
  <c r="BX200" i="2" l="1"/>
</calcChain>
</file>

<file path=xl/sharedStrings.xml><?xml version="1.0" encoding="utf-8"?>
<sst xmlns="http://schemas.openxmlformats.org/spreadsheetml/2006/main" count="1014" uniqueCount="420">
  <si>
    <t>Naam</t>
  </si>
  <si>
    <t>Vereniging</t>
  </si>
  <si>
    <t>floret</t>
  </si>
  <si>
    <t>sabel</t>
  </si>
  <si>
    <t>degen</t>
  </si>
  <si>
    <t>opmerking</t>
  </si>
  <si>
    <t>diploma/i.o.</t>
  </si>
  <si>
    <t>niveau</t>
  </si>
  <si>
    <t>gen. totaal</t>
  </si>
  <si>
    <t>totaal 2021/2022</t>
  </si>
  <si>
    <t>aantal</t>
  </si>
  <si>
    <t>Tilburg</t>
  </si>
  <si>
    <t>Zevenbergen</t>
  </si>
  <si>
    <t>Schiedam</t>
  </si>
  <si>
    <t>Apeldoorn</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</si>
  <si>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</si>
  <si>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</si>
  <si>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</si>
  <si>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</si>
  <si>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</si>
  <si>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</si>
  <si>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</si>
  <si>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</si>
  <si>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</si>
  <si>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</si>
  <si>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</si>
  <si>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</si>
  <si>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</si>
  <si>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</si>
  <si>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</si>
  <si>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</si>
  <si>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</si>
  <si>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</si>
  <si>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</si>
  <si>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</si>
  <si>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</si>
  <si>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</si>
  <si>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</si>
  <si>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</si>
  <si>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</si>
  <si>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</si>
  <si>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</si>
  <si>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</si>
  <si>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</si>
  <si>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</si>
  <si>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</si>
  <si>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</si>
  <si>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</si>
  <si>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</si>
  <si>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</si>
  <si>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</si>
  <si>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</si>
  <si>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</si>
  <si>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</si>
  <si>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</si>
  <si>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</si>
  <si>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</si>
  <si>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</si>
  <si>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</si>
  <si>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</si>
  <si>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</si>
  <si>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</si>
  <si>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</si>
  <si>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</si>
  <si>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</si>
  <si>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</si>
  <si>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</si>
  <si>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</si>
  <si>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</si>
  <si>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</si>
  <si>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</si>
  <si>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</si>
  <si>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Pallas Breda</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</si>
  <si>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</si>
  <si>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</si>
  <si>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</si>
  <si>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</si>
  <si>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</si>
  <si>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</si>
  <si>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</si>
  <si>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</si>
  <si>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</si>
  <si>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</si>
  <si>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</si>
  <si>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</si>
  <si>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</si>
  <si>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</si>
  <si>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</si>
  <si>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</si>
  <si>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</si>
  <si>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</si>
  <si>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</si>
  <si>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</si>
  <si>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</si>
  <si>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</si>
  <si>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Apeldoorn2</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</si>
  <si>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</si>
  <si>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</si>
  <si>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</si>
  <si>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</si>
  <si>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</si>
  <si>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</si>
  <si>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</si>
  <si>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</si>
  <si>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</si>
  <si>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</si>
  <si>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</si>
  <si>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</si>
  <si>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</si>
  <si>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</si>
  <si>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</si>
  <si>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</si>
  <si>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</si>
  <si>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</si>
  <si>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</si>
  <si>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</si>
  <si>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</si>
  <si>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</si>
  <si>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</si>
  <si>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</si>
  <si>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</si>
  <si>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</si>
  <si>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</si>
  <si>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</si>
  <si>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</si>
  <si>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</si>
  <si>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</si>
  <si>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</si>
  <si>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</si>
  <si>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</si>
  <si>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</si>
  <si>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</si>
  <si>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</si>
  <si>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</si>
  <si>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</si>
  <si>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</si>
  <si>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</si>
  <si>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</si>
  <si>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</si>
  <si>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</si>
  <si>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</si>
  <si>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</si>
  <si>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</si>
  <si>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</si>
  <si>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</si>
  <si>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</si>
  <si>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</si>
  <si>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</si>
  <si>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</si>
  <si>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</si>
  <si>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</si>
  <si>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</si>
  <si>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</si>
  <si>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</si>
  <si>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</si>
  <si>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</si>
  <si>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</si>
  <si>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</si>
  <si>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</si>
  <si>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</si>
  <si>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</si>
  <si>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</si>
  <si>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</si>
  <si>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</si>
  <si>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</si>
  <si>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</si>
  <si>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</si>
  <si>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</si>
  <si>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</si>
  <si>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</si>
  <si>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</si>
  <si>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</si>
  <si>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</si>
  <si>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</si>
  <si>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</si>
  <si>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</si>
  <si>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DEJESUS CUNHA Nino</t>
  </si>
  <si>
    <t>FURLANI Luca</t>
  </si>
  <si>
    <t>Jordaan</t>
  </si>
  <si>
    <t>HAGEN Jasper</t>
  </si>
  <si>
    <t>HENDRIKS Tom</t>
  </si>
  <si>
    <t>HOOFSTEENGE Quinten</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</si>
  <si>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</si>
  <si>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</si>
  <si>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</si>
  <si>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</si>
  <si>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</si>
  <si>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</si>
  <si>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</si>
  <si>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</si>
  <si>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</si>
  <si>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</si>
  <si>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</si>
  <si>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</si>
  <si>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</si>
  <si>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</si>
  <si>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</si>
  <si>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</si>
  <si>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</si>
  <si>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</si>
  <si>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</si>
  <si>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</si>
  <si>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</si>
  <si>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</si>
  <si>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</si>
  <si>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</si>
  <si>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</si>
  <si>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</si>
  <si>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</si>
  <si>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</si>
  <si>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</si>
  <si>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</si>
  <si>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</si>
  <si>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</si>
  <si>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</si>
  <si>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</si>
  <si>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</si>
  <si>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</si>
  <si>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</si>
  <si>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</si>
  <si>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</si>
  <si>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</si>
  <si>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</si>
  <si>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</si>
  <si>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</si>
  <si>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</si>
  <si>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KOOPMANS Levi Marie Eliza</t>
  </si>
  <si>
    <t>Schermen Rotterdam Zaïr</t>
  </si>
  <si>
    <t>KOSINKA Adam</t>
  </si>
  <si>
    <t>KRAUS Aaron</t>
  </si>
  <si>
    <t>LENTING Nathan</t>
  </si>
  <si>
    <t>MEEVIS Jurre</t>
  </si>
  <si>
    <t>MEEVIS Lennert</t>
  </si>
  <si>
    <t>MINDERAA Timo</t>
  </si>
  <si>
    <t>MULDERS Hugo</t>
  </si>
  <si>
    <t>Drie musketiers</t>
  </si>
  <si>
    <t>MUNNIKSMA Luuk</t>
  </si>
  <si>
    <t>118362 </t>
  </si>
  <si>
    <t>PUCCIARELLA Roslyn</t>
  </si>
  <si>
    <t>RENIERS Stijn</t>
  </si>
  <si>
    <t>SEELEN Jack</t>
  </si>
  <si>
    <t>TANAKA Kiann</t>
  </si>
  <si>
    <t>TURNER William</t>
  </si>
  <si>
    <t>VAN DER BORGHT Nanne</t>
  </si>
  <si>
    <t>VAN LIER Stefan</t>
  </si>
  <si>
    <t>VAN MIDDELAAR Joep</t>
  </si>
  <si>
    <t>VAN OOSTEROM Sem</t>
  </si>
  <si>
    <t xml:space="preserve"> </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</si>
  <si>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</si>
  <si>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</si>
  <si>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</si>
  <si>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</si>
  <si>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</si>
  <si>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</si>
  <si>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</si>
  <si>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</si>
  <si>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</si>
  <si>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</si>
  <si>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</si>
  <si>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</si>
  <si>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</si>
  <si>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</si>
  <si>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</si>
  <si>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</si>
  <si>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</si>
  <si>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</si>
  <si>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</si>
  <si>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</si>
  <si>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</si>
  <si>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</si>
  <si>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</si>
  <si>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</si>
  <si>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</si>
  <si>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</si>
  <si>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</si>
  <si>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</si>
  <si>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</si>
  <si>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</si>
  <si>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</si>
  <si>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</si>
  <si>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</si>
  <si>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</si>
  <si>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</si>
  <si>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</si>
  <si>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</si>
  <si>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HARTLOPER Sam</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</si>
  <si>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</si>
  <si>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</si>
  <si>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</si>
  <si>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</si>
  <si>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</si>
  <si>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</si>
  <si>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</si>
  <si>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</si>
  <si>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</si>
  <si>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</si>
  <si>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</si>
  <si>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</si>
  <si>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</si>
  <si>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</si>
  <si>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</si>
  <si>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</si>
  <si>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</si>
  <si>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</si>
  <si>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</si>
  <si>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</si>
  <si>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</si>
  <si>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</si>
  <si>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</si>
  <si>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</si>
  <si>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</si>
  <si>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</si>
  <si>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</si>
  <si>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</si>
  <si>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</si>
  <si>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</si>
  <si>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</si>
  <si>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</si>
  <si>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</si>
  <si>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</si>
  <si>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</si>
  <si>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APENHORST Fije</t>
  </si>
  <si>
    <t>Twentse sv Agilité</t>
  </si>
  <si>
    <t>BRAMER Joris</t>
  </si>
  <si>
    <t>DE VOOGD Zachary</t>
  </si>
  <si>
    <t>DE VOS Jochem</t>
  </si>
  <si>
    <t>EIKELENBOOM Max</t>
  </si>
  <si>
    <t>HEINO Sander</t>
  </si>
  <si>
    <t>HILLEN Nova &gt;&gt;GW</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</si>
  <si>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</si>
  <si>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</si>
  <si>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</si>
  <si>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</si>
  <si>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</si>
  <si>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</si>
  <si>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</si>
  <si>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</si>
  <si>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</si>
  <si>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</si>
  <si>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</si>
  <si>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VEERMAN Tygo &gt;&gt;GW</t>
  </si>
  <si>
    <t>VERSTEIJNEN Linus</t>
  </si>
  <si>
    <t>VORST Ali</t>
  </si>
  <si>
    <t>WAPENAAR Vera</t>
  </si>
  <si>
    <t>WILLEMEN Remco &gt;&gt;FK</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</si>
  <si>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</si>
  <si>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</si>
  <si>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</si>
  <si>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</si>
  <si>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</si>
  <si>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</si>
  <si>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</si>
  <si>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</si>
  <si>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</si>
  <si>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</si>
  <si>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</si>
  <si>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</si>
  <si>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</si>
  <si>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</si>
  <si>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</si>
  <si>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</si>
  <si>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</si>
  <si>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</si>
  <si>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</si>
  <si>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</si>
  <si>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</si>
  <si>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</si>
  <si>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</si>
  <si>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</si>
  <si>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</si>
  <si>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</si>
  <si>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</si>
  <si>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</si>
  <si>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</si>
  <si>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</si>
  <si>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</si>
  <si>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</si>
  <si>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</si>
  <si>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</si>
  <si>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</si>
  <si>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</si>
  <si>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</si>
  <si>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</si>
  <si>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</si>
  <si>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</si>
  <si>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</si>
  <si>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</si>
  <si>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</si>
  <si>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</si>
  <si>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</si>
  <si>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</si>
  <si>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</si>
  <si>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</si>
  <si>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</si>
  <si>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</si>
  <si>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</si>
  <si>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</si>
  <si>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</si>
  <si>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</si>
  <si>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</si>
  <si>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VOS Jochem</t>
  </si>
  <si>
    <t>KRUIT Samuel</t>
  </si>
  <si>
    <t>VAN DER LINDEN Iris</t>
  </si>
  <si>
    <t>VAN BERKEL Sam</t>
  </si>
  <si>
    <t>NAIDONOVA Nadiia</t>
  </si>
  <si>
    <t>DE GRAAF Elise</t>
  </si>
  <si>
    <t>GUL Kaan</t>
  </si>
  <si>
    <t>VAN KRALINGEN</t>
  </si>
  <si>
    <t>Schermclub Den Bosch</t>
  </si>
  <si>
    <t>pnt t/m 2021/22</t>
  </si>
  <si>
    <t>pnt 2022/2023</t>
  </si>
  <si>
    <t>Klundert</t>
  </si>
  <si>
    <t>Eefde</t>
  </si>
  <si>
    <t>Jurgen Turkstra</t>
  </si>
  <si>
    <t>Jeroen Eikelenboom</t>
  </si>
  <si>
    <t>Berend Willemen</t>
  </si>
  <si>
    <t>Fin van de Sande</t>
  </si>
  <si>
    <t>Jonne Bakker</t>
  </si>
  <si>
    <t>Joshua Mynott</t>
  </si>
  <si>
    <t>Enrique Endendijk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</si>
</sst>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sz val="14"/>
      <name val="Calibri"/>
      <family val="2"/>
      <charset val="1"/>
    </font>
    <font>
      <u/>
      <sz val="10"/>
      <color theme="10"/>
      <name val="Arial"/>
      <family val="2"/>
    </font>
    <font>
      <b/>
      <sz val="10"/>
      <name val="Arial"/>
      <family val="2"/>
    </font>
    <font>
      <u/>
      <sz val="11"/>
      <color theme="10"/>
      <name val="Calibri"/>
      <family val="2"/>
      <scheme val="minor"/>
    </font>
    <font>
      <sz val="14"/>
      <color theme="1"/>
      <name val="Calibri"/>
      <family val="2"/>
      <scheme val="minor"/>
    </font>
    <font>
      <sz val="11"/>
      <color rgb="FF000000"/>
      <name val="Calibri"/>
      <family val="2"/>
    </font>
    <font>
      <sz val="12"/>
      <color rgb="FF000000"/>
      <name val="Calibri"/>
      <family val="2"/>
    </font>
  </fonts>
  <fills count="4">
    <fill>
      <patternFill patternType="none"/>
    </fill>
    <fill>
      <patternFill patternType="gray125"/>
    </fill>
    <fill>
      <patternFill patternType="solid">
        <fgColor rgb="FFC0C0C0"/>
        <bgColor rgb="FFBFBFBF"/>
      </patternFill>
    </fill>
    <fill>
      <patternFill patternType="solid">
        <fgColor rgb="FF33CCCC"/>
        <bgColor rgb="FF00CCFF"/>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9" fillId="0" borderId="0" applyNumberFormat="0" applyFill="0" applyBorder="0" applyAlignment="0" applyProtection="0"/>
    <xf numFmtId="0" fontId="11" fillId="0" borderId="0" applyNumberFormat="0" applyFill="0" applyBorder="0" applyAlignment="0" applyProtection="0"/>
  </cellStyleXfs>
  <cellXfs count="62">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4" fillId="0" borderId="1" xfId="3" applyFont="1" applyBorder="1" applyAlignment="1">
      <alignment horizontal="left"/>
    </xf>
    <xf numFmtId="43" fontId="4" fillId="0" borderId="1" xfId="3"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1" fontId="0" fillId="0" borderId="0" xfId="0" applyNumberFormat="1" applyAlignment="1">
      <alignment horizontal="center"/>
    </xf>
    <xf numFmtId="0" fontId="0" fillId="0" borderId="7" xfId="0" applyBorder="1"/>
    <xf numFmtId="0" fontId="4" fillId="0" borderId="0" xfId="2" applyFont="1"/>
    <xf numFmtId="0" fontId="8" fillId="0" borderId="0" xfId="2" applyFont="1"/>
    <xf numFmtId="0" fontId="8" fillId="0" borderId="0" xfId="2" quotePrefix="1" applyFont="1" applyAlignment="1">
      <alignment horizontal="center"/>
    </xf>
    <xf numFmtId="0" fontId="4" fillId="0" borderId="0" xfId="2" applyFont="1" applyAlignment="1">
      <alignment horizontal="center"/>
    </xf>
    <xf numFmtId="0" fontId="8" fillId="0" borderId="1" xfId="2" applyFont="1" applyBorder="1" applyAlignment="1">
      <alignment horizontal="center"/>
    </xf>
    <xf numFmtId="0" fontId="8" fillId="3" borderId="1" xfId="2" applyFont="1" applyFill="1" applyBorder="1" applyAlignment="1">
      <alignment horizontal="center"/>
    </xf>
    <xf numFmtId="0" fontId="4" fillId="3" borderId="1" xfId="2" applyFont="1" applyFill="1" applyBorder="1" applyAlignment="1">
      <alignment horizontal="center"/>
    </xf>
    <xf numFmtId="0" fontId="4" fillId="3" borderId="0" xfId="2" applyFont="1" applyFill="1" applyAlignment="1">
      <alignment horizontal="center"/>
    </xf>
    <xf numFmtId="0" fontId="8" fillId="0" borderId="1" xfId="2" applyFont="1" applyBorder="1"/>
    <xf numFmtId="0" fontId="5" fillId="0" borderId="0" xfId="4"/>
    <xf numFmtId="16" fontId="11" fillId="0" borderId="1" xfId="6" applyNumberFormat="1" applyBorder="1" applyAlignment="1">
      <alignment horizontal="center" vertical="center"/>
    </xf>
    <xf numFmtId="0" fontId="11" fillId="0" borderId="1" xfId="6" applyBorder="1" applyAlignment="1">
      <alignment horizontal="center" vertical="center"/>
    </xf>
    <xf numFmtId="0" fontId="12"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10" fillId="0" borderId="1" xfId="2" applyNumberFormat="1" applyFont="1" applyBorder="1" applyAlignment="1">
      <alignment horizontal="center" vertical="center"/>
    </xf>
    <xf numFmtId="164" fontId="4" fillId="0" borderId="1" xfId="2" applyNumberFormat="1" applyFont="1" applyBorder="1"/>
    <xf numFmtId="165" fontId="4" fillId="0" borderId="1" xfId="3" applyNumberFormat="1" applyFont="1" applyBorder="1" applyAlignment="1"/>
    <xf numFmtId="164" fontId="4" fillId="0" borderId="4" xfId="2" applyNumberFormat="1" applyFont="1" applyBorder="1"/>
    <xf numFmtId="0" fontId="4" fillId="0" borderId="7" xfId="0" applyFont="1" applyBorder="1"/>
    <xf numFmtId="165" fontId="0" fillId="0" borderId="0" xfId="1" applyNumberFormat="1" applyFont="1"/>
    <xf numFmtId="0" fontId="14" fillId="0" borderId="0" xfId="0" applyFont="1" applyAlignment="1">
      <alignment vertical="center"/>
    </xf>
    <xf numFmtId="165" fontId="0" fillId="0" borderId="0" xfId="0" applyNumberFormat="1"/>
    <xf numFmtId="165" fontId="1" fillId="0" borderId="0" xfId="1" applyNumberFormat="1" applyFont="1" applyBorder="1"/>
    <xf numFmtId="0" fontId="12" fillId="0" borderId="0" xfId="0" applyFont="1" applyAlignment="1">
      <alignment horizontal="center" vertical="center"/>
    </xf>
    <xf numFmtId="165" fontId="0" fillId="0" borderId="5" xfId="1" applyNumberFormat="1" applyFont="1" applyBorder="1"/>
    <xf numFmtId="0" fontId="0" fillId="0" borderId="1" xfId="0" applyBorder="1"/>
    <xf numFmtId="165" fontId="2" fillId="0" borderId="0" xfId="0" applyNumberFormat="1" applyFont="1"/>
    <xf numFmtId="164" fontId="5" fillId="0" borderId="1" xfId="2" applyNumberFormat="1" applyFont="1" applyBorder="1" applyAlignment="1">
      <alignment horizontal="center" vertical="center"/>
    </xf>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58">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diagonalUp="0" diagonalDown="0" outline="0">
        <left style="thin">
          <color indexed="64"/>
        </left>
        <right/>
        <top/>
        <bottom/>
      </border>
    </dxf>
    <dxf>
      <border outline="0">
        <left style="thin">
          <color indexed="64"/>
        </left>
      </border>
    </dxf>
    <dxf>
      <numFmt numFmtId="165" formatCode="_ * #,##0_ ;_ * \-#,##0_ ;_ * &quot;-&quot;??_ ;_ @_ "/>
    </dxf>
    <dxf>
      <font>
        <b/>
        <i val="0"/>
        <strike val="0"/>
        <condense val="0"/>
        <extend val="0"/>
        <outline val="0"/>
        <shadow val="0"/>
        <u val="none"/>
        <vertAlign val="baseline"/>
        <sz val="11"/>
        <color theme="1"/>
        <name val="Calibri"/>
        <family val="2"/>
        <scheme val="minor"/>
      </font>
    </dxf>
    <dxf>
      <font>
        <b/>
      </font>
    </dxf>
    <dxf>
      <border diagonalUp="0" diagonalDown="0" outline="0">
        <left/>
        <right style="thin">
          <color indexed="64"/>
        </right>
        <top/>
        <bottom/>
      </border>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3</xdr:col>
      <xdr:colOff>1704561</xdr:colOff>
      <xdr:row>0</xdr:row>
      <xdr:rowOff>19878</xdr:rowOff>
    </xdr:from>
    <xdr:to>
      <xdr:col>5</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5</xdr:col>
      <xdr:colOff>454219</xdr:colOff>
      <xdr:row>0</xdr:row>
      <xdr:rowOff>0</xdr:rowOff>
    </xdr:from>
    <xdr:to>
      <xdr:col>6</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220980</xdr:colOff>
          <xdr:row>0</xdr:row>
          <xdr:rowOff>76200</xdr:rowOff>
        </xdr:from>
        <xdr:to>
          <xdr:col>3</xdr:col>
          <xdr:colOff>1569720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220980</xdr:colOff>
          <xdr:row>1</xdr:row>
          <xdr:rowOff>76200</xdr:rowOff>
        </xdr:from>
        <xdr:to>
          <xdr:col>3</xdr:col>
          <xdr:colOff>1569720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236220</xdr:colOff>
          <xdr:row>2</xdr:row>
          <xdr:rowOff>60960</xdr:rowOff>
        </xdr:from>
        <xdr:to>
          <xdr:col>3</xdr:col>
          <xdr:colOff>1592580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2" rowHeight="234950"/>
  <slicer name="Vereniging" xr10:uid="{68C8F00E-EAF7-4B8A-9C84-2C7BE06D1BDE}" cache="Slicer_Vereniging" caption="Vereniging"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X200" totalsRowCount="1">
  <autoFilter ref="A4:BX199" xr:uid="{1C360D9F-342D-454F-9864-E30578FB548D}"/>
  <sortState xmlns:xlrd2="http://schemas.microsoft.com/office/spreadsheetml/2017/richdata2" ref="A5:BX199">
    <sortCondition ref="D5:D199"/>
  </sortState>
  <tableColumns count="76">
    <tableColumn id="1" xr3:uid="{A334AE55-14CF-48CD-B93D-EA107884C2D3}" name="wapen" totalsRowFunction="count" dataDxfId="47" totalsRowDxfId="46"/>
    <tableColumn id="2" xr3:uid="{61D81D0B-7756-4DF8-A3F2-240274217004}" name="elektrisch" totalsRowFunction="count" dataDxfId="45" totalsRowDxfId="44"/>
    <tableColumn id="3" xr3:uid="{6729513E-DF7A-4CB5-AA99-9E6CFA0C6616}" name="aanwezigheid" totalsRowFunction="sum" dataDxfId="43" totalsRowDxfId="42"/>
    <tableColumn id="4" xr3:uid="{B5BDA459-9C38-4775-AD2E-FECC83856787}" name="Naam"/>
    <tableColumn id="5" xr3:uid="{47EFC057-3165-4F19-9287-7A065B2EC8C3}" name="KNAS nr" dataDxfId="41" totalsRowDxfId="40"/>
    <tableColumn id="6" xr3:uid="{F6DD3C79-7693-4A6B-98B4-381DC0A835AF}" name="Vereniging" dataDxfId="39" totalsRowDxfId="38"/>
    <tableColumn id="7" xr3:uid="{2445CDB8-60AE-4C61-A530-D54691F39B2C}" name="Totaal Punten">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37" totalsRowDxfId="36">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35" dataCellStyle="Komma"/>
    <tableColumn id="13" xr3:uid="{EDFE0C4F-0BDA-439A-9B1D-15E6B52CCFB9}" name="LPR 1" dataDxfId="34" totalsRowDxfId="33"/>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32" dataCellStyle="Komma">
      <calculatedColumnFormula>SUM(Tabel2[[#This Row],[V 3]]*10+Tabel2[[#This Row],[GT 3]])/Tabel2[[#This Row],[AW 3]]*10+Tabel2[[#This Row],[BONUS 3]]</calculatedColumnFormula>
    </tableColumn>
    <tableColumn id="31" xr3:uid="{6963DF4B-B04A-445C-8895-339A367190F6}" name="LPR 4"/>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31" dataCellStyle="Komma">
      <calculatedColumnFormula>SUM(Tabel2[[#This Row],[V 4]]*10+Tabel2[[#This Row],[GT 4]])/Tabel2[[#This Row],[AW 4]]*10+Tabel2[[#This Row],[BONUS 4]]</calculatedColumnFormula>
    </tableColumn>
    <tableColumn id="37" xr3:uid="{66258192-F249-4732-A25F-0414A23E3F66}" name="LPR 5"/>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30" dataCellStyle="Komma">
      <calculatedColumnFormula>SUM(Tabel2[[#This Row],[V 5]]*10+Tabel2[[#This Row],[GT 5]])/Tabel2[[#This Row],[AW 5]]*10+Tabel2[[#This Row],[BONUS 5]]</calculatedColumnFormula>
    </tableColumn>
    <tableColumn id="43" xr3:uid="{99F68C2B-93D5-4E0A-9780-8925DD5BA1A6}" name="LPR 6"/>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29" totalsRowDxfId="28" dataCellStyle="Komma">
      <calculatedColumnFormula>SUM(Tabel2[[#This Row],[V 6]]*10+Tabel2[[#This Row],[GT 6]])/Tabel2[[#This Row],[AW 6]]*10+Tabel2[[#This Row],[BONUS 6]]</calculatedColumnFormula>
    </tableColumn>
    <tableColumn id="49" xr3:uid="{151A09ED-241B-4964-A6C5-9211B48FD8B9}" name="LPR 7"/>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27" totalsRowDxfId="26">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25" totalsRowDxfId="24"/>
    <tableColumn id="75" xr3:uid="{8988E613-2422-40A5-AD40-F9EBABA383E1}" name="contr" dataDxfId="23" totalsRowDxfId="22">
      <calculatedColumnFormula>Tabel2[[#This Row],[Diploma]]-Tabel2[[#This Row],[Uitgeschreven]]</calculatedColumnFormula>
    </tableColumn>
    <tableColumn id="76" xr3:uid="{DFA90CD1-BD6A-4EBC-8551-DB8688BBE7BE}" name="Actie" totalsRowFunction="count">
      <calculatedColumnFormula>IF(BW5=0,"geen actie",CONCATENATE("diploma uitschrijven: ",BU5,"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9AF6B3-316A-4521-83F5-975D5FA587AE}" name="Tabel1" displayName="Tabel1" ref="A1:T56" totalsRowCount="1">
  <autoFilter ref="A1:T55" xr:uid="{359AF6B3-316A-4521-83F5-975D5FA587AE}"/>
  <sortState xmlns:xlrd2="http://schemas.microsoft.com/office/spreadsheetml/2017/richdata2" ref="A2:T55">
    <sortCondition ref="A2:A55"/>
  </sortState>
  <tableColumns count="20">
    <tableColumn id="1" xr3:uid="{22DDF69F-5488-4939-8465-3E9491D45C17}" name="Naam" totalsRowLabel="Totaal per maand" dataDxfId="21" totalsRowDxfId="20" dataCellStyle="Verklarende tekst 2"/>
    <tableColumn id="2" xr3:uid="{6DB96697-7958-4A39-8650-4F12E3E3A0CE}" name="Vereniging" dataDxfId="19" totalsRowDxfId="18" dataCellStyle="Verklarende tekst 2"/>
    <tableColumn id="3" xr3:uid="{77B6DAD2-1BEB-41D5-AAE2-C4D1568B23F4}" name="floret" dataDxfId="17" totalsRowDxfId="16" dataCellStyle="Verklarende tekst 2"/>
    <tableColumn id="4" xr3:uid="{84F1043B-EE4D-422C-BF90-FA73B38EF82A}" name="sabel" dataDxfId="15" totalsRowDxfId="14" dataCellStyle="Verklarende tekst 2"/>
    <tableColumn id="5" xr3:uid="{D14C3917-446A-45B7-8B30-DA08051DE998}" name="degen" dataDxfId="13" totalsRowDxfId="12" dataCellStyle="Verklarende tekst 2"/>
    <tableColumn id="6" xr3:uid="{34C4BC45-D3CA-40B9-9082-DE752D3F8220}" name="opmerking" dataDxfId="11" totalsRowDxfId="10" dataCellStyle="Verklarende tekst 2"/>
    <tableColumn id="7" xr3:uid="{B1D789E3-FF71-46FC-A0CA-56150C6FBEF6}" name="diploma/i.o." dataDxfId="9" totalsRowDxfId="8" dataCellStyle="Verklarende tekst 2"/>
    <tableColumn id="8" xr3:uid="{EF54552B-C268-4AE8-989D-507BDFAB928E}" name="niveau" dataDxfId="7" totalsRowDxfId="6" dataCellStyle="Verklarende tekst 2"/>
    <tableColumn id="9" xr3:uid="{7C7F4A7D-5137-46A9-BB33-C6A84B2DFAB8}" name="gen. totaal" dataDxfId="5" totalsRowDxfId="4" dataCellStyle="Verklarende tekst 2">
      <calculatedColumnFormula>J2+K2</calculatedColumnFormula>
    </tableColumn>
    <tableColumn id="10" xr3:uid="{A8205CC1-A880-4267-AB98-F90FC1575913}" name="totaal 2021/2022" dataDxfId="3" totalsRowDxfId="2" dataCellStyle="Verklarende tekst 2"/>
    <tableColumn id="11" xr3:uid="{4F8C934F-16F1-4B1F-9CE2-CCBC289FC710}" name="aantal" dataDxfId="1" totalsRowDxfId="0" dataCellStyle="Verklarende tekst 2">
      <calculatedColumnFormula>SUM(L2:U2)</calculatedColumnFormula>
    </tableColumn>
    <tableColumn id="12" xr3:uid="{57B368D1-D185-42CE-903B-A7F2A789E1C7}" name="Tilburg" totalsRowFunction="count"/>
    <tableColumn id="13" xr3:uid="{AFBE7938-0C51-4CAE-9B22-D3FF4414CE4C}" name="Zevenbergen" totalsRowFunction="count"/>
    <tableColumn id="14" xr3:uid="{EDA8A153-49B0-4A0B-93C4-87294331E061}" name="Schiedam" totalsRowFunction="count"/>
    <tableColumn id="15" xr3:uid="{1C487691-B13B-4068-97CE-F08E76DAABFA}" name="Apeldoorn" totalsRowFunction="count"/>
    <tableColumn id="16" xr3:uid="{901893CD-64E1-4828-8EC2-7F189890F88C}" name="Wageningen" totalsRowFunction="count"/>
    <tableColumn id="17" xr3:uid="{2ECD2EBE-106D-452B-AB69-C7058FAEEF86}" name="Apeldoorn2" totalsRowFunction="count"/>
    <tableColumn id="18" xr3:uid="{83D5BC59-6983-4404-B8BF-6E06193A9ECF}" name="Best" totalsRowFunction="count"/>
    <tableColumn id="19" xr3:uid="{9AA2F35D-EC59-4FCE-8F40-8F68AE785FF2}" name="Utrecht" totalsRowFunction="count"/>
    <tableColumn id="20" xr3:uid="{1D7D90AD-36DA-42A3-AB4C-C0B9A58E9D8A}" name="Baarn" totalsRowFunction="count"/>
  </tableColumns>
  <tableStyleInfo name="TableStyleMedium5"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zoomScaleNormal="100" workbookViewId="0">
      <selection activeCell="J14" sqref="J14"/>
    </sheetView>
  </sheetViews>
  <sheetFormatPr defaultColWidth="8.88671875" defaultRowHeight="14.4" x14ac:dyDescent="0.3"/>
  <cols>
    <col min="1" max="9" width="11.44140625" style="32" customWidth="1"/>
    <col min="10" max="10" width="29.6640625" style="32" customWidth="1"/>
    <col min="11" max="1025" width="11.44140625" style="32" customWidth="1"/>
    <col min="1026" max="16384" width="8.88671875" style="41"/>
  </cols>
  <sheetData>
    <row r="1" spans="1:10" ht="18" x14ac:dyDescent="0.35">
      <c r="B1" s="33">
        <v>2022</v>
      </c>
      <c r="C1" s="34" t="s">
        <v>345</v>
      </c>
      <c r="D1" s="33">
        <f>B1+1</f>
        <v>2023</v>
      </c>
    </row>
    <row r="3" spans="1:10" ht="18" x14ac:dyDescent="0.35">
      <c r="A3" s="35"/>
      <c r="B3" s="36" t="s">
        <v>346</v>
      </c>
      <c r="C3" s="36" t="s">
        <v>346</v>
      </c>
      <c r="D3" s="36" t="s">
        <v>347</v>
      </c>
      <c r="E3" s="36" t="s">
        <v>347</v>
      </c>
      <c r="F3" s="36" t="s">
        <v>348</v>
      </c>
      <c r="G3" s="36" t="s">
        <v>348</v>
      </c>
      <c r="H3" s="35"/>
      <c r="I3" s="35"/>
    </row>
    <row r="4" spans="1:10" ht="18" x14ac:dyDescent="0.35">
      <c r="A4" s="35"/>
      <c r="B4" s="37" t="s">
        <v>349</v>
      </c>
      <c r="C4" s="37" t="s">
        <v>350</v>
      </c>
      <c r="D4" s="37" t="s">
        <v>349</v>
      </c>
      <c r="E4" s="37" t="s">
        <v>350</v>
      </c>
      <c r="F4" s="37" t="s">
        <v>349</v>
      </c>
      <c r="G4" s="37" t="s">
        <v>350</v>
      </c>
      <c r="H4" s="38" t="s">
        <v>351</v>
      </c>
      <c r="I4" s="39" t="s">
        <v>352</v>
      </c>
      <c r="J4" s="39" t="s">
        <v>353</v>
      </c>
    </row>
    <row r="5" spans="1:10" ht="18" x14ac:dyDescent="0.35">
      <c r="A5" s="37" t="s">
        <v>354</v>
      </c>
      <c r="B5" s="2">
        <v>12</v>
      </c>
      <c r="C5" s="2">
        <v>10</v>
      </c>
      <c r="D5" s="2">
        <v>8</v>
      </c>
      <c r="E5" s="2">
        <v>3</v>
      </c>
      <c r="F5" s="2">
        <v>18</v>
      </c>
      <c r="G5" s="2">
        <v>5</v>
      </c>
      <c r="H5" s="14">
        <f>SUM(B5:G5)</f>
        <v>56</v>
      </c>
      <c r="I5" s="14">
        <v>16</v>
      </c>
      <c r="J5" s="40" t="s">
        <v>11</v>
      </c>
    </row>
    <row r="6" spans="1:10" ht="18" x14ac:dyDescent="0.35">
      <c r="A6" s="37" t="s">
        <v>355</v>
      </c>
      <c r="B6" s="2"/>
      <c r="C6" s="2"/>
      <c r="D6" s="2"/>
      <c r="E6" s="2"/>
      <c r="F6" s="2"/>
      <c r="G6" s="2"/>
      <c r="H6" s="14"/>
      <c r="I6" s="14"/>
      <c r="J6" s="40" t="s">
        <v>411</v>
      </c>
    </row>
    <row r="7" spans="1:10" ht="18" x14ac:dyDescent="0.35">
      <c r="A7" s="37" t="s">
        <v>356</v>
      </c>
      <c r="B7" s="2"/>
      <c r="C7" s="2"/>
      <c r="D7" s="2"/>
      <c r="E7" s="2"/>
      <c r="F7" s="2"/>
      <c r="G7" s="2"/>
      <c r="H7" s="14"/>
      <c r="I7" s="14"/>
      <c r="J7" s="40" t="s">
        <v>13</v>
      </c>
    </row>
    <row r="8" spans="1:10" ht="18" x14ac:dyDescent="0.35">
      <c r="A8" s="37" t="s">
        <v>357</v>
      </c>
      <c r="B8" s="2"/>
      <c r="C8" s="2"/>
      <c r="D8" s="2"/>
      <c r="E8" s="2"/>
      <c r="F8" s="2"/>
      <c r="G8" s="2"/>
      <c r="H8" s="14"/>
      <c r="I8" s="14"/>
      <c r="J8" s="40" t="s">
        <v>412</v>
      </c>
    </row>
    <row r="9" spans="1:10" ht="18" x14ac:dyDescent="0.35">
      <c r="A9" s="37" t="s">
        <v>358</v>
      </c>
      <c r="B9" s="2"/>
      <c r="C9" s="2"/>
      <c r="D9" s="2"/>
      <c r="E9" s="2"/>
      <c r="F9" s="2"/>
      <c r="G9" s="2"/>
      <c r="H9" s="14"/>
      <c r="I9" s="14"/>
      <c r="J9" s="40" t="s">
        <v>15</v>
      </c>
    </row>
    <row r="10" spans="1:10" ht="18" x14ac:dyDescent="0.35">
      <c r="A10" s="37" t="s">
        <v>359</v>
      </c>
      <c r="B10" s="2"/>
      <c r="C10" s="2"/>
      <c r="D10" s="2"/>
      <c r="E10" s="2"/>
      <c r="F10" s="2"/>
      <c r="G10" s="2"/>
      <c r="H10" s="14"/>
      <c r="I10" s="14"/>
      <c r="J10" s="40" t="s">
        <v>17</v>
      </c>
    </row>
    <row r="11" spans="1:10" ht="18" x14ac:dyDescent="0.35">
      <c r="A11" s="37" t="s">
        <v>360</v>
      </c>
      <c r="B11" s="2"/>
      <c r="C11" s="2"/>
      <c r="D11" s="2"/>
      <c r="E11" s="2"/>
      <c r="F11" s="2"/>
      <c r="G11" s="2"/>
      <c r="H11" s="14"/>
      <c r="I11" s="14"/>
      <c r="J11" s="40" t="s">
        <v>16</v>
      </c>
    </row>
    <row r="12" spans="1:10" ht="18" x14ac:dyDescent="0.35">
      <c r="A12" s="37" t="s">
        <v>361</v>
      </c>
      <c r="B12" s="2"/>
      <c r="C12" s="2"/>
      <c r="D12" s="2"/>
      <c r="E12" s="2"/>
      <c r="F12" s="2"/>
      <c r="G12" s="2"/>
      <c r="H12" s="14"/>
      <c r="I12" s="14"/>
      <c r="J12" s="40" t="s">
        <v>17</v>
      </c>
    </row>
    <row r="13" spans="1:10" ht="18" x14ac:dyDescent="0.35">
      <c r="A13" s="37" t="s">
        <v>362</v>
      </c>
      <c r="B13" s="2"/>
      <c r="C13" s="2"/>
      <c r="D13" s="2"/>
      <c r="E13" s="2"/>
      <c r="F13" s="2"/>
      <c r="G13" s="2"/>
      <c r="H13" s="14"/>
      <c r="I13" s="14"/>
      <c r="J13" s="40" t="s">
        <v>363</v>
      </c>
    </row>
    <row r="14" spans="1:10" ht="18" x14ac:dyDescent="0.35">
      <c r="A14" s="37" t="s">
        <v>364</v>
      </c>
      <c r="B14" s="2"/>
      <c r="C14" s="2"/>
      <c r="D14" s="2"/>
      <c r="E14" s="2"/>
      <c r="F14" s="2"/>
      <c r="G14" s="2"/>
      <c r="H14" s="14"/>
      <c r="I14" s="14"/>
      <c r="J14" s="40" t="s">
        <v>365</v>
      </c>
    </row>
    <row r="15" spans="1:10" ht="18" x14ac:dyDescent="0.35">
      <c r="A15" s="36" t="s">
        <v>366</v>
      </c>
      <c r="B15" s="2">
        <f t="shared" ref="B15:I15" si="0">SUM(B5:B14)</f>
        <v>12</v>
      </c>
      <c r="C15" s="2">
        <f t="shared" si="0"/>
        <v>10</v>
      </c>
      <c r="D15" s="2">
        <f t="shared" si="0"/>
        <v>8</v>
      </c>
      <c r="E15" s="2">
        <f t="shared" si="0"/>
        <v>3</v>
      </c>
      <c r="F15" s="2">
        <f t="shared" si="0"/>
        <v>18</v>
      </c>
      <c r="G15" s="2">
        <f t="shared" si="0"/>
        <v>5</v>
      </c>
      <c r="H15" s="2">
        <f t="shared" si="0"/>
        <v>56</v>
      </c>
      <c r="I15" s="2">
        <f t="shared" si="0"/>
        <v>16</v>
      </c>
      <c r="J15" s="40" t="s">
        <v>351</v>
      </c>
    </row>
    <row r="16" spans="1:10" ht="18" x14ac:dyDescent="0.35">
      <c r="A16" s="36" t="s">
        <v>367</v>
      </c>
      <c r="B16" s="2">
        <f>IF(B15&gt;0,AVERAGE(B5:B14),"")</f>
        <v>12</v>
      </c>
      <c r="C16" s="2">
        <f t="shared" ref="C16:I16" si="1">IF(C15&gt;0,AVERAGE(C5:C14),"")</f>
        <v>10</v>
      </c>
      <c r="D16" s="2">
        <f t="shared" si="1"/>
        <v>8</v>
      </c>
      <c r="E16" s="2">
        <f t="shared" si="1"/>
        <v>3</v>
      </c>
      <c r="F16" s="2">
        <f t="shared" si="1"/>
        <v>18</v>
      </c>
      <c r="G16" s="2">
        <f t="shared" si="1"/>
        <v>5</v>
      </c>
      <c r="H16" s="2">
        <f t="shared" si="1"/>
        <v>56</v>
      </c>
      <c r="I16" s="2">
        <f t="shared" si="1"/>
        <v>16</v>
      </c>
      <c r="J16" s="40" t="s">
        <v>368</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BX200"/>
  <sheetViews>
    <sheetView zoomScale="127" zoomScaleNormal="127" workbookViewId="0">
      <pane xSplit="6" ySplit="4" topLeftCell="BT10" activePane="bottomRight" state="frozen"/>
      <selection pane="topRight" activeCell="G1" sqref="G1"/>
      <selection pane="bottomLeft" activeCell="A5" sqref="A5"/>
      <selection pane="bottomRight" activeCell="B200" sqref="B200"/>
    </sheetView>
  </sheetViews>
  <sheetFormatPr defaultRowHeight="14.4" x14ac:dyDescent="0.3"/>
  <cols>
    <col min="2" max="2" width="10.6640625" style="24" customWidth="1"/>
    <col min="3" max="3" width="10.109375" style="24" customWidth="1"/>
    <col min="4" max="4" width="27.44140625" bestFit="1" customWidth="1"/>
    <col min="5" max="5" width="9.33203125" style="24" customWidth="1"/>
    <col min="6" max="6" width="19.6640625" bestFit="1" customWidth="1"/>
    <col min="7" max="8" width="14.77734375" customWidth="1"/>
    <col min="9" max="9" width="14.77734375" hidden="1" customWidth="1"/>
    <col min="10" max="11" width="14.77734375" customWidth="1"/>
    <col min="12" max="12" width="13.44140625" customWidth="1"/>
    <col min="17" max="17" width="10.33203125" customWidth="1"/>
    <col min="18" max="18" width="10" bestFit="1" customWidth="1"/>
    <col min="23" max="23" width="10.33203125" customWidth="1"/>
    <col min="24" max="24" width="16.109375" bestFit="1" customWidth="1"/>
    <col min="29" max="29" width="10.33203125" customWidth="1"/>
    <col min="35" max="35" width="10.33203125" customWidth="1"/>
    <col min="41" max="41" width="10.33203125" customWidth="1"/>
    <col min="47" max="47" width="10.33203125" customWidth="1"/>
    <col min="53" max="53" width="10.33203125" customWidth="1"/>
    <col min="59" max="59" width="10.33203125" customWidth="1"/>
    <col min="65" max="65" width="10.33203125" customWidth="1"/>
    <col min="71" max="71" width="11.33203125" customWidth="1"/>
    <col min="73" max="73" width="9.6640625" style="24" customWidth="1"/>
    <col min="74" max="74" width="14.44140625" style="24" customWidth="1"/>
    <col min="75" max="75" width="8.88671875" style="24"/>
    <col min="76" max="76" width="28.77734375" bestFit="1" customWidth="1"/>
  </cols>
  <sheetData>
    <row r="1" spans="1:76" ht="36" customHeight="1" x14ac:dyDescent="0.3">
      <c r="C1" s="47" t="str">
        <f>_xlfn.TEXTJOIN(" ",1,"Aantal schermers:",Tabel2[[#Totals],[aanwezigheid]])</f>
        <v>Aantal schermers: 0</v>
      </c>
      <c r="H1" s="42" t="s">
        <v>369</v>
      </c>
      <c r="J1" s="43" t="s">
        <v>375</v>
      </c>
      <c r="K1" s="43" t="s">
        <v>378</v>
      </c>
      <c r="L1" s="43" t="s">
        <v>373</v>
      </c>
    </row>
    <row r="2" spans="1:76" ht="36" customHeight="1" x14ac:dyDescent="0.3">
      <c r="H2" s="43" t="s">
        <v>370</v>
      </c>
      <c r="J2" s="43" t="s">
        <v>376</v>
      </c>
      <c r="K2" s="43" t="s">
        <v>379</v>
      </c>
      <c r="L2" s="43" t="s">
        <v>374</v>
      </c>
    </row>
    <row r="3" spans="1:76" ht="36" customHeight="1" x14ac:dyDescent="0.3">
      <c r="H3" s="43" t="s">
        <v>371</v>
      </c>
      <c r="J3" s="43" t="s">
        <v>377</v>
      </c>
      <c r="K3" s="43" t="s">
        <v>372</v>
      </c>
      <c r="L3" s="44"/>
      <c r="M3" s="44" t="s">
        <v>380</v>
      </c>
      <c r="N3" s="44"/>
      <c r="O3" s="44"/>
      <c r="P3" s="44"/>
      <c r="Q3" s="44"/>
      <c r="R3" s="44"/>
      <c r="S3" s="44" t="s">
        <v>381</v>
      </c>
      <c r="T3" s="44"/>
      <c r="U3" s="44"/>
      <c r="V3" s="44"/>
      <c r="W3" s="44"/>
      <c r="X3" s="44"/>
      <c r="Y3" s="44" t="s">
        <v>382</v>
      </c>
      <c r="Z3" s="44"/>
      <c r="AA3" s="44"/>
      <c r="AB3" s="44"/>
      <c r="AC3" s="44"/>
      <c r="AD3" s="44"/>
      <c r="AE3" s="44" t="s">
        <v>383</v>
      </c>
      <c r="AF3" s="44"/>
      <c r="AG3" s="44"/>
      <c r="AH3" s="44"/>
      <c r="AI3" s="44"/>
      <c r="AJ3" s="44"/>
      <c r="AK3" s="44" t="s">
        <v>384</v>
      </c>
      <c r="AL3" s="44"/>
      <c r="AM3" s="44"/>
      <c r="AN3" s="44"/>
      <c r="AO3" s="44"/>
      <c r="AP3" s="44"/>
      <c r="AQ3" s="44" t="s">
        <v>385</v>
      </c>
      <c r="AR3" s="44"/>
      <c r="AS3" s="44"/>
      <c r="AT3" s="44"/>
      <c r="AU3" s="44"/>
      <c r="AV3" s="44"/>
      <c r="AW3" s="44" t="s">
        <v>386</v>
      </c>
      <c r="AX3" s="44"/>
      <c r="AY3" s="44"/>
      <c r="AZ3" s="44"/>
      <c r="BA3" s="44"/>
      <c r="BB3" s="44"/>
      <c r="BC3" s="44" t="s">
        <v>387</v>
      </c>
      <c r="BD3" s="44"/>
      <c r="BE3" s="44"/>
      <c r="BF3" s="44"/>
      <c r="BG3" s="44"/>
      <c r="BH3" s="44"/>
      <c r="BI3" s="44" t="s">
        <v>388</v>
      </c>
      <c r="BJ3" s="44"/>
      <c r="BK3" s="44"/>
      <c r="BL3" s="44"/>
      <c r="BM3" s="44"/>
      <c r="BN3" s="44"/>
      <c r="BO3" s="44" t="s">
        <v>389</v>
      </c>
      <c r="BU3" s="57" t="s">
        <v>390</v>
      </c>
    </row>
    <row r="4" spans="1:76" x14ac:dyDescent="0.3">
      <c r="A4" t="s">
        <v>105</v>
      </c>
      <c r="B4" s="24" t="s">
        <v>106</v>
      </c>
      <c r="C4" s="24" t="s">
        <v>107</v>
      </c>
      <c r="D4" t="s">
        <v>0</v>
      </c>
      <c r="E4" s="24" t="s">
        <v>97</v>
      </c>
      <c r="F4" t="s">
        <v>1</v>
      </c>
      <c r="G4" t="s">
        <v>98</v>
      </c>
      <c r="H4" t="s">
        <v>99</v>
      </c>
      <c r="I4" t="s">
        <v>108</v>
      </c>
      <c r="J4" t="s">
        <v>100</v>
      </c>
      <c r="K4" t="s">
        <v>410</v>
      </c>
      <c r="L4" t="s">
        <v>409</v>
      </c>
      <c r="M4" t="s">
        <v>113</v>
      </c>
      <c r="N4" t="s">
        <v>109</v>
      </c>
      <c r="O4" t="s">
        <v>159</v>
      </c>
      <c r="P4" t="s">
        <v>110</v>
      </c>
      <c r="Q4" t="s">
        <v>111</v>
      </c>
      <c r="R4" t="s">
        <v>112</v>
      </c>
      <c r="S4" t="s">
        <v>114</v>
      </c>
      <c r="T4" t="s">
        <v>115</v>
      </c>
      <c r="U4" t="s">
        <v>160</v>
      </c>
      <c r="V4" t="s">
        <v>116</v>
      </c>
      <c r="W4" t="s">
        <v>117</v>
      </c>
      <c r="X4" t="s">
        <v>118</v>
      </c>
      <c r="Y4" t="s">
        <v>119</v>
      </c>
      <c r="Z4" t="s">
        <v>120</v>
      </c>
      <c r="AA4" t="s">
        <v>161</v>
      </c>
      <c r="AB4" t="s">
        <v>121</v>
      </c>
      <c r="AC4" t="s">
        <v>122</v>
      </c>
      <c r="AD4" t="s">
        <v>123</v>
      </c>
      <c r="AE4" t="s">
        <v>124</v>
      </c>
      <c r="AF4" t="s">
        <v>125</v>
      </c>
      <c r="AG4" t="s">
        <v>162</v>
      </c>
      <c r="AH4" t="s">
        <v>126</v>
      </c>
      <c r="AI4" t="s">
        <v>127</v>
      </c>
      <c r="AJ4" t="s">
        <v>128</v>
      </c>
      <c r="AK4" t="s">
        <v>129</v>
      </c>
      <c r="AL4" t="s">
        <v>130</v>
      </c>
      <c r="AM4" t="s">
        <v>163</v>
      </c>
      <c r="AN4" t="s">
        <v>131</v>
      </c>
      <c r="AO4" t="s">
        <v>132</v>
      </c>
      <c r="AP4" t="s">
        <v>133</v>
      </c>
      <c r="AQ4" t="s">
        <v>134</v>
      </c>
      <c r="AR4" t="s">
        <v>135</v>
      </c>
      <c r="AS4" t="s">
        <v>164</v>
      </c>
      <c r="AT4" t="s">
        <v>136</v>
      </c>
      <c r="AU4" t="s">
        <v>137</v>
      </c>
      <c r="AV4" s="53" t="s">
        <v>138</v>
      </c>
      <c r="AW4" t="s">
        <v>139</v>
      </c>
      <c r="AX4" t="s">
        <v>140</v>
      </c>
      <c r="AY4" t="s">
        <v>165</v>
      </c>
      <c r="AZ4" t="s">
        <v>141</v>
      </c>
      <c r="BA4" t="s">
        <v>142</v>
      </c>
      <c r="BB4" t="s">
        <v>143</v>
      </c>
      <c r="BC4" t="s">
        <v>144</v>
      </c>
      <c r="BD4" t="s">
        <v>145</v>
      </c>
      <c r="BE4" t="s">
        <v>166</v>
      </c>
      <c r="BF4" t="s">
        <v>146</v>
      </c>
      <c r="BG4" t="s">
        <v>147</v>
      </c>
      <c r="BH4" t="s">
        <v>148</v>
      </c>
      <c r="BI4" t="s">
        <v>149</v>
      </c>
      <c r="BJ4" t="s">
        <v>150</v>
      </c>
      <c r="BK4" t="s">
        <v>167</v>
      </c>
      <c r="BL4" t="s">
        <v>151</v>
      </c>
      <c r="BM4" t="s">
        <v>152</v>
      </c>
      <c r="BN4" t="s">
        <v>168</v>
      </c>
      <c r="BO4" t="s">
        <v>153</v>
      </c>
      <c r="BP4" t="s">
        <v>154</v>
      </c>
      <c r="BQ4" t="s">
        <v>155</v>
      </c>
      <c r="BR4" t="s">
        <v>156</v>
      </c>
      <c r="BS4" t="s">
        <v>157</v>
      </c>
      <c r="BT4" t="s">
        <v>158</v>
      </c>
      <c r="BU4" s="24" t="s">
        <v>101</v>
      </c>
      <c r="BV4" s="24" t="s">
        <v>102</v>
      </c>
      <c r="BW4" s="24" t="s">
        <v>103</v>
      </c>
      <c r="BX4" t="s">
        <v>104</v>
      </c>
    </row>
    <row r="5" spans="1:76" x14ac:dyDescent="0.3">
      <c r="A5" s="24" t="s">
        <v>294</v>
      </c>
      <c r="B5" s="24" t="s">
        <v>169</v>
      </c>
      <c r="D5" t="s">
        <v>295</v>
      </c>
      <c r="E5" s="24">
        <v>116326</v>
      </c>
      <c r="F5" s="27" t="s">
        <v>296</v>
      </c>
      <c r="G5" s="46">
        <f>Tabel2[[#This Row],[pnt t/m 2021/22]]+Tabel2[[#This Row],[pnt 2022/2023]]</f>
        <v>2240.4761904761904</v>
      </c>
      <c r="H5">
        <v>2008</v>
      </c>
      <c r="I5">
        <v>2022</v>
      </c>
      <c r="J5" s="26">
        <f>Tabel2[[#This Row],[ijkdatum]]-Tabel2[[#This Row],[Geboren]]</f>
        <v>14</v>
      </c>
      <c r="K5" s="28">
        <f>Tabel2[[#This Row],[TTL 1]]+Tabel2[[#This Row],[TTL 2]]+Tabel2[[#This Row],[TTL 3]]+Tabel2[[#This Row],[TTL 4]]+Tabel2[[#This Row],[TTL 5]]+Tabel2[[#This Row],[TTL 6]]+Tabel2[[#This Row],[TTL 7]]+Tabel2[[#This Row],[TTL 8]]+Tabel2[[#This Row],[TTL 9]]+Tabel2[[#This Row],[TTL 10]]</f>
        <v>78</v>
      </c>
      <c r="L5" s="45">
        <v>2162.4761904761904</v>
      </c>
      <c r="M5">
        <v>1</v>
      </c>
      <c r="N5">
        <v>10</v>
      </c>
      <c r="O5">
        <v>4</v>
      </c>
      <c r="P5">
        <v>38</v>
      </c>
      <c r="R5" s="25">
        <f>SUM(Tabel2[[#This Row],[V 1]]*10+Tabel2[[#This Row],[GT 1]])/Tabel2[[#This Row],[AW 1]]*10+Tabel2[[#This Row],[BONUS 1]]</f>
        <v>78</v>
      </c>
      <c r="T5">
        <v>1</v>
      </c>
      <c r="X5" s="25">
        <f>SUM(Tabel2[[#This Row],[V 2]]*10+Tabel2[[#This Row],[GT 2]])/Tabel2[[#This Row],[AW 2]]*10+Tabel2[[#This Row],[BONUS 2]]</f>
        <v>0</v>
      </c>
      <c r="Z5">
        <v>1</v>
      </c>
      <c r="AD5" s="25">
        <f>SUM(Tabel2[[#This Row],[V 3]]*10+Tabel2[[#This Row],[GT 3]])/Tabel2[[#This Row],[AW 3]]*10+Tabel2[[#This Row],[BONUS 3]]</f>
        <v>0</v>
      </c>
      <c r="AF5">
        <v>1</v>
      </c>
      <c r="AJ5" s="25">
        <f>SUM(Tabel2[[#This Row],[V 4]]*10+Tabel2[[#This Row],[GT 4]])/Tabel2[[#This Row],[AW 4]]*10+Tabel2[[#This Row],[BONUS 4]]</f>
        <v>0</v>
      </c>
      <c r="AL5">
        <v>1</v>
      </c>
      <c r="AP5" s="25">
        <f>SUM(Tabel2[[#This Row],[V 5]]*10+Tabel2[[#This Row],[GT 5]])/Tabel2[[#This Row],[AW 5]]*10+Tabel2[[#This Row],[BONUS 5]]</f>
        <v>0</v>
      </c>
      <c r="AR5">
        <v>1</v>
      </c>
      <c r="AV5" s="25">
        <f>SUM(Tabel2[[#This Row],[V 6]]*10+Tabel2[[#This Row],[GT 6]])/Tabel2[[#This Row],[AW 6]]*10+Tabel2[[#This Row],[BONUS 6]]</f>
        <v>0</v>
      </c>
      <c r="AX5">
        <v>1</v>
      </c>
      <c r="BB5" s="25">
        <f>SUM(Tabel2[[#This Row],[V 7]]*10+Tabel2[[#This Row],[GT 7]])/Tabel2[[#This Row],[AW 7]]*10+Tabel2[[#This Row],[BONUS 7]]</f>
        <v>0</v>
      </c>
      <c r="BD5">
        <v>1</v>
      </c>
      <c r="BH5" s="25">
        <f>SUM(Tabel2[[#This Row],[V 8]]*10+Tabel2[[#This Row],[GT 8]])/Tabel2[[#This Row],[AW 8]]*10+Tabel2[[#This Row],[BONUS 8]]</f>
        <v>0</v>
      </c>
      <c r="BJ5">
        <v>1</v>
      </c>
      <c r="BN5" s="25">
        <f>SUM(Tabel2[[#This Row],[V 9]]*10+Tabel2[[#This Row],[GT 9]])/Tabel2[[#This Row],[AW 9]]*10+Tabel2[[#This Row],[BONUS 9]]</f>
        <v>0</v>
      </c>
      <c r="BP5">
        <v>1</v>
      </c>
      <c r="BT5" s="29">
        <f>SUM(Tabel2[[#This Row],[V 10]]*10+Tabel2[[#This Row],[GT 10]])/Tabel2[[#This Row],[AW 10]]*10+Tabel2[[#This Row],[BONUS 10]]</f>
        <v>0</v>
      </c>
      <c r="BU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5" s="24">
        <v>2000</v>
      </c>
      <c r="BW5" s="30">
        <f>Tabel2[[#This Row],[Diploma]]-Tabel2[[#This Row],[Uitgeschreven]]</f>
        <v>0</v>
      </c>
      <c r="BX5" s="2" t="str">
        <f t="shared" ref="BX5:BX36" si="0">IF(BW5=0,"geen actie",CONCATENATE("diploma uitschrijven: ",BU5," punten"))</f>
        <v>geen actie</v>
      </c>
    </row>
    <row r="6" spans="1:76" ht="15.6" x14ac:dyDescent="0.3">
      <c r="A6" s="24" t="s">
        <v>213</v>
      </c>
      <c r="D6" s="54" t="s">
        <v>393</v>
      </c>
      <c r="E6" s="24">
        <v>120288</v>
      </c>
      <c r="F6" s="27" t="s">
        <v>39</v>
      </c>
      <c r="G6" s="28">
        <f>Tabel2[[#This Row],[pnt t/m 2021/22]]+Tabel2[[#This Row],[pnt 2022/2023]]</f>
        <v>56.666666666666671</v>
      </c>
      <c r="H6">
        <v>2012</v>
      </c>
      <c r="I6">
        <v>2022</v>
      </c>
      <c r="J6" s="26">
        <f>Tabel2[[#This Row],[ijkdatum]]-Tabel2[[#This Row],[Geboren]]</f>
        <v>10</v>
      </c>
      <c r="K6" s="28">
        <f>Tabel2[[#This Row],[TTL 1]]+Tabel2[[#This Row],[TTL 2]]+Tabel2[[#This Row],[TTL 3]]+Tabel2[[#This Row],[TTL 4]]+Tabel2[[#This Row],[TTL 5]]+Tabel2[[#This Row],[TTL 6]]+Tabel2[[#This Row],[TTL 7]]+Tabel2[[#This Row],[TTL 8]]+Tabel2[[#This Row],[TTL 9]]+Tabel2[[#This Row],[TTL 10]]</f>
        <v>56.666666666666671</v>
      </c>
      <c r="L6" s="45">
        <v>0</v>
      </c>
      <c r="M6">
        <v>13</v>
      </c>
      <c r="N6">
        <v>9</v>
      </c>
      <c r="O6">
        <v>2</v>
      </c>
      <c r="P6">
        <v>31</v>
      </c>
      <c r="R6" s="25">
        <f>SUM(Tabel2[[#This Row],[V 1]]*10+Tabel2[[#This Row],[GT 1]])/Tabel2[[#This Row],[AW 1]]*10+Tabel2[[#This Row],[BONUS 1]]</f>
        <v>56.666666666666671</v>
      </c>
      <c r="T6">
        <v>1</v>
      </c>
      <c r="X6" s="25">
        <f>SUM(Tabel2[[#This Row],[V 2]]*10+Tabel2[[#This Row],[GT 2]])/Tabel2[[#This Row],[AW 2]]*10+Tabel2[[#This Row],[BONUS 2]]</f>
        <v>0</v>
      </c>
      <c r="Z6">
        <v>1</v>
      </c>
      <c r="AD6" s="25">
        <f>SUM(Tabel2[[#This Row],[V 3]]*10+Tabel2[[#This Row],[GT 3]])/Tabel2[[#This Row],[AW 3]]*10+Tabel2[[#This Row],[BONUS 3]]</f>
        <v>0</v>
      </c>
      <c r="AF6">
        <v>1</v>
      </c>
      <c r="AJ6" s="25">
        <f>SUM(Tabel2[[#This Row],[V 4]]*10+Tabel2[[#This Row],[GT 4]])/Tabel2[[#This Row],[AW 4]]*10+Tabel2[[#This Row],[BONUS 4]]</f>
        <v>0</v>
      </c>
      <c r="AL6">
        <v>1</v>
      </c>
      <c r="AP6" s="25">
        <f>SUM(Tabel2[[#This Row],[V 5]]*10+Tabel2[[#This Row],[GT 5]])/Tabel2[[#This Row],[AW 5]]*10+Tabel2[[#This Row],[BONUS 5]]</f>
        <v>0</v>
      </c>
      <c r="AR6">
        <v>1</v>
      </c>
      <c r="AV6" s="25">
        <f>SUM(Tabel2[[#This Row],[V 6]]*10+Tabel2[[#This Row],[GT 6]])/Tabel2[[#This Row],[AW 6]]*10+Tabel2[[#This Row],[BONUS 6]]</f>
        <v>0</v>
      </c>
      <c r="AX6">
        <v>1</v>
      </c>
      <c r="BB6" s="25">
        <f>SUM(Tabel2[[#This Row],[V 7]]*10+Tabel2[[#This Row],[GT 7]])/Tabel2[[#This Row],[AW 7]]*10+Tabel2[[#This Row],[BONUS 7]]</f>
        <v>0</v>
      </c>
      <c r="BD6">
        <v>1</v>
      </c>
      <c r="BH6" s="25">
        <f>SUM(Tabel2[[#This Row],[V 8]]*10+Tabel2[[#This Row],[GT 8]])/Tabel2[[#This Row],[AW 8]]*10+Tabel2[[#This Row],[BONUS 8]]</f>
        <v>0</v>
      </c>
      <c r="BJ6">
        <v>1</v>
      </c>
      <c r="BN6" s="25">
        <f>SUM(Tabel2[[#This Row],[V 9]]*10+Tabel2[[#This Row],[GT 9]])/Tabel2[[#This Row],[AW 9]]*10+Tabel2[[#This Row],[BONUS 9]]</f>
        <v>0</v>
      </c>
      <c r="BP6">
        <v>1</v>
      </c>
      <c r="BT6" s="25">
        <f>SUM(Tabel2[[#This Row],[V 10]]*10+Tabel2[[#This Row],[GT 10]])/Tabel2[[#This Row],[AW 10]]*10+Tabel2[[#This Row],[BONUS 10]]</f>
        <v>0</v>
      </c>
      <c r="BU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 s="30">
        <f>Tabel2[[#This Row],[Diploma]]-Tabel2[[#This Row],[Uitgeschreven]]</f>
        <v>0</v>
      </c>
      <c r="BX6" s="2" t="str">
        <f t="shared" si="0"/>
        <v>geen actie</v>
      </c>
    </row>
    <row r="7" spans="1:76" x14ac:dyDescent="0.3">
      <c r="A7" s="24" t="s">
        <v>212</v>
      </c>
      <c r="D7" t="s">
        <v>394</v>
      </c>
      <c r="E7" s="24">
        <v>120284</v>
      </c>
      <c r="F7" s="27" t="s">
        <v>39</v>
      </c>
      <c r="G7" s="28">
        <f>Tabel2[[#This Row],[pnt t/m 2021/22]]+Tabel2[[#This Row],[pnt 2022/2023]]</f>
        <v>32.857142857142854</v>
      </c>
      <c r="H7">
        <v>2009</v>
      </c>
      <c r="I7">
        <v>2022</v>
      </c>
      <c r="J7" s="26">
        <f>Tabel2[[#This Row],[ijkdatum]]-Tabel2[[#This Row],[Geboren]]</f>
        <v>13</v>
      </c>
      <c r="K7" s="28">
        <f>Tabel2[[#This Row],[TTL 1]]+Tabel2[[#This Row],[TTL 2]]+Tabel2[[#This Row],[TTL 3]]+Tabel2[[#This Row],[TTL 4]]+Tabel2[[#This Row],[TTL 5]]+Tabel2[[#This Row],[TTL 6]]+Tabel2[[#This Row],[TTL 7]]+Tabel2[[#This Row],[TTL 8]]+Tabel2[[#This Row],[TTL 9]]+Tabel2[[#This Row],[TTL 10]]</f>
        <v>32.857142857142854</v>
      </c>
      <c r="L7" s="45">
        <v>0</v>
      </c>
      <c r="M7">
        <v>16</v>
      </c>
      <c r="N7">
        <v>7</v>
      </c>
      <c r="O7">
        <v>1</v>
      </c>
      <c r="P7">
        <v>13</v>
      </c>
      <c r="R7" s="25">
        <f>SUM(Tabel2[[#This Row],[V 1]]*10+Tabel2[[#This Row],[GT 1]])/Tabel2[[#This Row],[AW 1]]*10+Tabel2[[#This Row],[BONUS 1]]</f>
        <v>32.857142857142854</v>
      </c>
      <c r="T7">
        <v>1</v>
      </c>
      <c r="X7" s="25">
        <f>SUM(Tabel2[[#This Row],[V 2]]*10+Tabel2[[#This Row],[GT 2]])/Tabel2[[#This Row],[AW 2]]*10+Tabel2[[#This Row],[BONUS 2]]</f>
        <v>0</v>
      </c>
      <c r="Z7">
        <v>1</v>
      </c>
      <c r="AD7" s="25">
        <f>SUM(Tabel2[[#This Row],[V 3]]*10+Tabel2[[#This Row],[GT 3]])/Tabel2[[#This Row],[AW 3]]*10+Tabel2[[#This Row],[BONUS 3]]</f>
        <v>0</v>
      </c>
      <c r="AF7">
        <v>1</v>
      </c>
      <c r="AJ7" s="25">
        <f>SUM(Tabel2[[#This Row],[V 4]]*10+Tabel2[[#This Row],[GT 4]])/Tabel2[[#This Row],[AW 4]]*10+Tabel2[[#This Row],[BONUS 4]]</f>
        <v>0</v>
      </c>
      <c r="AL7">
        <v>1</v>
      </c>
      <c r="AP7" s="25">
        <f>SUM(Tabel2[[#This Row],[V 5]]*10+Tabel2[[#This Row],[GT 5]])/Tabel2[[#This Row],[AW 5]]*10+Tabel2[[#This Row],[BONUS 5]]</f>
        <v>0</v>
      </c>
      <c r="AR7">
        <v>1</v>
      </c>
      <c r="AV7" s="25">
        <f>SUM(Tabel2[[#This Row],[V 6]]*10+Tabel2[[#This Row],[GT 6]])/Tabel2[[#This Row],[AW 6]]*10+Tabel2[[#This Row],[BONUS 6]]</f>
        <v>0</v>
      </c>
      <c r="AX7">
        <v>1</v>
      </c>
      <c r="BB7" s="25">
        <f>SUM(Tabel2[[#This Row],[V 7]]*10+Tabel2[[#This Row],[GT 7]])/Tabel2[[#This Row],[AW 7]]*10+Tabel2[[#This Row],[BONUS 7]]</f>
        <v>0</v>
      </c>
      <c r="BD7">
        <v>1</v>
      </c>
      <c r="BH7" s="25">
        <f>SUM(Tabel2[[#This Row],[V 8]]*10+Tabel2[[#This Row],[GT 8]])/Tabel2[[#This Row],[AW 8]]*10+Tabel2[[#This Row],[BONUS 8]]</f>
        <v>0</v>
      </c>
      <c r="BJ7">
        <v>1</v>
      </c>
      <c r="BN7" s="25">
        <f>SUM(Tabel2[[#This Row],[V 9]]*10+Tabel2[[#This Row],[GT 9]])/Tabel2[[#This Row],[AW 9]]*10+Tabel2[[#This Row],[BONUS 9]]</f>
        <v>0</v>
      </c>
      <c r="BP7">
        <v>1</v>
      </c>
      <c r="BT7" s="25">
        <f>SUM(Tabel2[[#This Row],[V 10]]*10+Tabel2[[#This Row],[GT 10]])/Tabel2[[#This Row],[AW 10]]*10+Tabel2[[#This Row],[BONUS 10]]</f>
        <v>0</v>
      </c>
      <c r="BU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30">
        <f>Tabel2[[#This Row],[Diploma]]-Tabel2[[#This Row],[Uitgeschreven]]</f>
        <v>0</v>
      </c>
      <c r="BX7" s="2" t="str">
        <f t="shared" si="0"/>
        <v>geen actie</v>
      </c>
    </row>
    <row r="8" spans="1:76" x14ac:dyDescent="0.3">
      <c r="A8" s="24" t="s">
        <v>256</v>
      </c>
      <c r="D8" t="s">
        <v>257</v>
      </c>
      <c r="E8" s="24">
        <v>116674</v>
      </c>
      <c r="F8" s="27" t="s">
        <v>45</v>
      </c>
      <c r="G8" s="28">
        <f>Tabel2[[#This Row],[pnt t/m 2021/22]]+Tabel2[[#This Row],[pnt 2022/2023]]</f>
        <v>271.16666666666663</v>
      </c>
      <c r="H8">
        <v>2005</v>
      </c>
      <c r="I8">
        <v>2022</v>
      </c>
      <c r="J8" s="26">
        <f>Tabel2[[#This Row],[ijkdatum]]-Tabel2[[#This Row],[Geboren]]</f>
        <v>17</v>
      </c>
      <c r="K8" s="28">
        <f>Tabel2[[#This Row],[TTL 1]]+Tabel2[[#This Row],[TTL 2]]+Tabel2[[#This Row],[TTL 3]]+Tabel2[[#This Row],[TTL 4]]+Tabel2[[#This Row],[TTL 5]]+Tabel2[[#This Row],[TTL 6]]+Tabel2[[#This Row],[TTL 7]]+Tabel2[[#This Row],[TTL 8]]+Tabel2[[#This Row],[TTL 9]]+Tabel2[[#This Row],[TTL 10]]</f>
        <v>0</v>
      </c>
      <c r="L8" s="45">
        <v>271.16666666666663</v>
      </c>
      <c r="N8">
        <v>1</v>
      </c>
      <c r="R8" s="25">
        <f>SUM(Tabel2[[#This Row],[V 1]]*10+Tabel2[[#This Row],[GT 1]])/Tabel2[[#This Row],[AW 1]]*10+Tabel2[[#This Row],[BONUS 1]]</f>
        <v>0</v>
      </c>
      <c r="T8">
        <v>1</v>
      </c>
      <c r="X8" s="25">
        <f>SUM(Tabel2[[#This Row],[V 2]]*10+Tabel2[[#This Row],[GT 2]])/Tabel2[[#This Row],[AW 2]]*10+Tabel2[[#This Row],[BONUS 2]]</f>
        <v>0</v>
      </c>
      <c r="Z8">
        <v>1</v>
      </c>
      <c r="AD8" s="25">
        <f>SUM(Tabel2[[#This Row],[V 3]]*10+Tabel2[[#This Row],[GT 3]])/Tabel2[[#This Row],[AW 3]]*10+Tabel2[[#This Row],[BONUS 3]]</f>
        <v>0</v>
      </c>
      <c r="AF8">
        <v>1</v>
      </c>
      <c r="AJ8" s="25">
        <f>SUM(Tabel2[[#This Row],[V 4]]*10+Tabel2[[#This Row],[GT 4]])/Tabel2[[#This Row],[AW 4]]*10+Tabel2[[#This Row],[BONUS 4]]</f>
        <v>0</v>
      </c>
      <c r="AL8">
        <v>1</v>
      </c>
      <c r="AP8" s="25">
        <f>SUM(Tabel2[[#This Row],[V 5]]*10+Tabel2[[#This Row],[GT 5]])/Tabel2[[#This Row],[AW 5]]*10+Tabel2[[#This Row],[BONUS 5]]</f>
        <v>0</v>
      </c>
      <c r="AR8">
        <v>1</v>
      </c>
      <c r="AV8" s="25">
        <f>SUM(Tabel2[[#This Row],[V 6]]*10+Tabel2[[#This Row],[GT 6]])/Tabel2[[#This Row],[AW 6]]*10+Tabel2[[#This Row],[BONUS 6]]</f>
        <v>0</v>
      </c>
      <c r="AX8">
        <v>1</v>
      </c>
      <c r="BB8" s="25">
        <f>SUM(Tabel2[[#This Row],[V 7]]*10+Tabel2[[#This Row],[GT 7]])/Tabel2[[#This Row],[AW 7]]*10+Tabel2[[#This Row],[BONUS 7]]</f>
        <v>0</v>
      </c>
      <c r="BD8">
        <v>1</v>
      </c>
      <c r="BH8" s="25">
        <f>SUM(Tabel2[[#This Row],[V 8]]*10+Tabel2[[#This Row],[GT 8]])/Tabel2[[#This Row],[AW 8]]*10+Tabel2[[#This Row],[BONUS 8]]</f>
        <v>0</v>
      </c>
      <c r="BJ8">
        <v>1</v>
      </c>
      <c r="BN8" s="25">
        <f>SUM(Tabel2[[#This Row],[V 9]]*10+Tabel2[[#This Row],[GT 9]])/Tabel2[[#This Row],[AW 9]]*10+Tabel2[[#This Row],[BONUS 9]]</f>
        <v>0</v>
      </c>
      <c r="BP8">
        <v>1</v>
      </c>
      <c r="BT8" s="25">
        <f>SUM(Tabel2[[#This Row],[V 10]]*10+Tabel2[[#This Row],[GT 10]])/Tabel2[[#This Row],[AW 10]]*10+Tabel2[[#This Row],[BONUS 10]]</f>
        <v>0</v>
      </c>
      <c r="BU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 s="24">
        <v>250</v>
      </c>
      <c r="BW8" s="30">
        <f>Tabel2[[#This Row],[Diploma]]-Tabel2[[#This Row],[Uitgeschreven]]</f>
        <v>0</v>
      </c>
      <c r="BX8" s="2" t="str">
        <f t="shared" si="0"/>
        <v>geen actie</v>
      </c>
    </row>
    <row r="9" spans="1:76" x14ac:dyDescent="0.3">
      <c r="A9" s="24" t="s">
        <v>294</v>
      </c>
      <c r="B9" s="24" t="s">
        <v>169</v>
      </c>
      <c r="D9" t="s">
        <v>297</v>
      </c>
      <c r="E9" s="24">
        <v>119088</v>
      </c>
      <c r="F9" s="27" t="s">
        <v>298</v>
      </c>
      <c r="G9" s="46">
        <f>Tabel2[[#This Row],[pnt t/m 2021/22]]+Tabel2[[#This Row],[pnt 2022/2023]]</f>
        <v>148.85714285714286</v>
      </c>
      <c r="H9">
        <v>2009</v>
      </c>
      <c r="I9">
        <v>2022</v>
      </c>
      <c r="J9" s="26">
        <f>Tabel2[[#This Row],[ijkdatum]]-Tabel2[[#This Row],[Geboren]]</f>
        <v>13</v>
      </c>
      <c r="K9" s="28">
        <f>Tabel2[[#This Row],[TTL 1]]+Tabel2[[#This Row],[TTL 2]]+Tabel2[[#This Row],[TTL 3]]+Tabel2[[#This Row],[TTL 4]]+Tabel2[[#This Row],[TTL 5]]+Tabel2[[#This Row],[TTL 6]]+Tabel2[[#This Row],[TTL 7]]+Tabel2[[#This Row],[TTL 8]]+Tabel2[[#This Row],[TTL 9]]+Tabel2[[#This Row],[TTL 10]]</f>
        <v>0</v>
      </c>
      <c r="L9" s="45">
        <v>148.85714285714286</v>
      </c>
      <c r="N9">
        <v>1</v>
      </c>
      <c r="R9" s="25">
        <f>SUM(Tabel2[[#This Row],[V 1]]*10+Tabel2[[#This Row],[GT 1]])/Tabel2[[#This Row],[AW 1]]*10+Tabel2[[#This Row],[BONUS 1]]</f>
        <v>0</v>
      </c>
      <c r="T9">
        <v>1</v>
      </c>
      <c r="X9" s="25">
        <f>SUM(Tabel2[[#This Row],[V 2]]*10+Tabel2[[#This Row],[GT 2]])/Tabel2[[#This Row],[AW 2]]*10+Tabel2[[#This Row],[BONUS 2]]</f>
        <v>0</v>
      </c>
      <c r="Z9">
        <v>1</v>
      </c>
      <c r="AD9" s="25">
        <f>SUM(Tabel2[[#This Row],[V 3]]*10+Tabel2[[#This Row],[GT 3]])/Tabel2[[#This Row],[AW 3]]*10+Tabel2[[#This Row],[BONUS 3]]</f>
        <v>0</v>
      </c>
      <c r="AF9">
        <v>1</v>
      </c>
      <c r="AJ9" s="25">
        <f>SUM(Tabel2[[#This Row],[V 4]]*10+Tabel2[[#This Row],[GT 4]])/Tabel2[[#This Row],[AW 4]]*10+Tabel2[[#This Row],[BONUS 4]]</f>
        <v>0</v>
      </c>
      <c r="AL9">
        <v>1</v>
      </c>
      <c r="AP9" s="25">
        <f>SUM(Tabel2[[#This Row],[V 5]]*10+Tabel2[[#This Row],[GT 5]])/Tabel2[[#This Row],[AW 5]]*10+Tabel2[[#This Row],[BONUS 5]]</f>
        <v>0</v>
      </c>
      <c r="AR9">
        <v>1</v>
      </c>
      <c r="AV9" s="25">
        <f>SUM(Tabel2[[#This Row],[V 6]]*10+Tabel2[[#This Row],[GT 6]])/Tabel2[[#This Row],[AW 6]]*10+Tabel2[[#This Row],[BONUS 6]]</f>
        <v>0</v>
      </c>
      <c r="AX9">
        <v>1</v>
      </c>
      <c r="BB9" s="25">
        <f>SUM(Tabel2[[#This Row],[V 7]]*10+Tabel2[[#This Row],[GT 7]])/Tabel2[[#This Row],[AW 7]]*10+Tabel2[[#This Row],[BONUS 7]]</f>
        <v>0</v>
      </c>
      <c r="BD9">
        <v>1</v>
      </c>
      <c r="BH9" s="25">
        <f>SUM(Tabel2[[#This Row],[V 8]]*10+Tabel2[[#This Row],[GT 8]])/Tabel2[[#This Row],[AW 8]]*10+Tabel2[[#This Row],[BONUS 8]]</f>
        <v>0</v>
      </c>
      <c r="BJ9">
        <v>1</v>
      </c>
      <c r="BN9" s="25">
        <f>SUM(Tabel2[[#This Row],[V 9]]*10+Tabel2[[#This Row],[GT 9]])/Tabel2[[#This Row],[AW 9]]*10+Tabel2[[#This Row],[BONUS 9]]</f>
        <v>0</v>
      </c>
      <c r="BP9">
        <v>1</v>
      </c>
      <c r="BT9" s="25">
        <f>SUM(Tabel2[[#This Row],[V 10]]*10+Tabel2[[#This Row],[GT 10]])/Tabel2[[#This Row],[AW 10]]*10+Tabel2[[#This Row],[BONUS 10]]</f>
        <v>0</v>
      </c>
      <c r="BU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 s="24">
        <v>0</v>
      </c>
      <c r="BW9" s="30">
        <f>Tabel2[[#This Row],[Diploma]]-Tabel2[[#This Row],[Uitgeschreven]]</f>
        <v>0</v>
      </c>
      <c r="BX9" s="2" t="str">
        <f t="shared" si="0"/>
        <v>geen actie</v>
      </c>
    </row>
    <row r="10" spans="1:76" x14ac:dyDescent="0.3">
      <c r="A10" s="24" t="s">
        <v>213</v>
      </c>
      <c r="B10" s="24" t="s">
        <v>169</v>
      </c>
      <c r="D10" t="s">
        <v>214</v>
      </c>
      <c r="E10" s="24">
        <v>118947</v>
      </c>
      <c r="F10" s="27" t="s">
        <v>51</v>
      </c>
      <c r="G10" s="28">
        <f>Tabel2[[#This Row],[pnt t/m 2021/22]]+Tabel2[[#This Row],[pnt 2022/2023]]</f>
        <v>665.97519147519154</v>
      </c>
      <c r="H10">
        <v>2012</v>
      </c>
      <c r="I10">
        <v>2022</v>
      </c>
      <c r="J10" s="26">
        <f>Tabel2[[#This Row],[ijkdatum]]-Tabel2[[#This Row],[Geboren]]</f>
        <v>10</v>
      </c>
      <c r="K10" s="28">
        <f>Tabel2[[#This Row],[TTL 1]]+Tabel2[[#This Row],[TTL 2]]+Tabel2[[#This Row],[TTL 3]]+Tabel2[[#This Row],[TTL 4]]+Tabel2[[#This Row],[TTL 5]]+Tabel2[[#This Row],[TTL 6]]+Tabel2[[#This Row],[TTL 7]]+Tabel2[[#This Row],[TTL 8]]+Tabel2[[#This Row],[TTL 9]]+Tabel2[[#This Row],[TTL 10]]</f>
        <v>98.75</v>
      </c>
      <c r="L10" s="45">
        <v>567.22519147519154</v>
      </c>
      <c r="M10">
        <v>13</v>
      </c>
      <c r="N10">
        <v>8</v>
      </c>
      <c r="O10">
        <v>5</v>
      </c>
      <c r="P10">
        <v>29</v>
      </c>
      <c r="R10" s="25">
        <f>SUM(Tabel2[[#This Row],[V 1]]*10+Tabel2[[#This Row],[GT 1]])/Tabel2[[#This Row],[AW 1]]*10+Tabel2[[#This Row],[BONUS 1]]</f>
        <v>98.75</v>
      </c>
      <c r="T10">
        <v>1</v>
      </c>
      <c r="X10" s="25">
        <f>SUM(Tabel2[[#This Row],[V 2]]*10+Tabel2[[#This Row],[GT 2]])/Tabel2[[#This Row],[AW 2]]*10+Tabel2[[#This Row],[BONUS 2]]</f>
        <v>0</v>
      </c>
      <c r="Z10">
        <v>1</v>
      </c>
      <c r="AD10" s="25">
        <f>SUM(Tabel2[[#This Row],[V 3]]*10+Tabel2[[#This Row],[GT 3]])/Tabel2[[#This Row],[AW 3]]*10+Tabel2[[#This Row],[BONUS 3]]</f>
        <v>0</v>
      </c>
      <c r="AF10">
        <v>1</v>
      </c>
      <c r="AJ10" s="25">
        <f>SUM(Tabel2[[#This Row],[V 4]]*10+Tabel2[[#This Row],[GT 4]])/Tabel2[[#This Row],[AW 4]]*10+Tabel2[[#This Row],[BONUS 4]]</f>
        <v>0</v>
      </c>
      <c r="AL10">
        <v>1</v>
      </c>
      <c r="AP10" s="25">
        <f>SUM(Tabel2[[#This Row],[V 5]]*10+Tabel2[[#This Row],[GT 5]])/Tabel2[[#This Row],[AW 5]]*10+Tabel2[[#This Row],[BONUS 5]]</f>
        <v>0</v>
      </c>
      <c r="AR10">
        <v>1</v>
      </c>
      <c r="AV10" s="25">
        <f>SUM(Tabel2[[#This Row],[V 6]]*10+Tabel2[[#This Row],[GT 6]])/Tabel2[[#This Row],[AW 6]]*10+Tabel2[[#This Row],[BONUS 6]]</f>
        <v>0</v>
      </c>
      <c r="AX10">
        <v>1</v>
      </c>
      <c r="BB10" s="25">
        <f>SUM(Tabel2[[#This Row],[V 7]]*10+Tabel2[[#This Row],[GT 7]])/Tabel2[[#This Row],[AW 7]]*10+Tabel2[[#This Row],[BONUS 7]]</f>
        <v>0</v>
      </c>
      <c r="BD10">
        <v>1</v>
      </c>
      <c r="BH10" s="25">
        <f>SUM(Tabel2[[#This Row],[V 8]]*10+Tabel2[[#This Row],[GT 8]])/Tabel2[[#This Row],[AW 8]]*10+Tabel2[[#This Row],[BONUS 8]]</f>
        <v>0</v>
      </c>
      <c r="BJ10">
        <v>1</v>
      </c>
      <c r="BN10" s="25">
        <f>SUM(Tabel2[[#This Row],[V 9]]*10+Tabel2[[#This Row],[GT 9]])/Tabel2[[#This Row],[AW 9]]*10+Tabel2[[#This Row],[BONUS 9]]</f>
        <v>0</v>
      </c>
      <c r="BP10">
        <v>1</v>
      </c>
      <c r="BT10" s="25">
        <f>SUM(Tabel2[[#This Row],[V 10]]*10+Tabel2[[#This Row],[GT 10]])/Tabel2[[#This Row],[AW 10]]*10+Tabel2[[#This Row],[BONUS 10]]</f>
        <v>0</v>
      </c>
      <c r="BU10"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0" s="24">
        <v>500</v>
      </c>
      <c r="BW10" s="30">
        <f>Tabel2[[#This Row],[Diploma]]-Tabel2[[#This Row],[Uitgeschreven]]</f>
        <v>0</v>
      </c>
      <c r="BX10" s="2" t="str">
        <f t="shared" si="0"/>
        <v>geen actie</v>
      </c>
    </row>
    <row r="11" spans="1:76" x14ac:dyDescent="0.3">
      <c r="A11" s="24" t="s">
        <v>212</v>
      </c>
      <c r="B11" s="24" t="s">
        <v>169</v>
      </c>
      <c r="D11" t="s">
        <v>170</v>
      </c>
      <c r="E11" s="24">
        <v>118286</v>
      </c>
      <c r="F11" s="27" t="s">
        <v>51</v>
      </c>
      <c r="G11" s="28">
        <f>Tabel2[[#This Row],[pnt t/m 2021/22]]+Tabel2[[#This Row],[pnt 2022/2023]]</f>
        <v>1730.8717948717947</v>
      </c>
      <c r="H11">
        <v>2009</v>
      </c>
      <c r="I11">
        <v>2022</v>
      </c>
      <c r="J11" s="26">
        <f>Tabel2[[#This Row],[ijkdatum]]-Tabel2[[#This Row],[Geboren]]</f>
        <v>13</v>
      </c>
      <c r="K11" s="28">
        <f>Tabel2[[#This Row],[TTL 1]]+Tabel2[[#This Row],[TTL 2]]+Tabel2[[#This Row],[TTL 3]]+Tabel2[[#This Row],[TTL 4]]+Tabel2[[#This Row],[TTL 5]]+Tabel2[[#This Row],[TTL 6]]+Tabel2[[#This Row],[TTL 7]]+Tabel2[[#This Row],[TTL 8]]+Tabel2[[#This Row],[TTL 9]]+Tabel2[[#This Row],[TTL 10]]</f>
        <v>150</v>
      </c>
      <c r="L11" s="45">
        <v>1580.8717948717947</v>
      </c>
      <c r="M11">
        <v>16</v>
      </c>
      <c r="N11">
        <v>7</v>
      </c>
      <c r="O11">
        <v>7</v>
      </c>
      <c r="P11">
        <v>35</v>
      </c>
      <c r="R11" s="25">
        <f>SUM(Tabel2[[#This Row],[V 1]]*10+Tabel2[[#This Row],[GT 1]])/Tabel2[[#This Row],[AW 1]]*10+Tabel2[[#This Row],[BONUS 1]]</f>
        <v>150</v>
      </c>
      <c r="T11">
        <v>1</v>
      </c>
      <c r="X11" s="25">
        <f>SUM(Tabel2[[#This Row],[V 2]]*10+Tabel2[[#This Row],[GT 2]])/Tabel2[[#This Row],[AW 2]]*10+Tabel2[[#This Row],[BONUS 2]]</f>
        <v>0</v>
      </c>
      <c r="Z11">
        <v>1</v>
      </c>
      <c r="AD11" s="25">
        <f>SUM(Tabel2[[#This Row],[V 3]]*10+Tabel2[[#This Row],[GT 3]])/Tabel2[[#This Row],[AW 3]]*10+Tabel2[[#This Row],[BONUS 3]]</f>
        <v>0</v>
      </c>
      <c r="AF11">
        <v>1</v>
      </c>
      <c r="AJ11" s="25">
        <f>SUM(Tabel2[[#This Row],[V 4]]*10+Tabel2[[#This Row],[GT 4]])/Tabel2[[#This Row],[AW 4]]*10+Tabel2[[#This Row],[BONUS 4]]</f>
        <v>0</v>
      </c>
      <c r="AL11">
        <v>1</v>
      </c>
      <c r="AP11" s="25">
        <f>SUM(Tabel2[[#This Row],[V 5]]*10+Tabel2[[#This Row],[GT 5]])/Tabel2[[#This Row],[AW 5]]*10+Tabel2[[#This Row],[BONUS 5]]</f>
        <v>0</v>
      </c>
      <c r="AR11">
        <v>1</v>
      </c>
      <c r="AV11" s="25">
        <f>SUM(Tabel2[[#This Row],[V 6]]*10+Tabel2[[#This Row],[GT 6]])/Tabel2[[#This Row],[AW 6]]*10+Tabel2[[#This Row],[BONUS 6]]</f>
        <v>0</v>
      </c>
      <c r="AX11">
        <v>1</v>
      </c>
      <c r="BB11" s="25">
        <f>SUM(Tabel2[[#This Row],[V 7]]*10+Tabel2[[#This Row],[GT 7]])/Tabel2[[#This Row],[AW 7]]*10+Tabel2[[#This Row],[BONUS 7]]</f>
        <v>0</v>
      </c>
      <c r="BD11">
        <v>1</v>
      </c>
      <c r="BH11" s="25">
        <f>SUM(Tabel2[[#This Row],[V 8]]*10+Tabel2[[#This Row],[GT 8]])/Tabel2[[#This Row],[AW 8]]*10+Tabel2[[#This Row],[BONUS 8]]</f>
        <v>0</v>
      </c>
      <c r="BJ11">
        <v>1</v>
      </c>
      <c r="BN11" s="25">
        <f>SUM(Tabel2[[#This Row],[V 9]]*10+Tabel2[[#This Row],[GT 9]])/Tabel2[[#This Row],[AW 9]]*10+Tabel2[[#This Row],[BONUS 9]]</f>
        <v>0</v>
      </c>
      <c r="BP11">
        <v>1</v>
      </c>
      <c r="BT11" s="25">
        <f>SUM(Tabel2[[#This Row],[V 10]]*10+Tabel2[[#This Row],[GT 10]])/Tabel2[[#This Row],[AW 10]]*10+Tabel2[[#This Row],[BONUS 10]]</f>
        <v>0</v>
      </c>
      <c r="BU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 s="24">
        <v>1500</v>
      </c>
      <c r="BW11" s="30">
        <f>Tabel2[[#This Row],[Diploma]]-Tabel2[[#This Row],[Uitgeschreven]]</f>
        <v>0</v>
      </c>
      <c r="BX11" s="2" t="str">
        <f t="shared" si="0"/>
        <v>geen actie</v>
      </c>
    </row>
    <row r="12" spans="1:76" x14ac:dyDescent="0.3">
      <c r="A12" s="24" t="s">
        <v>213</v>
      </c>
      <c r="B12" s="24" t="s">
        <v>169</v>
      </c>
      <c r="D12" t="s">
        <v>215</v>
      </c>
      <c r="F12" s="27" t="s">
        <v>25</v>
      </c>
      <c r="G12" s="28">
        <f>Tabel2[[#This Row],[pnt t/m 2021/22]]+Tabel2[[#This Row],[pnt 2022/2023]]</f>
        <v>44</v>
      </c>
      <c r="H12">
        <v>2011</v>
      </c>
      <c r="I12">
        <v>2022</v>
      </c>
      <c r="J12" s="26">
        <f>Tabel2[[#This Row],[ijkdatum]]-Tabel2[[#This Row],[Geboren]]</f>
        <v>11</v>
      </c>
      <c r="K12" s="28">
        <f>Tabel2[[#This Row],[TTL 1]]+Tabel2[[#This Row],[TTL 2]]+Tabel2[[#This Row],[TTL 3]]+Tabel2[[#This Row],[TTL 4]]+Tabel2[[#This Row],[TTL 5]]+Tabel2[[#This Row],[TTL 6]]+Tabel2[[#This Row],[TTL 7]]+Tabel2[[#This Row],[TTL 8]]+Tabel2[[#This Row],[TTL 9]]+Tabel2[[#This Row],[TTL 10]]</f>
        <v>0</v>
      </c>
      <c r="L12" s="45">
        <v>44</v>
      </c>
      <c r="N12">
        <v>1</v>
      </c>
      <c r="R12" s="25">
        <f>SUM(Tabel2[[#This Row],[V 1]]*10+Tabel2[[#This Row],[GT 1]])/Tabel2[[#This Row],[AW 1]]*10+Tabel2[[#This Row],[BONUS 1]]</f>
        <v>0</v>
      </c>
      <c r="T12">
        <v>1</v>
      </c>
      <c r="X12" s="25">
        <f>SUM(Tabel2[[#This Row],[V 2]]*10+Tabel2[[#This Row],[GT 2]])/Tabel2[[#This Row],[AW 2]]*10+Tabel2[[#This Row],[BONUS 2]]</f>
        <v>0</v>
      </c>
      <c r="Z12">
        <v>1</v>
      </c>
      <c r="AD12" s="25">
        <f>SUM(Tabel2[[#This Row],[V 3]]*10+Tabel2[[#This Row],[GT 3]])/Tabel2[[#This Row],[AW 3]]*10+Tabel2[[#This Row],[BONUS 3]]</f>
        <v>0</v>
      </c>
      <c r="AF12">
        <v>1</v>
      </c>
      <c r="AJ12" s="25">
        <f>SUM(Tabel2[[#This Row],[V 4]]*10+Tabel2[[#This Row],[GT 4]])/Tabel2[[#This Row],[AW 4]]*10+Tabel2[[#This Row],[BONUS 4]]</f>
        <v>0</v>
      </c>
      <c r="AL12">
        <v>1</v>
      </c>
      <c r="AP12" s="25">
        <f>SUM(Tabel2[[#This Row],[V 5]]*10+Tabel2[[#This Row],[GT 5]])/Tabel2[[#This Row],[AW 5]]*10+Tabel2[[#This Row],[BONUS 5]]</f>
        <v>0</v>
      </c>
      <c r="AR12">
        <v>1</v>
      </c>
      <c r="AV12" s="25">
        <f>SUM(Tabel2[[#This Row],[V 6]]*10+Tabel2[[#This Row],[GT 6]])/Tabel2[[#This Row],[AW 6]]*10+Tabel2[[#This Row],[BONUS 6]]</f>
        <v>0</v>
      </c>
      <c r="AX12">
        <v>1</v>
      </c>
      <c r="BB12" s="25">
        <f>SUM(Tabel2[[#This Row],[V 7]]*10+Tabel2[[#This Row],[GT 7]])/Tabel2[[#This Row],[AW 7]]*10+Tabel2[[#This Row],[BONUS 7]]</f>
        <v>0</v>
      </c>
      <c r="BD12">
        <v>1</v>
      </c>
      <c r="BH12" s="25">
        <f>SUM(Tabel2[[#This Row],[V 8]]*10+Tabel2[[#This Row],[GT 8]])/Tabel2[[#This Row],[AW 8]]*10+Tabel2[[#This Row],[BONUS 8]]</f>
        <v>0</v>
      </c>
      <c r="BJ12">
        <v>1</v>
      </c>
      <c r="BN12" s="25">
        <f>SUM(Tabel2[[#This Row],[V 9]]*10+Tabel2[[#This Row],[GT 9]])/Tabel2[[#This Row],[AW 9]]*10+Tabel2[[#This Row],[BONUS 9]]</f>
        <v>0</v>
      </c>
      <c r="BP12">
        <v>1</v>
      </c>
      <c r="BT12" s="25">
        <f>SUM(Tabel2[[#This Row],[V 10]]*10+Tabel2[[#This Row],[GT 10]])/Tabel2[[#This Row],[AW 10]]*10+Tabel2[[#This Row],[BONUS 10]]</f>
        <v>0</v>
      </c>
      <c r="BU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 s="24">
        <v>0</v>
      </c>
      <c r="BW12" s="30">
        <f>Tabel2[[#This Row],[Diploma]]-Tabel2[[#This Row],[Uitgeschreven]]</f>
        <v>0</v>
      </c>
      <c r="BX12" s="2" t="str">
        <f t="shared" si="0"/>
        <v>geen actie</v>
      </c>
    </row>
    <row r="13" spans="1:76" x14ac:dyDescent="0.3">
      <c r="A13" s="24" t="s">
        <v>320</v>
      </c>
      <c r="B13" s="24" t="s">
        <v>169</v>
      </c>
      <c r="D13" t="s">
        <v>321</v>
      </c>
      <c r="E13" s="24">
        <v>119540</v>
      </c>
      <c r="F13" s="27" t="s">
        <v>322</v>
      </c>
      <c r="G13" s="28">
        <f>Tabel2[[#This Row],[pnt t/m 2021/22]]+Tabel2[[#This Row],[pnt 2022/2023]]</f>
        <v>150</v>
      </c>
      <c r="H13">
        <v>2012</v>
      </c>
      <c r="I13">
        <v>2022</v>
      </c>
      <c r="J13" s="26">
        <f>Tabel2[[#This Row],[ijkdatum]]-Tabel2[[#This Row],[Geboren]]</f>
        <v>10</v>
      </c>
      <c r="K13" s="28">
        <f>Tabel2[[#This Row],[TTL 1]]+Tabel2[[#This Row],[TTL 2]]+Tabel2[[#This Row],[TTL 3]]+Tabel2[[#This Row],[TTL 4]]+Tabel2[[#This Row],[TTL 5]]+Tabel2[[#This Row],[TTL 6]]+Tabel2[[#This Row],[TTL 7]]+Tabel2[[#This Row],[TTL 8]]+Tabel2[[#This Row],[TTL 9]]+Tabel2[[#This Row],[TTL 10]]</f>
        <v>0</v>
      </c>
      <c r="L13" s="45">
        <v>150</v>
      </c>
      <c r="N13">
        <v>1</v>
      </c>
      <c r="R13" s="25">
        <f>SUM(Tabel2[[#This Row],[V 1]]*10+Tabel2[[#This Row],[GT 1]])/Tabel2[[#This Row],[AW 1]]*10+Tabel2[[#This Row],[BONUS 1]]</f>
        <v>0</v>
      </c>
      <c r="T13">
        <v>1</v>
      </c>
      <c r="X13" s="25">
        <f>SUM(Tabel2[[#This Row],[V 2]]*10+Tabel2[[#This Row],[GT 2]])/Tabel2[[#This Row],[AW 2]]*10+Tabel2[[#This Row],[BONUS 2]]</f>
        <v>0</v>
      </c>
      <c r="Z13">
        <v>1</v>
      </c>
      <c r="AD13" s="25">
        <f>SUM(Tabel2[[#This Row],[V 3]]*10+Tabel2[[#This Row],[GT 3]])/Tabel2[[#This Row],[AW 3]]*10+Tabel2[[#This Row],[BONUS 3]]</f>
        <v>0</v>
      </c>
      <c r="AF13">
        <v>1</v>
      </c>
      <c r="AJ13" s="25">
        <f>SUM(Tabel2[[#This Row],[V 4]]*10+Tabel2[[#This Row],[GT 4]])/Tabel2[[#This Row],[AW 4]]*10+Tabel2[[#This Row],[BONUS 4]]</f>
        <v>0</v>
      </c>
      <c r="AL13">
        <v>1</v>
      </c>
      <c r="AP13" s="25">
        <f>SUM(Tabel2[[#This Row],[V 5]]*10+Tabel2[[#This Row],[GT 5]])/Tabel2[[#This Row],[AW 5]]*10+Tabel2[[#This Row],[BONUS 5]]</f>
        <v>0</v>
      </c>
      <c r="AR13">
        <v>1</v>
      </c>
      <c r="AV13" s="25">
        <f>SUM(Tabel2[[#This Row],[V 6]]*10+Tabel2[[#This Row],[GT 6]])/Tabel2[[#This Row],[AW 6]]*10+Tabel2[[#This Row],[BONUS 6]]</f>
        <v>0</v>
      </c>
      <c r="AX13">
        <v>1</v>
      </c>
      <c r="BB13" s="25">
        <f>SUM(Tabel2[[#This Row],[V 7]]*10+Tabel2[[#This Row],[GT 7]])/Tabel2[[#This Row],[AW 7]]*10+Tabel2[[#This Row],[BONUS 7]]</f>
        <v>0</v>
      </c>
      <c r="BD13">
        <v>1</v>
      </c>
      <c r="BH13" s="25">
        <f>SUM(Tabel2[[#This Row],[V 8]]*10+Tabel2[[#This Row],[GT 8]])/Tabel2[[#This Row],[AW 8]]*10+Tabel2[[#This Row],[BONUS 8]]</f>
        <v>0</v>
      </c>
      <c r="BJ13">
        <v>1</v>
      </c>
      <c r="BN13" s="25">
        <f>SUM(Tabel2[[#This Row],[V 9]]*10+Tabel2[[#This Row],[GT 9]])/Tabel2[[#This Row],[AW 9]]*10+Tabel2[[#This Row],[BONUS 9]]</f>
        <v>0</v>
      </c>
      <c r="BP13">
        <v>1</v>
      </c>
      <c r="BT13" s="25">
        <f>SUM(Tabel2[[#This Row],[V 10]]*10+Tabel2[[#This Row],[GT 10]])/Tabel2[[#This Row],[AW 10]]*10+Tabel2[[#This Row],[BONUS 10]]</f>
        <v>0</v>
      </c>
      <c r="BU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 s="24">
        <v>0</v>
      </c>
      <c r="BW13" s="30">
        <f>Tabel2[[#This Row],[Diploma]]-Tabel2[[#This Row],[Uitgeschreven]]</f>
        <v>0</v>
      </c>
      <c r="BX13" s="2" t="str">
        <f t="shared" si="0"/>
        <v>geen actie</v>
      </c>
    </row>
    <row r="14" spans="1:76" x14ac:dyDescent="0.3">
      <c r="A14" s="24" t="s">
        <v>212</v>
      </c>
      <c r="B14" s="24" t="s">
        <v>169</v>
      </c>
      <c r="D14" t="s">
        <v>171</v>
      </c>
      <c r="E14" s="24">
        <v>119707</v>
      </c>
      <c r="F14" s="27" t="s">
        <v>51</v>
      </c>
      <c r="G14" s="28">
        <f>Tabel2[[#This Row],[pnt t/m 2021/22]]+Tabel2[[#This Row],[pnt 2022/2023]]</f>
        <v>65.238095238095241</v>
      </c>
      <c r="H14">
        <v>2010</v>
      </c>
      <c r="I14">
        <v>2022</v>
      </c>
      <c r="J14" s="26">
        <f>Tabel2[[#This Row],[ijkdatum]]-Tabel2[[#This Row],[Geboren]]</f>
        <v>12</v>
      </c>
      <c r="K14" s="28">
        <f>Tabel2[[#This Row],[TTL 1]]+Tabel2[[#This Row],[TTL 2]]+Tabel2[[#This Row],[TTL 3]]+Tabel2[[#This Row],[TTL 4]]+Tabel2[[#This Row],[TTL 5]]+Tabel2[[#This Row],[TTL 6]]+Tabel2[[#This Row],[TTL 7]]+Tabel2[[#This Row],[TTL 8]]+Tabel2[[#This Row],[TTL 9]]+Tabel2[[#This Row],[TTL 10]]</f>
        <v>0</v>
      </c>
      <c r="L14" s="45">
        <v>65.238095238095241</v>
      </c>
      <c r="N14">
        <v>1</v>
      </c>
      <c r="R14" s="25">
        <f>SUM(Tabel2[[#This Row],[V 1]]*10+Tabel2[[#This Row],[GT 1]])/Tabel2[[#This Row],[AW 1]]*10+Tabel2[[#This Row],[BONUS 1]]</f>
        <v>0</v>
      </c>
      <c r="T14">
        <v>1</v>
      </c>
      <c r="X14" s="25">
        <f>SUM(Tabel2[[#This Row],[V 2]]*10+Tabel2[[#This Row],[GT 2]])/Tabel2[[#This Row],[AW 2]]*10+Tabel2[[#This Row],[BONUS 2]]</f>
        <v>0</v>
      </c>
      <c r="Z14">
        <v>1</v>
      </c>
      <c r="AD14" s="25">
        <f>SUM(Tabel2[[#This Row],[V 3]]*10+Tabel2[[#This Row],[GT 3]])/Tabel2[[#This Row],[AW 3]]*10+Tabel2[[#This Row],[BONUS 3]]</f>
        <v>0</v>
      </c>
      <c r="AF14">
        <v>1</v>
      </c>
      <c r="AJ14" s="25">
        <f>SUM(Tabel2[[#This Row],[V 4]]*10+Tabel2[[#This Row],[GT 4]])/Tabel2[[#This Row],[AW 4]]*10+Tabel2[[#This Row],[BONUS 4]]</f>
        <v>0</v>
      </c>
      <c r="AL14">
        <v>1</v>
      </c>
      <c r="AP14" s="25">
        <f>SUM(Tabel2[[#This Row],[V 5]]*10+Tabel2[[#This Row],[GT 5]])/Tabel2[[#This Row],[AW 5]]*10+Tabel2[[#This Row],[BONUS 5]]</f>
        <v>0</v>
      </c>
      <c r="AR14">
        <v>1</v>
      </c>
      <c r="AV14" s="25">
        <f>SUM(Tabel2[[#This Row],[V 6]]*10+Tabel2[[#This Row],[GT 6]])/Tabel2[[#This Row],[AW 6]]*10+Tabel2[[#This Row],[BONUS 6]]</f>
        <v>0</v>
      </c>
      <c r="AX14">
        <v>1</v>
      </c>
      <c r="BB14" s="25">
        <f>SUM(Tabel2[[#This Row],[V 7]]*10+Tabel2[[#This Row],[GT 7]])/Tabel2[[#This Row],[AW 7]]*10+Tabel2[[#This Row],[BONUS 7]]</f>
        <v>0</v>
      </c>
      <c r="BD14">
        <v>1</v>
      </c>
      <c r="BH14" s="25">
        <f>SUM(Tabel2[[#This Row],[V 8]]*10+Tabel2[[#This Row],[GT 8]])/Tabel2[[#This Row],[AW 8]]*10+Tabel2[[#This Row],[BONUS 8]]</f>
        <v>0</v>
      </c>
      <c r="BJ14">
        <v>1</v>
      </c>
      <c r="BN14" s="25">
        <f>SUM(Tabel2[[#This Row],[V 9]]*10+Tabel2[[#This Row],[GT 9]])/Tabel2[[#This Row],[AW 9]]*10+Tabel2[[#This Row],[BONUS 9]]</f>
        <v>0</v>
      </c>
      <c r="BP14">
        <v>1</v>
      </c>
      <c r="BT14" s="25">
        <f>SUM(Tabel2[[#This Row],[V 10]]*10+Tabel2[[#This Row],[GT 10]])/Tabel2[[#This Row],[AW 10]]*10+Tabel2[[#This Row],[BONUS 10]]</f>
        <v>0</v>
      </c>
      <c r="BU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 s="24">
        <v>0</v>
      </c>
      <c r="BW14" s="30">
        <f>Tabel2[[#This Row],[Diploma]]-Tabel2[[#This Row],[Uitgeschreven]]</f>
        <v>0</v>
      </c>
      <c r="BX14" s="2" t="str">
        <f t="shared" si="0"/>
        <v>geen actie</v>
      </c>
    </row>
    <row r="15" spans="1:76" x14ac:dyDescent="0.3">
      <c r="A15" s="24" t="s">
        <v>213</v>
      </c>
      <c r="D15" t="s">
        <v>216</v>
      </c>
      <c r="F15" s="27" t="s">
        <v>51</v>
      </c>
      <c r="G15" s="28">
        <f>Tabel2[[#This Row],[pnt t/m 2021/22]]+Tabel2[[#This Row],[pnt 2022/2023]]</f>
        <v>33.035714285714285</v>
      </c>
      <c r="H15">
        <v>2014</v>
      </c>
      <c r="I15">
        <v>2022</v>
      </c>
      <c r="J15" s="26">
        <f>Tabel2[[#This Row],[ijkdatum]]-Tabel2[[#This Row],[Geboren]]</f>
        <v>8</v>
      </c>
      <c r="K15" s="28">
        <f>Tabel2[[#This Row],[TTL 1]]+Tabel2[[#This Row],[TTL 2]]+Tabel2[[#This Row],[TTL 3]]+Tabel2[[#This Row],[TTL 4]]+Tabel2[[#This Row],[TTL 5]]+Tabel2[[#This Row],[TTL 6]]+Tabel2[[#This Row],[TTL 7]]+Tabel2[[#This Row],[TTL 8]]+Tabel2[[#This Row],[TTL 9]]+Tabel2[[#This Row],[TTL 10]]</f>
        <v>0</v>
      </c>
      <c r="L15" s="45">
        <v>33.035714285714285</v>
      </c>
      <c r="N15">
        <v>1</v>
      </c>
      <c r="R15" s="25">
        <f>SUM(Tabel2[[#This Row],[V 1]]*10+Tabel2[[#This Row],[GT 1]])/Tabel2[[#This Row],[AW 1]]*10+Tabel2[[#This Row],[BONUS 1]]</f>
        <v>0</v>
      </c>
      <c r="T15">
        <v>1</v>
      </c>
      <c r="X15" s="25">
        <f>SUM(Tabel2[[#This Row],[V 2]]*10+Tabel2[[#This Row],[GT 2]])/Tabel2[[#This Row],[AW 2]]*10+Tabel2[[#This Row],[BONUS 2]]</f>
        <v>0</v>
      </c>
      <c r="Z15">
        <v>1</v>
      </c>
      <c r="AD15" s="25">
        <f>SUM(Tabel2[[#This Row],[V 3]]*10+Tabel2[[#This Row],[GT 3]])/Tabel2[[#This Row],[AW 3]]*10+Tabel2[[#This Row],[BONUS 3]]</f>
        <v>0</v>
      </c>
      <c r="AF15">
        <v>1</v>
      </c>
      <c r="AJ15" s="25">
        <f>SUM(Tabel2[[#This Row],[V 4]]*10+Tabel2[[#This Row],[GT 4]])/Tabel2[[#This Row],[AW 4]]*10+Tabel2[[#This Row],[BONUS 4]]</f>
        <v>0</v>
      </c>
      <c r="AL15">
        <v>1</v>
      </c>
      <c r="AP15" s="25">
        <f>SUM(Tabel2[[#This Row],[V 5]]*10+Tabel2[[#This Row],[GT 5]])/Tabel2[[#This Row],[AW 5]]*10+Tabel2[[#This Row],[BONUS 5]]</f>
        <v>0</v>
      </c>
      <c r="AR15">
        <v>1</v>
      </c>
      <c r="AV15" s="25">
        <f>SUM(Tabel2[[#This Row],[V 6]]*10+Tabel2[[#This Row],[GT 6]])/Tabel2[[#This Row],[AW 6]]*10+Tabel2[[#This Row],[BONUS 6]]</f>
        <v>0</v>
      </c>
      <c r="AX15">
        <v>1</v>
      </c>
      <c r="BB15" s="25">
        <f>SUM(Tabel2[[#This Row],[V 7]]*10+Tabel2[[#This Row],[GT 7]])/Tabel2[[#This Row],[AW 7]]*10+Tabel2[[#This Row],[BONUS 7]]</f>
        <v>0</v>
      </c>
      <c r="BD15">
        <v>1</v>
      </c>
      <c r="BH15" s="25">
        <f>SUM(Tabel2[[#This Row],[V 8]]*10+Tabel2[[#This Row],[GT 8]])/Tabel2[[#This Row],[AW 8]]*10+Tabel2[[#This Row],[BONUS 8]]</f>
        <v>0</v>
      </c>
      <c r="BJ15">
        <v>1</v>
      </c>
      <c r="BN15" s="25">
        <f>SUM(Tabel2[[#This Row],[V 9]]*10+Tabel2[[#This Row],[GT 9]])/Tabel2[[#This Row],[AW 9]]*10+Tabel2[[#This Row],[BONUS 9]]</f>
        <v>0</v>
      </c>
      <c r="BP15">
        <v>1</v>
      </c>
      <c r="BT15" s="25">
        <f>SUM(Tabel2[[#This Row],[V 10]]*10+Tabel2[[#This Row],[GT 10]])/Tabel2[[#This Row],[AW 10]]*10+Tabel2[[#This Row],[BONUS 10]]</f>
        <v>0</v>
      </c>
      <c r="BU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 s="24">
        <v>0</v>
      </c>
      <c r="BW15" s="30">
        <f>Tabel2[[#This Row],[Diploma]]-Tabel2[[#This Row],[Uitgeschreven]]</f>
        <v>0</v>
      </c>
      <c r="BX15" s="2" t="str">
        <f t="shared" si="0"/>
        <v>geen actie</v>
      </c>
    </row>
    <row r="16" spans="1:76" x14ac:dyDescent="0.3">
      <c r="A16" s="24" t="s">
        <v>256</v>
      </c>
      <c r="B16" s="24" t="s">
        <v>169</v>
      </c>
      <c r="D16" t="s">
        <v>258</v>
      </c>
      <c r="E16" s="24">
        <v>118695</v>
      </c>
      <c r="F16" s="27" t="s">
        <v>45</v>
      </c>
      <c r="G16" s="28">
        <f>Tabel2[[#This Row],[pnt t/m 2021/22]]+Tabel2[[#This Row],[pnt 2022/2023]]</f>
        <v>413.18627450980398</v>
      </c>
      <c r="H16">
        <v>2004</v>
      </c>
      <c r="I16">
        <v>2022</v>
      </c>
      <c r="J16" s="26">
        <f>Tabel2[[#This Row],[ijkdatum]]-Tabel2[[#This Row],[Geboren]]</f>
        <v>18</v>
      </c>
      <c r="K16" s="28">
        <f>Tabel2[[#This Row],[TTL 1]]+Tabel2[[#This Row],[TTL 2]]+Tabel2[[#This Row],[TTL 3]]+Tabel2[[#This Row],[TTL 4]]+Tabel2[[#This Row],[TTL 5]]+Tabel2[[#This Row],[TTL 6]]+Tabel2[[#This Row],[TTL 7]]+Tabel2[[#This Row],[TTL 8]]+Tabel2[[#This Row],[TTL 9]]+Tabel2[[#This Row],[TTL 10]]</f>
        <v>0</v>
      </c>
      <c r="L16" s="45">
        <v>413.18627450980398</v>
      </c>
      <c r="N16">
        <v>1</v>
      </c>
      <c r="R16" s="25">
        <f>SUM(Tabel2[[#This Row],[V 1]]*10+Tabel2[[#This Row],[GT 1]])/Tabel2[[#This Row],[AW 1]]*10+Tabel2[[#This Row],[BONUS 1]]</f>
        <v>0</v>
      </c>
      <c r="T16">
        <v>1</v>
      </c>
      <c r="X16" s="25">
        <f>SUM(Tabel2[[#This Row],[V 2]]*10+Tabel2[[#This Row],[GT 2]])/Tabel2[[#This Row],[AW 2]]*10+Tabel2[[#This Row],[BONUS 2]]</f>
        <v>0</v>
      </c>
      <c r="Z16">
        <v>1</v>
      </c>
      <c r="AD16" s="25">
        <f>SUM(Tabel2[[#This Row],[V 3]]*10+Tabel2[[#This Row],[GT 3]])/Tabel2[[#This Row],[AW 3]]*10+Tabel2[[#This Row],[BONUS 3]]</f>
        <v>0</v>
      </c>
      <c r="AF16">
        <v>1</v>
      </c>
      <c r="AJ16" s="25">
        <f>SUM(Tabel2[[#This Row],[V 4]]*10+Tabel2[[#This Row],[GT 4]])/Tabel2[[#This Row],[AW 4]]*10+Tabel2[[#This Row],[BONUS 4]]</f>
        <v>0</v>
      </c>
      <c r="AL16">
        <v>1</v>
      </c>
      <c r="AP16" s="25">
        <f>SUM(Tabel2[[#This Row],[V 5]]*10+Tabel2[[#This Row],[GT 5]])/Tabel2[[#This Row],[AW 5]]*10+Tabel2[[#This Row],[BONUS 5]]</f>
        <v>0</v>
      </c>
      <c r="AR16">
        <v>1</v>
      </c>
      <c r="AV16" s="25">
        <f>SUM(Tabel2[[#This Row],[V 6]]*10+Tabel2[[#This Row],[GT 6]])/Tabel2[[#This Row],[AW 6]]*10+Tabel2[[#This Row],[BONUS 6]]</f>
        <v>0</v>
      </c>
      <c r="AX16">
        <v>1</v>
      </c>
      <c r="BB16" s="25">
        <f>SUM(Tabel2[[#This Row],[V 7]]*10+Tabel2[[#This Row],[GT 7]])/Tabel2[[#This Row],[AW 7]]*10+Tabel2[[#This Row],[BONUS 7]]</f>
        <v>0</v>
      </c>
      <c r="BD16">
        <v>1</v>
      </c>
      <c r="BH16" s="25">
        <f>SUM(Tabel2[[#This Row],[V 8]]*10+Tabel2[[#This Row],[GT 8]])/Tabel2[[#This Row],[AW 8]]*10+Tabel2[[#This Row],[BONUS 8]]</f>
        <v>0</v>
      </c>
      <c r="BJ16">
        <v>1</v>
      </c>
      <c r="BN16" s="25">
        <f>SUM(Tabel2[[#This Row],[V 9]]*10+Tabel2[[#This Row],[GT 9]])/Tabel2[[#This Row],[AW 9]]*10+Tabel2[[#This Row],[BONUS 9]]</f>
        <v>0</v>
      </c>
      <c r="BP16">
        <v>1</v>
      </c>
      <c r="BT16" s="25">
        <f>SUM(Tabel2[[#This Row],[V 10]]*10+Tabel2[[#This Row],[GT 10]])/Tabel2[[#This Row],[AW 10]]*10+Tabel2[[#This Row],[BONUS 10]]</f>
        <v>0</v>
      </c>
      <c r="BU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 s="24">
        <v>250</v>
      </c>
      <c r="BW16" s="30">
        <f>Tabel2[[#This Row],[Diploma]]-Tabel2[[#This Row],[Uitgeschreven]]</f>
        <v>0</v>
      </c>
      <c r="BX16" s="2" t="str">
        <f t="shared" si="0"/>
        <v>geen actie</v>
      </c>
    </row>
    <row r="17" spans="1:76" x14ac:dyDescent="0.3">
      <c r="A17" s="24" t="s">
        <v>294</v>
      </c>
      <c r="B17" s="24" t="s">
        <v>169</v>
      </c>
      <c r="D17" t="s">
        <v>299</v>
      </c>
      <c r="E17" s="24">
        <v>116707</v>
      </c>
      <c r="F17" s="27" t="s">
        <v>63</v>
      </c>
      <c r="G17" s="46">
        <f>Tabel2[[#This Row],[pnt t/m 2021/22]]+Tabel2[[#This Row],[pnt 2022/2023]]</f>
        <v>1315.2968697968697</v>
      </c>
      <c r="H17">
        <v>2007</v>
      </c>
      <c r="I17">
        <v>2022</v>
      </c>
      <c r="J17" s="26">
        <f>Tabel2[[#This Row],[ijkdatum]]-Tabel2[[#This Row],[Geboren]]</f>
        <v>15</v>
      </c>
      <c r="K17" s="28">
        <f>Tabel2[[#This Row],[TTL 1]]+Tabel2[[#This Row],[TTL 2]]+Tabel2[[#This Row],[TTL 3]]+Tabel2[[#This Row],[TTL 4]]+Tabel2[[#This Row],[TTL 5]]+Tabel2[[#This Row],[TTL 6]]+Tabel2[[#This Row],[TTL 7]]+Tabel2[[#This Row],[TTL 8]]+Tabel2[[#This Row],[TTL 9]]+Tabel2[[#This Row],[TTL 10]]</f>
        <v>0</v>
      </c>
      <c r="L17" s="45">
        <v>1315.2968697968697</v>
      </c>
      <c r="N17">
        <v>1</v>
      </c>
      <c r="R17" s="25">
        <f>SUM(Tabel2[[#This Row],[V 1]]*10+Tabel2[[#This Row],[GT 1]])/Tabel2[[#This Row],[AW 1]]*10+Tabel2[[#This Row],[BONUS 1]]</f>
        <v>0</v>
      </c>
      <c r="T17">
        <v>1</v>
      </c>
      <c r="X17" s="25">
        <f>SUM(Tabel2[[#This Row],[V 2]]*10+Tabel2[[#This Row],[GT 2]])/Tabel2[[#This Row],[AW 2]]*10+Tabel2[[#This Row],[BONUS 2]]</f>
        <v>0</v>
      </c>
      <c r="Z17">
        <v>1</v>
      </c>
      <c r="AD17" s="25">
        <f>SUM(Tabel2[[#This Row],[V 3]]*10+Tabel2[[#This Row],[GT 3]])/Tabel2[[#This Row],[AW 3]]*10+Tabel2[[#This Row],[BONUS 3]]</f>
        <v>0</v>
      </c>
      <c r="AF17">
        <v>1</v>
      </c>
      <c r="AJ17" s="25">
        <f>SUM(Tabel2[[#This Row],[V 4]]*10+Tabel2[[#This Row],[GT 4]])/Tabel2[[#This Row],[AW 4]]*10+Tabel2[[#This Row],[BONUS 4]]</f>
        <v>0</v>
      </c>
      <c r="AL17">
        <v>1</v>
      </c>
      <c r="AP17" s="25">
        <f>SUM(Tabel2[[#This Row],[V 5]]*10+Tabel2[[#This Row],[GT 5]])/Tabel2[[#This Row],[AW 5]]*10+Tabel2[[#This Row],[BONUS 5]]</f>
        <v>0</v>
      </c>
      <c r="AR17">
        <v>1</v>
      </c>
      <c r="AV17" s="25">
        <f>SUM(Tabel2[[#This Row],[V 6]]*10+Tabel2[[#This Row],[GT 6]])/Tabel2[[#This Row],[AW 6]]*10+Tabel2[[#This Row],[BONUS 6]]</f>
        <v>0</v>
      </c>
      <c r="AX17">
        <v>1</v>
      </c>
      <c r="BB17" s="25">
        <f>SUM(Tabel2[[#This Row],[V 7]]*10+Tabel2[[#This Row],[GT 7]])/Tabel2[[#This Row],[AW 7]]*10+Tabel2[[#This Row],[BONUS 7]]</f>
        <v>0</v>
      </c>
      <c r="BD17">
        <v>1</v>
      </c>
      <c r="BH17" s="25">
        <f>SUM(Tabel2[[#This Row],[V 8]]*10+Tabel2[[#This Row],[GT 8]])/Tabel2[[#This Row],[AW 8]]*10+Tabel2[[#This Row],[BONUS 8]]</f>
        <v>0</v>
      </c>
      <c r="BJ17">
        <v>1</v>
      </c>
      <c r="BN17" s="25">
        <f>SUM(Tabel2[[#This Row],[V 9]]*10+Tabel2[[#This Row],[GT 9]])/Tabel2[[#This Row],[AW 9]]*10+Tabel2[[#This Row],[BONUS 9]]</f>
        <v>0</v>
      </c>
      <c r="BP17">
        <v>1</v>
      </c>
      <c r="BT17" s="25">
        <f>SUM(Tabel2[[#This Row],[V 10]]*10+Tabel2[[#This Row],[GT 10]])/Tabel2[[#This Row],[AW 10]]*10+Tabel2[[#This Row],[BONUS 10]]</f>
        <v>0</v>
      </c>
      <c r="BU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 s="24">
        <v>1000</v>
      </c>
      <c r="BW17" s="30">
        <f>Tabel2[[#This Row],[Diploma]]-Tabel2[[#This Row],[Uitgeschreven]]</f>
        <v>0</v>
      </c>
      <c r="BX17" s="2" t="str">
        <f t="shared" si="0"/>
        <v>geen actie</v>
      </c>
    </row>
    <row r="18" spans="1:76" x14ac:dyDescent="0.3">
      <c r="A18" s="24" t="s">
        <v>294</v>
      </c>
      <c r="B18" s="24" t="s">
        <v>169</v>
      </c>
      <c r="D18" t="s">
        <v>300</v>
      </c>
      <c r="E18" s="24">
        <v>118453</v>
      </c>
      <c r="F18" s="27" t="s">
        <v>296</v>
      </c>
      <c r="G18" s="46">
        <f>Tabel2[[#This Row],[pnt t/m 2021/22]]+Tabel2[[#This Row],[pnt 2022/2023]]</f>
        <v>320.66666666666663</v>
      </c>
      <c r="H18">
        <v>2006</v>
      </c>
      <c r="I18">
        <v>2022</v>
      </c>
      <c r="J18" s="26">
        <f>Tabel2[[#This Row],[ijkdatum]]-Tabel2[[#This Row],[Geboren]]</f>
        <v>16</v>
      </c>
      <c r="K18" s="28">
        <f>Tabel2[[#This Row],[TTL 1]]+Tabel2[[#This Row],[TTL 2]]+Tabel2[[#This Row],[TTL 3]]+Tabel2[[#This Row],[TTL 4]]+Tabel2[[#This Row],[TTL 5]]+Tabel2[[#This Row],[TTL 6]]+Tabel2[[#This Row],[TTL 7]]+Tabel2[[#This Row],[TTL 8]]+Tabel2[[#This Row],[TTL 9]]+Tabel2[[#This Row],[TTL 10]]</f>
        <v>0</v>
      </c>
      <c r="L18" s="45">
        <v>320.66666666666663</v>
      </c>
      <c r="N18">
        <v>1</v>
      </c>
      <c r="R18" s="25">
        <f>SUM(Tabel2[[#This Row],[V 1]]*10+Tabel2[[#This Row],[GT 1]])/Tabel2[[#This Row],[AW 1]]*10+Tabel2[[#This Row],[BONUS 1]]</f>
        <v>0</v>
      </c>
      <c r="T18">
        <v>1</v>
      </c>
      <c r="X18" s="25">
        <f>SUM(Tabel2[[#This Row],[V 2]]*10+Tabel2[[#This Row],[GT 2]])/Tabel2[[#This Row],[AW 2]]*10+Tabel2[[#This Row],[BONUS 2]]</f>
        <v>0</v>
      </c>
      <c r="Z18">
        <v>1</v>
      </c>
      <c r="AD18" s="25">
        <f>SUM(Tabel2[[#This Row],[V 3]]*10+Tabel2[[#This Row],[GT 3]])/Tabel2[[#This Row],[AW 3]]*10+Tabel2[[#This Row],[BONUS 3]]</f>
        <v>0</v>
      </c>
      <c r="AF18">
        <v>1</v>
      </c>
      <c r="AJ18" s="25">
        <f>SUM(Tabel2[[#This Row],[V 4]]*10+Tabel2[[#This Row],[GT 4]])/Tabel2[[#This Row],[AW 4]]*10+Tabel2[[#This Row],[BONUS 4]]</f>
        <v>0</v>
      </c>
      <c r="AL18">
        <v>1</v>
      </c>
      <c r="AP18" s="25">
        <f>SUM(Tabel2[[#This Row],[V 5]]*10+Tabel2[[#This Row],[GT 5]])/Tabel2[[#This Row],[AW 5]]*10+Tabel2[[#This Row],[BONUS 5]]</f>
        <v>0</v>
      </c>
      <c r="AR18">
        <v>1</v>
      </c>
      <c r="AV18" s="25">
        <f>SUM(Tabel2[[#This Row],[V 6]]*10+Tabel2[[#This Row],[GT 6]])/Tabel2[[#This Row],[AW 6]]*10+Tabel2[[#This Row],[BONUS 6]]</f>
        <v>0</v>
      </c>
      <c r="AX18">
        <v>1</v>
      </c>
      <c r="BB18" s="25">
        <f>SUM(Tabel2[[#This Row],[V 7]]*10+Tabel2[[#This Row],[GT 7]])/Tabel2[[#This Row],[AW 7]]*10+Tabel2[[#This Row],[BONUS 7]]</f>
        <v>0</v>
      </c>
      <c r="BD18">
        <v>1</v>
      </c>
      <c r="BH18" s="25">
        <f>SUM(Tabel2[[#This Row],[V 8]]*10+Tabel2[[#This Row],[GT 8]])/Tabel2[[#This Row],[AW 8]]*10+Tabel2[[#This Row],[BONUS 8]]</f>
        <v>0</v>
      </c>
      <c r="BJ18">
        <v>1</v>
      </c>
      <c r="BN18" s="25">
        <f>SUM(Tabel2[[#This Row],[V 9]]*10+Tabel2[[#This Row],[GT 9]])/Tabel2[[#This Row],[AW 9]]*10+Tabel2[[#This Row],[BONUS 9]]</f>
        <v>0</v>
      </c>
      <c r="BP18">
        <v>1</v>
      </c>
      <c r="BT18" s="25">
        <f>SUM(Tabel2[[#This Row],[V 10]]*10+Tabel2[[#This Row],[GT 10]])/Tabel2[[#This Row],[AW 10]]*10+Tabel2[[#This Row],[BONUS 10]]</f>
        <v>0</v>
      </c>
      <c r="BU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8" s="24">
        <v>250</v>
      </c>
      <c r="BW18" s="30">
        <f>Tabel2[[#This Row],[Diploma]]-Tabel2[[#This Row],[Uitgeschreven]]</f>
        <v>0</v>
      </c>
      <c r="BX18" s="2" t="str">
        <f t="shared" si="0"/>
        <v>geen actie</v>
      </c>
    </row>
    <row r="19" spans="1:76" x14ac:dyDescent="0.3">
      <c r="A19" s="24" t="s">
        <v>294</v>
      </c>
      <c r="B19" s="24" t="s">
        <v>169</v>
      </c>
      <c r="D19" t="s">
        <v>301</v>
      </c>
      <c r="E19" s="24">
        <v>118196</v>
      </c>
      <c r="F19" s="27" t="s">
        <v>30</v>
      </c>
      <c r="G19" s="46">
        <f>Tabel2[[#This Row],[pnt t/m 2021/22]]+Tabel2[[#This Row],[pnt 2022/2023]]</f>
        <v>539.3974358974358</v>
      </c>
      <c r="H19">
        <v>2008</v>
      </c>
      <c r="I19">
        <v>2022</v>
      </c>
      <c r="J19" s="26">
        <f>Tabel2[[#This Row],[ijkdatum]]-Tabel2[[#This Row],[Geboren]]</f>
        <v>14</v>
      </c>
      <c r="K19" s="28">
        <f>Tabel2[[#This Row],[TTL 1]]+Tabel2[[#This Row],[TTL 2]]+Tabel2[[#This Row],[TTL 3]]+Tabel2[[#This Row],[TTL 4]]+Tabel2[[#This Row],[TTL 5]]+Tabel2[[#This Row],[TTL 6]]+Tabel2[[#This Row],[TTL 7]]+Tabel2[[#This Row],[TTL 8]]+Tabel2[[#This Row],[TTL 9]]+Tabel2[[#This Row],[TTL 10]]</f>
        <v>0</v>
      </c>
      <c r="L19" s="45">
        <v>539.3974358974358</v>
      </c>
      <c r="N19">
        <v>1</v>
      </c>
      <c r="R19" s="25">
        <f>SUM(Tabel2[[#This Row],[V 1]]*10+Tabel2[[#This Row],[GT 1]])/Tabel2[[#This Row],[AW 1]]*10+Tabel2[[#This Row],[BONUS 1]]</f>
        <v>0</v>
      </c>
      <c r="T19">
        <v>1</v>
      </c>
      <c r="X19" s="25">
        <f>SUM(Tabel2[[#This Row],[V 2]]*10+Tabel2[[#This Row],[GT 2]])/Tabel2[[#This Row],[AW 2]]*10+Tabel2[[#This Row],[BONUS 2]]</f>
        <v>0</v>
      </c>
      <c r="Z19">
        <v>1</v>
      </c>
      <c r="AD19" s="25">
        <f>SUM(Tabel2[[#This Row],[V 3]]*10+Tabel2[[#This Row],[GT 3]])/Tabel2[[#This Row],[AW 3]]*10+Tabel2[[#This Row],[BONUS 3]]</f>
        <v>0</v>
      </c>
      <c r="AF19">
        <v>1</v>
      </c>
      <c r="AJ19" s="25">
        <f>SUM(Tabel2[[#This Row],[V 4]]*10+Tabel2[[#This Row],[GT 4]])/Tabel2[[#This Row],[AW 4]]*10+Tabel2[[#This Row],[BONUS 4]]</f>
        <v>0</v>
      </c>
      <c r="AL19">
        <v>1</v>
      </c>
      <c r="AP19" s="25">
        <f>SUM(Tabel2[[#This Row],[V 5]]*10+Tabel2[[#This Row],[GT 5]])/Tabel2[[#This Row],[AW 5]]*10+Tabel2[[#This Row],[BONUS 5]]</f>
        <v>0</v>
      </c>
      <c r="AR19">
        <v>1</v>
      </c>
      <c r="AV19" s="25">
        <f>SUM(Tabel2[[#This Row],[V 6]]*10+Tabel2[[#This Row],[GT 6]])/Tabel2[[#This Row],[AW 6]]*10+Tabel2[[#This Row],[BONUS 6]]</f>
        <v>0</v>
      </c>
      <c r="AX19">
        <v>1</v>
      </c>
      <c r="BB19" s="25">
        <f>SUM(Tabel2[[#This Row],[V 7]]*10+Tabel2[[#This Row],[GT 7]])/Tabel2[[#This Row],[AW 7]]*10+Tabel2[[#This Row],[BONUS 7]]</f>
        <v>0</v>
      </c>
      <c r="BD19">
        <v>1</v>
      </c>
      <c r="BH19" s="25">
        <f>SUM(Tabel2[[#This Row],[V 8]]*10+Tabel2[[#This Row],[GT 8]])/Tabel2[[#This Row],[AW 8]]*10+Tabel2[[#This Row],[BONUS 8]]</f>
        <v>0</v>
      </c>
      <c r="BJ19">
        <v>1</v>
      </c>
      <c r="BN19" s="25">
        <f>SUM(Tabel2[[#This Row],[V 9]]*10+Tabel2[[#This Row],[GT 9]])/Tabel2[[#This Row],[AW 9]]*10+Tabel2[[#This Row],[BONUS 9]]</f>
        <v>0</v>
      </c>
      <c r="BP19">
        <v>1</v>
      </c>
      <c r="BT19" s="25">
        <f>SUM(Tabel2[[#This Row],[V 10]]*10+Tabel2[[#This Row],[GT 10]])/Tabel2[[#This Row],[AW 10]]*10+Tabel2[[#This Row],[BONUS 10]]</f>
        <v>0</v>
      </c>
      <c r="BU1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9" s="24">
        <v>500</v>
      </c>
      <c r="BW19" s="30">
        <f>Tabel2[[#This Row],[Diploma]]-Tabel2[[#This Row],[Uitgeschreven]]</f>
        <v>0</v>
      </c>
      <c r="BX19" s="2" t="str">
        <f t="shared" si="0"/>
        <v>geen actie</v>
      </c>
    </row>
    <row r="20" spans="1:76" x14ac:dyDescent="0.3">
      <c r="A20" s="24" t="s">
        <v>256</v>
      </c>
      <c r="B20" s="24" t="s">
        <v>169</v>
      </c>
      <c r="D20" t="s">
        <v>259</v>
      </c>
      <c r="E20" s="24">
        <v>118308</v>
      </c>
      <c r="F20" s="27" t="s">
        <v>90</v>
      </c>
      <c r="G20" s="28">
        <f>Tabel2[[#This Row],[pnt t/m 2021/22]]+Tabel2[[#This Row],[pnt 2022/2023]]</f>
        <v>949.08333333333348</v>
      </c>
      <c r="H20">
        <v>2008</v>
      </c>
      <c r="I20">
        <v>2022</v>
      </c>
      <c r="J20" s="26">
        <f>Tabel2[[#This Row],[ijkdatum]]-Tabel2[[#This Row],[Geboren]]</f>
        <v>14</v>
      </c>
      <c r="K20" s="28">
        <f>Tabel2[[#This Row],[TTL 1]]+Tabel2[[#This Row],[TTL 2]]+Tabel2[[#This Row],[TTL 3]]+Tabel2[[#This Row],[TTL 4]]+Tabel2[[#This Row],[TTL 5]]+Tabel2[[#This Row],[TTL 6]]+Tabel2[[#This Row],[TTL 7]]+Tabel2[[#This Row],[TTL 8]]+Tabel2[[#This Row],[TTL 9]]+Tabel2[[#This Row],[TTL 10]]</f>
        <v>81</v>
      </c>
      <c r="L20" s="45">
        <v>868.08333333333348</v>
      </c>
      <c r="M20">
        <v>7</v>
      </c>
      <c r="N20">
        <v>10</v>
      </c>
      <c r="O20">
        <v>5</v>
      </c>
      <c r="P20">
        <v>31</v>
      </c>
      <c r="R20" s="25">
        <f>SUM(Tabel2[[#This Row],[V 1]]*10+Tabel2[[#This Row],[GT 1]])/Tabel2[[#This Row],[AW 1]]*10+Tabel2[[#This Row],[BONUS 1]]</f>
        <v>81</v>
      </c>
      <c r="T20">
        <v>1</v>
      </c>
      <c r="X20" s="25">
        <f>SUM(Tabel2[[#This Row],[V 2]]*10+Tabel2[[#This Row],[GT 2]])/Tabel2[[#This Row],[AW 2]]*10+Tabel2[[#This Row],[BONUS 2]]</f>
        <v>0</v>
      </c>
      <c r="Z20">
        <v>1</v>
      </c>
      <c r="AD20" s="25">
        <f>SUM(Tabel2[[#This Row],[V 3]]*10+Tabel2[[#This Row],[GT 3]])/Tabel2[[#This Row],[AW 3]]*10+Tabel2[[#This Row],[BONUS 3]]</f>
        <v>0</v>
      </c>
      <c r="AF20">
        <v>1</v>
      </c>
      <c r="AJ20" s="25">
        <f>SUM(Tabel2[[#This Row],[V 4]]*10+Tabel2[[#This Row],[GT 4]])/Tabel2[[#This Row],[AW 4]]*10+Tabel2[[#This Row],[BONUS 4]]</f>
        <v>0</v>
      </c>
      <c r="AL20">
        <v>1</v>
      </c>
      <c r="AP20" s="25">
        <f>SUM(Tabel2[[#This Row],[V 5]]*10+Tabel2[[#This Row],[GT 5]])/Tabel2[[#This Row],[AW 5]]*10+Tabel2[[#This Row],[BONUS 5]]</f>
        <v>0</v>
      </c>
      <c r="AR20">
        <v>1</v>
      </c>
      <c r="AV20" s="25">
        <f>SUM(Tabel2[[#This Row],[V 6]]*10+Tabel2[[#This Row],[GT 6]])/Tabel2[[#This Row],[AW 6]]*10+Tabel2[[#This Row],[BONUS 6]]</f>
        <v>0</v>
      </c>
      <c r="AX20">
        <v>1</v>
      </c>
      <c r="BB20" s="25">
        <f>SUM(Tabel2[[#This Row],[V 7]]*10+Tabel2[[#This Row],[GT 7]])/Tabel2[[#This Row],[AW 7]]*10+Tabel2[[#This Row],[BONUS 7]]</f>
        <v>0</v>
      </c>
      <c r="BD20">
        <v>1</v>
      </c>
      <c r="BH20" s="25">
        <f>SUM(Tabel2[[#This Row],[V 8]]*10+Tabel2[[#This Row],[GT 8]])/Tabel2[[#This Row],[AW 8]]*10+Tabel2[[#This Row],[BONUS 8]]</f>
        <v>0</v>
      </c>
      <c r="BJ20">
        <v>1</v>
      </c>
      <c r="BN20" s="25">
        <f>SUM(Tabel2[[#This Row],[V 9]]*10+Tabel2[[#This Row],[GT 9]])/Tabel2[[#This Row],[AW 9]]*10+Tabel2[[#This Row],[BONUS 9]]</f>
        <v>0</v>
      </c>
      <c r="BP20">
        <v>1</v>
      </c>
      <c r="BT20" s="25">
        <f>SUM(Tabel2[[#This Row],[V 10]]*10+Tabel2[[#This Row],[GT 10]])/Tabel2[[#This Row],[AW 10]]*10+Tabel2[[#This Row],[BONUS 10]]</f>
        <v>0</v>
      </c>
      <c r="BU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0" s="24">
        <v>750</v>
      </c>
      <c r="BW20" s="30">
        <f>Tabel2[[#This Row],[Diploma]]-Tabel2[[#This Row],[Uitgeschreven]]</f>
        <v>0</v>
      </c>
      <c r="BX20" s="2" t="str">
        <f t="shared" si="0"/>
        <v>geen actie</v>
      </c>
    </row>
    <row r="21" spans="1:76" x14ac:dyDescent="0.3">
      <c r="A21" s="24" t="s">
        <v>213</v>
      </c>
      <c r="B21" s="24" t="s">
        <v>169</v>
      </c>
      <c r="D21" t="s">
        <v>217</v>
      </c>
      <c r="E21" s="24">
        <v>119270</v>
      </c>
      <c r="F21" s="27" t="s">
        <v>31</v>
      </c>
      <c r="G21" s="28">
        <f>Tabel2[[#This Row],[pnt t/m 2021/22]]+Tabel2[[#This Row],[pnt 2022/2023]]</f>
        <v>603.33333333333337</v>
      </c>
      <c r="H21">
        <v>2011</v>
      </c>
      <c r="I21">
        <v>2022</v>
      </c>
      <c r="J21" s="26">
        <f>Tabel2[[#This Row],[ijkdatum]]-Tabel2[[#This Row],[Geboren]]</f>
        <v>11</v>
      </c>
      <c r="K21" s="28">
        <f>Tabel2[[#This Row],[TTL 1]]+Tabel2[[#This Row],[TTL 2]]+Tabel2[[#This Row],[TTL 3]]+Tabel2[[#This Row],[TTL 4]]+Tabel2[[#This Row],[TTL 5]]+Tabel2[[#This Row],[TTL 6]]+Tabel2[[#This Row],[TTL 7]]+Tabel2[[#This Row],[TTL 8]]+Tabel2[[#This Row],[TTL 9]]+Tabel2[[#This Row],[TTL 10]]</f>
        <v>134.44444444444446</v>
      </c>
      <c r="L21" s="45">
        <v>468.88888888888891</v>
      </c>
      <c r="M21">
        <v>13</v>
      </c>
      <c r="N21">
        <v>9</v>
      </c>
      <c r="O21">
        <v>8</v>
      </c>
      <c r="P21">
        <v>41</v>
      </c>
      <c r="R21" s="25">
        <f>SUM(Tabel2[[#This Row],[V 1]]*10+Tabel2[[#This Row],[GT 1]])/Tabel2[[#This Row],[AW 1]]*10+Tabel2[[#This Row],[BONUS 1]]</f>
        <v>134.44444444444446</v>
      </c>
      <c r="T21">
        <v>1</v>
      </c>
      <c r="X21" s="25">
        <f>SUM(Tabel2[[#This Row],[V 2]]*10+Tabel2[[#This Row],[GT 2]])/Tabel2[[#This Row],[AW 2]]*10+Tabel2[[#This Row],[BONUS 2]]</f>
        <v>0</v>
      </c>
      <c r="Z21">
        <v>1</v>
      </c>
      <c r="AD21" s="25">
        <f>SUM(Tabel2[[#This Row],[V 3]]*10+Tabel2[[#This Row],[GT 3]])/Tabel2[[#This Row],[AW 3]]*10+Tabel2[[#This Row],[BONUS 3]]</f>
        <v>0</v>
      </c>
      <c r="AF21">
        <v>1</v>
      </c>
      <c r="AJ21" s="25">
        <f>SUM(Tabel2[[#This Row],[V 4]]*10+Tabel2[[#This Row],[GT 4]])/Tabel2[[#This Row],[AW 4]]*10+Tabel2[[#This Row],[BONUS 4]]</f>
        <v>0</v>
      </c>
      <c r="AL21">
        <v>1</v>
      </c>
      <c r="AP21" s="25">
        <f>SUM(Tabel2[[#This Row],[V 5]]*10+Tabel2[[#This Row],[GT 5]])/Tabel2[[#This Row],[AW 5]]*10+Tabel2[[#This Row],[BONUS 5]]</f>
        <v>0</v>
      </c>
      <c r="AR21">
        <v>1</v>
      </c>
      <c r="AV21" s="25">
        <f>SUM(Tabel2[[#This Row],[V 6]]*10+Tabel2[[#This Row],[GT 6]])/Tabel2[[#This Row],[AW 6]]*10+Tabel2[[#This Row],[BONUS 6]]</f>
        <v>0</v>
      </c>
      <c r="AX21">
        <v>1</v>
      </c>
      <c r="BB21" s="25">
        <f>SUM(Tabel2[[#This Row],[V 7]]*10+Tabel2[[#This Row],[GT 7]])/Tabel2[[#This Row],[AW 7]]*10+Tabel2[[#This Row],[BONUS 7]]</f>
        <v>0</v>
      </c>
      <c r="BD21">
        <v>1</v>
      </c>
      <c r="BH21" s="25">
        <f>SUM(Tabel2[[#This Row],[V 8]]*10+Tabel2[[#This Row],[GT 8]])/Tabel2[[#This Row],[AW 8]]*10+Tabel2[[#This Row],[BONUS 8]]</f>
        <v>0</v>
      </c>
      <c r="BJ21">
        <v>1</v>
      </c>
      <c r="BN21" s="25">
        <f>SUM(Tabel2[[#This Row],[V 9]]*10+Tabel2[[#This Row],[GT 9]])/Tabel2[[#This Row],[AW 9]]*10+Tabel2[[#This Row],[BONUS 9]]</f>
        <v>0</v>
      </c>
      <c r="BP21">
        <v>1</v>
      </c>
      <c r="BT21" s="25">
        <f>SUM(Tabel2[[#This Row],[V 10]]*10+Tabel2[[#This Row],[GT 10]])/Tabel2[[#This Row],[AW 10]]*10+Tabel2[[#This Row],[BONUS 10]]</f>
        <v>0</v>
      </c>
      <c r="BU21"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1" s="24">
        <v>250</v>
      </c>
      <c r="BW21" s="30">
        <f>Tabel2[[#This Row],[Diploma]]-Tabel2[[#This Row],[Uitgeschreven]]</f>
        <v>250</v>
      </c>
      <c r="BX21" s="2" t="str">
        <f t="shared" si="0"/>
        <v>diploma uitschrijven: 500 punten</v>
      </c>
    </row>
    <row r="22" spans="1:76" x14ac:dyDescent="0.3">
      <c r="A22" s="24" t="s">
        <v>212</v>
      </c>
      <c r="D22" t="s">
        <v>395</v>
      </c>
      <c r="F22" s="27" t="s">
        <v>227</v>
      </c>
      <c r="G22" s="28">
        <f>Tabel2[[#This Row],[pnt t/m 2021/22]]+Tabel2[[#This Row],[pnt 2022/2023]]</f>
        <v>0</v>
      </c>
      <c r="I22">
        <v>2022</v>
      </c>
      <c r="J22" s="26">
        <f>Tabel2[[#This Row],[ijkdatum]]-Tabel2[[#This Row],[Geboren]]</f>
        <v>2022</v>
      </c>
      <c r="K22" s="28">
        <f>Tabel2[[#This Row],[TTL 1]]+Tabel2[[#This Row],[TTL 2]]+Tabel2[[#This Row],[TTL 3]]+Tabel2[[#This Row],[TTL 4]]+Tabel2[[#This Row],[TTL 5]]+Tabel2[[#This Row],[TTL 6]]+Tabel2[[#This Row],[TTL 7]]+Tabel2[[#This Row],[TTL 8]]+Tabel2[[#This Row],[TTL 9]]+Tabel2[[#This Row],[TTL 10]]</f>
        <v>0</v>
      </c>
      <c r="L22" s="45">
        <v>0</v>
      </c>
      <c r="N22">
        <v>1</v>
      </c>
      <c r="R22" s="25">
        <f>SUM(Tabel2[[#This Row],[V 1]]*10+Tabel2[[#This Row],[GT 1]])/Tabel2[[#This Row],[AW 1]]*10+Tabel2[[#This Row],[BONUS 1]]</f>
        <v>0</v>
      </c>
      <c r="T22">
        <v>1</v>
      </c>
      <c r="X22" s="25">
        <f>SUM(Tabel2[[#This Row],[V 2]]*10+Tabel2[[#This Row],[GT 2]])/Tabel2[[#This Row],[AW 2]]*10+Tabel2[[#This Row],[BONUS 2]]</f>
        <v>0</v>
      </c>
      <c r="Z22">
        <v>1</v>
      </c>
      <c r="AD22" s="25">
        <f>SUM(Tabel2[[#This Row],[V 3]]*10+Tabel2[[#This Row],[GT 3]])/Tabel2[[#This Row],[AW 3]]*10+Tabel2[[#This Row],[BONUS 3]]</f>
        <v>0</v>
      </c>
      <c r="AF22">
        <v>1</v>
      </c>
      <c r="AJ22" s="25">
        <f>SUM(Tabel2[[#This Row],[V 4]]*10+Tabel2[[#This Row],[GT 4]])/Tabel2[[#This Row],[AW 4]]*10+Tabel2[[#This Row],[BONUS 4]]</f>
        <v>0</v>
      </c>
      <c r="AL22">
        <v>1</v>
      </c>
      <c r="AP22" s="25">
        <f>SUM(Tabel2[[#This Row],[V 5]]*10+Tabel2[[#This Row],[GT 5]])/Tabel2[[#This Row],[AW 5]]*10+Tabel2[[#This Row],[BONUS 5]]</f>
        <v>0</v>
      </c>
      <c r="AR22">
        <v>1</v>
      </c>
      <c r="AV22" s="25">
        <f>SUM(Tabel2[[#This Row],[V 6]]*10+Tabel2[[#This Row],[GT 6]])/Tabel2[[#This Row],[AW 6]]*10+Tabel2[[#This Row],[BONUS 6]]</f>
        <v>0</v>
      </c>
      <c r="AX22">
        <v>1</v>
      </c>
      <c r="BB22" s="25">
        <f>SUM(Tabel2[[#This Row],[V 7]]*10+Tabel2[[#This Row],[GT 7]])/Tabel2[[#This Row],[AW 7]]*10+Tabel2[[#This Row],[BONUS 7]]</f>
        <v>0</v>
      </c>
      <c r="BD22">
        <v>1</v>
      </c>
      <c r="BH22" s="25">
        <f>SUM(Tabel2[[#This Row],[V 8]]*10+Tabel2[[#This Row],[GT 8]])/Tabel2[[#This Row],[AW 8]]*10+Tabel2[[#This Row],[BONUS 8]]</f>
        <v>0</v>
      </c>
      <c r="BJ22">
        <v>1</v>
      </c>
      <c r="BN22" s="25">
        <f>SUM(Tabel2[[#This Row],[V 9]]*10+Tabel2[[#This Row],[GT 9]])/Tabel2[[#This Row],[AW 9]]*10+Tabel2[[#This Row],[BONUS 9]]</f>
        <v>0</v>
      </c>
      <c r="BP22">
        <v>1</v>
      </c>
      <c r="BT22" s="25">
        <f>SUM(Tabel2[[#This Row],[V 10]]*10+Tabel2[[#This Row],[GT 10]])/Tabel2[[#This Row],[AW 10]]*10+Tabel2[[#This Row],[BONUS 10]]</f>
        <v>0</v>
      </c>
      <c r="BU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 s="30">
        <f>Tabel2[[#This Row],[Diploma]]-Tabel2[[#This Row],[Uitgeschreven]]</f>
        <v>0</v>
      </c>
      <c r="BX22" s="2" t="str">
        <f t="shared" si="0"/>
        <v>geen actie</v>
      </c>
    </row>
    <row r="23" spans="1:76" x14ac:dyDescent="0.3">
      <c r="A23" s="24" t="s">
        <v>213</v>
      </c>
      <c r="B23" s="24" t="s">
        <v>169</v>
      </c>
      <c r="D23" t="s">
        <v>218</v>
      </c>
      <c r="E23" s="24">
        <v>118811</v>
      </c>
      <c r="F23" s="27" t="s">
        <v>30</v>
      </c>
      <c r="G23" s="28">
        <f>Tabel2[[#This Row],[pnt t/m 2021/22]]+Tabel2[[#This Row],[pnt 2022/2023]]</f>
        <v>250</v>
      </c>
      <c r="H23">
        <v>2010</v>
      </c>
      <c r="I23">
        <v>2022</v>
      </c>
      <c r="J23" s="26">
        <f>Tabel2[[#This Row],[ijkdatum]]-Tabel2[[#This Row],[Geboren]]</f>
        <v>12</v>
      </c>
      <c r="K23" s="28">
        <f>Tabel2[[#This Row],[TTL 1]]+Tabel2[[#This Row],[TTL 2]]+Tabel2[[#This Row],[TTL 3]]+Tabel2[[#This Row],[TTL 4]]+Tabel2[[#This Row],[TTL 5]]+Tabel2[[#This Row],[TTL 6]]+Tabel2[[#This Row],[TTL 7]]+Tabel2[[#This Row],[TTL 8]]+Tabel2[[#This Row],[TTL 9]]+Tabel2[[#This Row],[TTL 10]]</f>
        <v>0</v>
      </c>
      <c r="L23" s="45">
        <v>250</v>
      </c>
      <c r="N23">
        <v>1</v>
      </c>
      <c r="R23" s="25">
        <f>SUM(Tabel2[[#This Row],[V 1]]*10+Tabel2[[#This Row],[GT 1]])/Tabel2[[#This Row],[AW 1]]*10+Tabel2[[#This Row],[BONUS 1]]</f>
        <v>0</v>
      </c>
      <c r="T23">
        <v>1</v>
      </c>
      <c r="X23" s="25">
        <f>SUM(Tabel2[[#This Row],[V 2]]*10+Tabel2[[#This Row],[GT 2]])/Tabel2[[#This Row],[AW 2]]*10+Tabel2[[#This Row],[BONUS 2]]</f>
        <v>0</v>
      </c>
      <c r="Z23">
        <v>1</v>
      </c>
      <c r="AD23" s="25">
        <f>SUM(Tabel2[[#This Row],[V 3]]*10+Tabel2[[#This Row],[GT 3]])/Tabel2[[#This Row],[AW 3]]*10+Tabel2[[#This Row],[BONUS 3]]</f>
        <v>0</v>
      </c>
      <c r="AF23">
        <v>1</v>
      </c>
      <c r="AJ23" s="25">
        <f>SUM(Tabel2[[#This Row],[V 4]]*10+Tabel2[[#This Row],[GT 4]])/Tabel2[[#This Row],[AW 4]]*10+Tabel2[[#This Row],[BONUS 4]]</f>
        <v>0</v>
      </c>
      <c r="AL23">
        <v>1</v>
      </c>
      <c r="AP23" s="25">
        <f>SUM(Tabel2[[#This Row],[V 5]]*10+Tabel2[[#This Row],[GT 5]])/Tabel2[[#This Row],[AW 5]]*10+Tabel2[[#This Row],[BONUS 5]]</f>
        <v>0</v>
      </c>
      <c r="AR23">
        <v>1</v>
      </c>
      <c r="AV23" s="25">
        <f>SUM(Tabel2[[#This Row],[V 6]]*10+Tabel2[[#This Row],[GT 6]])/Tabel2[[#This Row],[AW 6]]*10+Tabel2[[#This Row],[BONUS 6]]</f>
        <v>0</v>
      </c>
      <c r="AX23">
        <v>1</v>
      </c>
      <c r="BB23" s="25">
        <f>SUM(Tabel2[[#This Row],[V 7]]*10+Tabel2[[#This Row],[GT 7]])/Tabel2[[#This Row],[AW 7]]*10+Tabel2[[#This Row],[BONUS 7]]</f>
        <v>0</v>
      </c>
      <c r="BD23">
        <v>1</v>
      </c>
      <c r="BH23" s="25">
        <f>SUM(Tabel2[[#This Row],[V 8]]*10+Tabel2[[#This Row],[GT 8]])/Tabel2[[#This Row],[AW 8]]*10+Tabel2[[#This Row],[BONUS 8]]</f>
        <v>0</v>
      </c>
      <c r="BJ23">
        <v>1</v>
      </c>
      <c r="BN23" s="25">
        <f>SUM(Tabel2[[#This Row],[V 9]]*10+Tabel2[[#This Row],[GT 9]])/Tabel2[[#This Row],[AW 9]]*10+Tabel2[[#This Row],[BONUS 9]]</f>
        <v>0</v>
      </c>
      <c r="BP23">
        <v>1</v>
      </c>
      <c r="BT23" s="25">
        <f>SUM(Tabel2[[#This Row],[V 10]]*10+Tabel2[[#This Row],[GT 10]])/Tabel2[[#This Row],[AW 10]]*10+Tabel2[[#This Row],[BONUS 10]]</f>
        <v>0</v>
      </c>
      <c r="BU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3" s="24">
        <v>250</v>
      </c>
      <c r="BW23" s="30">
        <f>Tabel2[[#This Row],[Diploma]]-Tabel2[[#This Row],[Uitgeschreven]]</f>
        <v>0</v>
      </c>
      <c r="BX23" s="2" t="str">
        <f t="shared" si="0"/>
        <v>geen actie</v>
      </c>
    </row>
    <row r="24" spans="1:76" x14ac:dyDescent="0.3">
      <c r="A24" s="24" t="s">
        <v>294</v>
      </c>
      <c r="B24" s="24" t="s">
        <v>169</v>
      </c>
      <c r="D24" t="s">
        <v>302</v>
      </c>
      <c r="E24" s="24">
        <v>117111</v>
      </c>
      <c r="F24" s="27" t="s">
        <v>39</v>
      </c>
      <c r="G24" s="46">
        <f>Tabel2[[#This Row],[pnt t/m 2021/22]]+Tabel2[[#This Row],[pnt 2022/2023]]</f>
        <v>905</v>
      </c>
      <c r="H24">
        <v>2008</v>
      </c>
      <c r="I24">
        <v>2022</v>
      </c>
      <c r="J24" s="26">
        <f>Tabel2[[#This Row],[ijkdatum]]-Tabel2[[#This Row],[Geboren]]</f>
        <v>14</v>
      </c>
      <c r="K24" s="28">
        <f>Tabel2[[#This Row],[TTL 1]]+Tabel2[[#This Row],[TTL 2]]+Tabel2[[#This Row],[TTL 3]]+Tabel2[[#This Row],[TTL 4]]+Tabel2[[#This Row],[TTL 5]]+Tabel2[[#This Row],[TTL 6]]+Tabel2[[#This Row],[TTL 7]]+Tabel2[[#This Row],[TTL 8]]+Tabel2[[#This Row],[TTL 9]]+Tabel2[[#This Row],[TTL 10]]</f>
        <v>0</v>
      </c>
      <c r="L24" s="45">
        <v>905</v>
      </c>
      <c r="N24">
        <v>1</v>
      </c>
      <c r="R24" s="25">
        <f>SUM(Tabel2[[#This Row],[V 1]]*10+Tabel2[[#This Row],[GT 1]])/Tabel2[[#This Row],[AW 1]]*10+Tabel2[[#This Row],[BONUS 1]]</f>
        <v>0</v>
      </c>
      <c r="T24">
        <v>1</v>
      </c>
      <c r="X24" s="25">
        <f>SUM(Tabel2[[#This Row],[V 2]]*10+Tabel2[[#This Row],[GT 2]])/Tabel2[[#This Row],[AW 2]]*10+Tabel2[[#This Row],[BONUS 2]]</f>
        <v>0</v>
      </c>
      <c r="Z24">
        <v>1</v>
      </c>
      <c r="AD24" s="25">
        <f>SUM(Tabel2[[#This Row],[V 3]]*10+Tabel2[[#This Row],[GT 3]])/Tabel2[[#This Row],[AW 3]]*10+Tabel2[[#This Row],[BONUS 3]]</f>
        <v>0</v>
      </c>
      <c r="AF24">
        <v>1</v>
      </c>
      <c r="AJ24" s="25">
        <f>SUM(Tabel2[[#This Row],[V 4]]*10+Tabel2[[#This Row],[GT 4]])/Tabel2[[#This Row],[AW 4]]*10+Tabel2[[#This Row],[BONUS 4]]</f>
        <v>0</v>
      </c>
      <c r="AL24">
        <v>1</v>
      </c>
      <c r="AP24" s="25">
        <f>SUM(Tabel2[[#This Row],[V 5]]*10+Tabel2[[#This Row],[GT 5]])/Tabel2[[#This Row],[AW 5]]*10+Tabel2[[#This Row],[BONUS 5]]</f>
        <v>0</v>
      </c>
      <c r="AR24">
        <v>1</v>
      </c>
      <c r="AV24" s="25">
        <f>SUM(Tabel2[[#This Row],[V 6]]*10+Tabel2[[#This Row],[GT 6]])/Tabel2[[#This Row],[AW 6]]*10+Tabel2[[#This Row],[BONUS 6]]</f>
        <v>0</v>
      </c>
      <c r="AX24">
        <v>1</v>
      </c>
      <c r="BB24" s="25">
        <f>SUM(Tabel2[[#This Row],[V 7]]*10+Tabel2[[#This Row],[GT 7]])/Tabel2[[#This Row],[AW 7]]*10+Tabel2[[#This Row],[BONUS 7]]</f>
        <v>0</v>
      </c>
      <c r="BD24">
        <v>1</v>
      </c>
      <c r="BH24" s="25">
        <f>SUM(Tabel2[[#This Row],[V 8]]*10+Tabel2[[#This Row],[GT 8]])/Tabel2[[#This Row],[AW 8]]*10+Tabel2[[#This Row],[BONUS 8]]</f>
        <v>0</v>
      </c>
      <c r="BJ24">
        <v>1</v>
      </c>
      <c r="BN24" s="25">
        <f>SUM(Tabel2[[#This Row],[V 9]]*10+Tabel2[[#This Row],[GT 9]])/Tabel2[[#This Row],[AW 9]]*10+Tabel2[[#This Row],[BONUS 9]]</f>
        <v>0</v>
      </c>
      <c r="BP24">
        <v>1</v>
      </c>
      <c r="BT24" s="25">
        <f>SUM(Tabel2[[#This Row],[V 10]]*10+Tabel2[[#This Row],[GT 10]])/Tabel2[[#This Row],[AW 10]]*10+Tabel2[[#This Row],[BONUS 10]]</f>
        <v>0</v>
      </c>
      <c r="BU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4" s="24">
        <v>750</v>
      </c>
      <c r="BW24" s="30">
        <f>Tabel2[[#This Row],[Diploma]]-Tabel2[[#This Row],[Uitgeschreven]]</f>
        <v>0</v>
      </c>
      <c r="BX24" s="2" t="str">
        <f t="shared" si="0"/>
        <v>geen actie</v>
      </c>
    </row>
    <row r="25" spans="1:76" x14ac:dyDescent="0.3">
      <c r="A25" s="24" t="s">
        <v>256</v>
      </c>
      <c r="B25" s="24" t="s">
        <v>169</v>
      </c>
      <c r="D25" t="s">
        <v>260</v>
      </c>
      <c r="E25" s="24">
        <v>117750</v>
      </c>
      <c r="F25" s="27" t="s">
        <v>261</v>
      </c>
      <c r="G25" s="28">
        <f>Tabel2[[#This Row],[pnt t/m 2021/22]]+Tabel2[[#This Row],[pnt 2022/2023]]</f>
        <v>643.282913165266</v>
      </c>
      <c r="H25">
        <v>2008</v>
      </c>
      <c r="I25">
        <v>2022</v>
      </c>
      <c r="J25" s="26">
        <f>Tabel2[[#This Row],[ijkdatum]]-Tabel2[[#This Row],[Geboren]]</f>
        <v>14</v>
      </c>
      <c r="K25" s="28">
        <f>Tabel2[[#This Row],[TTL 1]]+Tabel2[[#This Row],[TTL 2]]+Tabel2[[#This Row],[TTL 3]]+Tabel2[[#This Row],[TTL 4]]+Tabel2[[#This Row],[TTL 5]]+Tabel2[[#This Row],[TTL 6]]+Tabel2[[#This Row],[TTL 7]]+Tabel2[[#This Row],[TTL 8]]+Tabel2[[#This Row],[TTL 9]]+Tabel2[[#This Row],[TTL 10]]</f>
        <v>0</v>
      </c>
      <c r="L25" s="45">
        <v>643.282913165266</v>
      </c>
      <c r="N25">
        <v>1</v>
      </c>
      <c r="R25" s="25">
        <f>SUM(Tabel2[[#This Row],[V 1]]*10+Tabel2[[#This Row],[GT 1]])/Tabel2[[#This Row],[AW 1]]*10+Tabel2[[#This Row],[BONUS 1]]</f>
        <v>0</v>
      </c>
      <c r="T25">
        <v>1</v>
      </c>
      <c r="X25" s="25">
        <f>SUM(Tabel2[[#This Row],[V 2]]*10+Tabel2[[#This Row],[GT 2]])/Tabel2[[#This Row],[AW 2]]*10+Tabel2[[#This Row],[BONUS 2]]</f>
        <v>0</v>
      </c>
      <c r="Z25">
        <v>1</v>
      </c>
      <c r="AD25" s="25">
        <f>SUM(Tabel2[[#This Row],[V 3]]*10+Tabel2[[#This Row],[GT 3]])/Tabel2[[#This Row],[AW 3]]*10+Tabel2[[#This Row],[BONUS 3]]</f>
        <v>0</v>
      </c>
      <c r="AF25">
        <v>1</v>
      </c>
      <c r="AJ25" s="25">
        <f>SUM(Tabel2[[#This Row],[V 4]]*10+Tabel2[[#This Row],[GT 4]])/Tabel2[[#This Row],[AW 4]]*10+Tabel2[[#This Row],[BONUS 4]]</f>
        <v>0</v>
      </c>
      <c r="AL25">
        <v>1</v>
      </c>
      <c r="AP25" s="25">
        <f>SUM(Tabel2[[#This Row],[V 5]]*10+Tabel2[[#This Row],[GT 5]])/Tabel2[[#This Row],[AW 5]]*10+Tabel2[[#This Row],[BONUS 5]]</f>
        <v>0</v>
      </c>
      <c r="AR25">
        <v>1</v>
      </c>
      <c r="AV25" s="25">
        <f>SUM(Tabel2[[#This Row],[V 6]]*10+Tabel2[[#This Row],[GT 6]])/Tabel2[[#This Row],[AW 6]]*10+Tabel2[[#This Row],[BONUS 6]]</f>
        <v>0</v>
      </c>
      <c r="AX25">
        <v>1</v>
      </c>
      <c r="BB25" s="25">
        <f>SUM(Tabel2[[#This Row],[V 7]]*10+Tabel2[[#This Row],[GT 7]])/Tabel2[[#This Row],[AW 7]]*10+Tabel2[[#This Row],[BONUS 7]]</f>
        <v>0</v>
      </c>
      <c r="BD25">
        <v>1</v>
      </c>
      <c r="BH25" s="25">
        <f>SUM(Tabel2[[#This Row],[V 8]]*10+Tabel2[[#This Row],[GT 8]])/Tabel2[[#This Row],[AW 8]]*10+Tabel2[[#This Row],[BONUS 8]]</f>
        <v>0</v>
      </c>
      <c r="BJ25">
        <v>1</v>
      </c>
      <c r="BN25" s="25">
        <f>SUM(Tabel2[[#This Row],[V 9]]*10+Tabel2[[#This Row],[GT 9]])/Tabel2[[#This Row],[AW 9]]*10+Tabel2[[#This Row],[BONUS 9]]</f>
        <v>0</v>
      </c>
      <c r="BP25">
        <v>1</v>
      </c>
      <c r="BT25" s="25">
        <f>SUM(Tabel2[[#This Row],[V 10]]*10+Tabel2[[#This Row],[GT 10]])/Tabel2[[#This Row],[AW 10]]*10+Tabel2[[#This Row],[BONUS 10]]</f>
        <v>0</v>
      </c>
      <c r="BU2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5" s="24">
        <v>500</v>
      </c>
      <c r="BW25" s="30">
        <f>Tabel2[[#This Row],[Diploma]]-Tabel2[[#This Row],[Uitgeschreven]]</f>
        <v>0</v>
      </c>
      <c r="BX25" s="2" t="str">
        <f t="shared" si="0"/>
        <v>geen actie</v>
      </c>
    </row>
    <row r="26" spans="1:76" x14ac:dyDescent="0.3">
      <c r="A26" s="24" t="s">
        <v>294</v>
      </c>
      <c r="B26" s="24" t="s">
        <v>169</v>
      </c>
      <c r="D26" t="s">
        <v>303</v>
      </c>
      <c r="E26" s="24">
        <v>116408</v>
      </c>
      <c r="F26" s="27" t="s">
        <v>304</v>
      </c>
      <c r="G26" s="46">
        <f>Tabel2[[#This Row],[pnt t/m 2021/22]]+Tabel2[[#This Row],[pnt 2022/2023]]</f>
        <v>1312.5323010323009</v>
      </c>
      <c r="H26">
        <v>2008</v>
      </c>
      <c r="I26">
        <v>2022</v>
      </c>
      <c r="J26" s="26">
        <f>Tabel2[[#This Row],[ijkdatum]]-Tabel2[[#This Row],[Geboren]]</f>
        <v>14</v>
      </c>
      <c r="K26" s="28">
        <f>Tabel2[[#This Row],[TTL 1]]+Tabel2[[#This Row],[TTL 2]]+Tabel2[[#This Row],[TTL 3]]+Tabel2[[#This Row],[TTL 4]]+Tabel2[[#This Row],[TTL 5]]+Tabel2[[#This Row],[TTL 6]]+Tabel2[[#This Row],[TTL 7]]+Tabel2[[#This Row],[TTL 8]]+Tabel2[[#This Row],[TTL 9]]+Tabel2[[#This Row],[TTL 10]]</f>
        <v>108.33333333333334</v>
      </c>
      <c r="L26" s="45">
        <v>1204.1989676989676</v>
      </c>
      <c r="M26">
        <v>2</v>
      </c>
      <c r="N26">
        <v>6</v>
      </c>
      <c r="O26">
        <v>4</v>
      </c>
      <c r="P26">
        <v>25</v>
      </c>
      <c r="R26" s="25">
        <f>SUM(Tabel2[[#This Row],[V 1]]*10+Tabel2[[#This Row],[GT 1]])/Tabel2[[#This Row],[AW 1]]*10+Tabel2[[#This Row],[BONUS 1]]</f>
        <v>108.33333333333334</v>
      </c>
      <c r="T26">
        <v>1</v>
      </c>
      <c r="X26" s="25">
        <f>SUM(Tabel2[[#This Row],[V 2]]*10+Tabel2[[#This Row],[GT 2]])/Tabel2[[#This Row],[AW 2]]*10+Tabel2[[#This Row],[BONUS 2]]</f>
        <v>0</v>
      </c>
      <c r="Z26">
        <v>1</v>
      </c>
      <c r="AD26" s="25">
        <f>SUM(Tabel2[[#This Row],[V 3]]*10+Tabel2[[#This Row],[GT 3]])/Tabel2[[#This Row],[AW 3]]*10+Tabel2[[#This Row],[BONUS 3]]</f>
        <v>0</v>
      </c>
      <c r="AF26">
        <v>1</v>
      </c>
      <c r="AJ26" s="25">
        <f>SUM(Tabel2[[#This Row],[V 4]]*10+Tabel2[[#This Row],[GT 4]])/Tabel2[[#This Row],[AW 4]]*10+Tabel2[[#This Row],[BONUS 4]]</f>
        <v>0</v>
      </c>
      <c r="AL26">
        <v>1</v>
      </c>
      <c r="AP26" s="25">
        <f>SUM(Tabel2[[#This Row],[V 5]]*10+Tabel2[[#This Row],[GT 5]])/Tabel2[[#This Row],[AW 5]]*10+Tabel2[[#This Row],[BONUS 5]]</f>
        <v>0</v>
      </c>
      <c r="AR26">
        <v>1</v>
      </c>
      <c r="AV26" s="25">
        <f>SUM(Tabel2[[#This Row],[V 6]]*10+Tabel2[[#This Row],[GT 6]])/Tabel2[[#This Row],[AW 6]]*10+Tabel2[[#This Row],[BONUS 6]]</f>
        <v>0</v>
      </c>
      <c r="AX26">
        <v>1</v>
      </c>
      <c r="BB26" s="25">
        <f>SUM(Tabel2[[#This Row],[V 7]]*10+Tabel2[[#This Row],[GT 7]])/Tabel2[[#This Row],[AW 7]]*10+Tabel2[[#This Row],[BONUS 7]]</f>
        <v>0</v>
      </c>
      <c r="BD26">
        <v>1</v>
      </c>
      <c r="BH26" s="25">
        <f>SUM(Tabel2[[#This Row],[V 8]]*10+Tabel2[[#This Row],[GT 8]])/Tabel2[[#This Row],[AW 8]]*10+Tabel2[[#This Row],[BONUS 8]]</f>
        <v>0</v>
      </c>
      <c r="BJ26">
        <v>1</v>
      </c>
      <c r="BN26" s="25">
        <f>SUM(Tabel2[[#This Row],[V 9]]*10+Tabel2[[#This Row],[GT 9]])/Tabel2[[#This Row],[AW 9]]*10+Tabel2[[#This Row],[BONUS 9]]</f>
        <v>0</v>
      </c>
      <c r="BP26">
        <v>1</v>
      </c>
      <c r="BT26" s="25">
        <f>SUM(Tabel2[[#This Row],[V 10]]*10+Tabel2[[#This Row],[GT 10]])/Tabel2[[#This Row],[AW 10]]*10+Tabel2[[#This Row],[BONUS 10]]</f>
        <v>0</v>
      </c>
      <c r="BU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6" s="24">
        <v>1000</v>
      </c>
      <c r="BW26" s="30">
        <f>Tabel2[[#This Row],[Diploma]]-Tabel2[[#This Row],[Uitgeschreven]]</f>
        <v>0</v>
      </c>
      <c r="BX26" s="2" t="str">
        <f t="shared" si="0"/>
        <v>geen actie</v>
      </c>
    </row>
    <row r="27" spans="1:76" x14ac:dyDescent="0.3">
      <c r="A27" s="24" t="s">
        <v>294</v>
      </c>
      <c r="B27" s="24" t="s">
        <v>169</v>
      </c>
      <c r="D27" t="s">
        <v>323</v>
      </c>
      <c r="E27" s="24">
        <v>118446</v>
      </c>
      <c r="F27" s="27" t="s">
        <v>63</v>
      </c>
      <c r="G27" s="28">
        <f>Tabel2[[#This Row],[pnt t/m 2021/22]]+Tabel2[[#This Row],[pnt 2022/2023]]</f>
        <v>183.90909090909091</v>
      </c>
      <c r="H27">
        <v>2009</v>
      </c>
      <c r="I27">
        <v>2022</v>
      </c>
      <c r="J27" s="26">
        <f>Tabel2[[#This Row],[ijkdatum]]-Tabel2[[#This Row],[Geboren]]</f>
        <v>13</v>
      </c>
      <c r="K27" s="28">
        <f>Tabel2[[#This Row],[TTL 1]]+Tabel2[[#This Row],[TTL 2]]+Tabel2[[#This Row],[TTL 3]]+Tabel2[[#This Row],[TTL 4]]+Tabel2[[#This Row],[TTL 5]]+Tabel2[[#This Row],[TTL 6]]+Tabel2[[#This Row],[TTL 7]]+Tabel2[[#This Row],[TTL 8]]+Tabel2[[#This Row],[TTL 9]]+Tabel2[[#This Row],[TTL 10]]</f>
        <v>70</v>
      </c>
      <c r="L27" s="45">
        <v>113.90909090909091</v>
      </c>
      <c r="M27">
        <v>3</v>
      </c>
      <c r="N27">
        <v>10</v>
      </c>
      <c r="O27">
        <v>4</v>
      </c>
      <c r="P27">
        <v>30</v>
      </c>
      <c r="R27" s="25">
        <f>SUM(Tabel2[[#This Row],[V 1]]*10+Tabel2[[#This Row],[GT 1]])/Tabel2[[#This Row],[AW 1]]*10+Tabel2[[#This Row],[BONUS 1]]</f>
        <v>70</v>
      </c>
      <c r="T27">
        <v>1</v>
      </c>
      <c r="X27" s="25">
        <f>SUM(Tabel2[[#This Row],[V 2]]*10+Tabel2[[#This Row],[GT 2]])/Tabel2[[#This Row],[AW 2]]*10+Tabel2[[#This Row],[BONUS 2]]</f>
        <v>0</v>
      </c>
      <c r="Z27">
        <v>1</v>
      </c>
      <c r="AD27" s="25">
        <f>SUM(Tabel2[[#This Row],[V 3]]*10+Tabel2[[#This Row],[GT 3]])/Tabel2[[#This Row],[AW 3]]*10+Tabel2[[#This Row],[BONUS 3]]</f>
        <v>0</v>
      </c>
      <c r="AF27">
        <v>1</v>
      </c>
      <c r="AJ27" s="25">
        <f>SUM(Tabel2[[#This Row],[V 4]]*10+Tabel2[[#This Row],[GT 4]])/Tabel2[[#This Row],[AW 4]]*10+Tabel2[[#This Row],[BONUS 4]]</f>
        <v>0</v>
      </c>
      <c r="AL27">
        <v>1</v>
      </c>
      <c r="AP27" s="25">
        <f>SUM(Tabel2[[#This Row],[V 5]]*10+Tabel2[[#This Row],[GT 5]])/Tabel2[[#This Row],[AW 5]]*10+Tabel2[[#This Row],[BONUS 5]]</f>
        <v>0</v>
      </c>
      <c r="AR27">
        <v>1</v>
      </c>
      <c r="AV27" s="25">
        <f>SUM(Tabel2[[#This Row],[V 6]]*10+Tabel2[[#This Row],[GT 6]])/Tabel2[[#This Row],[AW 6]]*10+Tabel2[[#This Row],[BONUS 6]]</f>
        <v>0</v>
      </c>
      <c r="AX27">
        <v>1</v>
      </c>
      <c r="BB27" s="25">
        <f>SUM(Tabel2[[#This Row],[V 7]]*10+Tabel2[[#This Row],[GT 7]])/Tabel2[[#This Row],[AW 7]]*10+Tabel2[[#This Row],[BONUS 7]]</f>
        <v>0</v>
      </c>
      <c r="BD27">
        <v>1</v>
      </c>
      <c r="BH27" s="25">
        <f>SUM(Tabel2[[#This Row],[V 8]]*10+Tabel2[[#This Row],[GT 8]])/Tabel2[[#This Row],[AW 8]]*10+Tabel2[[#This Row],[BONUS 8]]</f>
        <v>0</v>
      </c>
      <c r="BJ27">
        <v>1</v>
      </c>
      <c r="BN27" s="25">
        <f>SUM(Tabel2[[#This Row],[V 9]]*10+Tabel2[[#This Row],[GT 9]])/Tabel2[[#This Row],[AW 9]]*10+Tabel2[[#This Row],[BONUS 9]]</f>
        <v>0</v>
      </c>
      <c r="BP27">
        <v>1</v>
      </c>
      <c r="BT27" s="25">
        <f>SUM(Tabel2[[#This Row],[V 10]]*10+Tabel2[[#This Row],[GT 10]])/Tabel2[[#This Row],[AW 10]]*10+Tabel2[[#This Row],[BONUS 10]]</f>
        <v>0</v>
      </c>
      <c r="BU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7" s="24">
        <v>0</v>
      </c>
      <c r="BW27" s="30">
        <f>Tabel2[[#This Row],[Diploma]]-Tabel2[[#This Row],[Uitgeschreven]]</f>
        <v>0</v>
      </c>
      <c r="BX27" s="2" t="str">
        <f t="shared" si="0"/>
        <v>geen actie</v>
      </c>
    </row>
    <row r="28" spans="1:76" x14ac:dyDescent="0.3">
      <c r="A28" s="24" t="s">
        <v>213</v>
      </c>
      <c r="D28" t="s">
        <v>219</v>
      </c>
      <c r="E28" s="24">
        <v>119755</v>
      </c>
      <c r="F28" s="27" t="s">
        <v>45</v>
      </c>
      <c r="G28" s="28">
        <f>Tabel2[[#This Row],[pnt t/m 2021/22]]+Tabel2[[#This Row],[pnt 2022/2023]]</f>
        <v>258.08333333333331</v>
      </c>
      <c r="H28">
        <v>2011</v>
      </c>
      <c r="I28">
        <v>2022</v>
      </c>
      <c r="J28" s="26">
        <f>Tabel2[[#This Row],[ijkdatum]]-Tabel2[[#This Row],[Geboren]]</f>
        <v>11</v>
      </c>
      <c r="K28" s="28">
        <f>Tabel2[[#This Row],[TTL 1]]+Tabel2[[#This Row],[TTL 2]]+Tabel2[[#This Row],[TTL 3]]+Tabel2[[#This Row],[TTL 4]]+Tabel2[[#This Row],[TTL 5]]+Tabel2[[#This Row],[TTL 6]]+Tabel2[[#This Row],[TTL 7]]+Tabel2[[#This Row],[TTL 8]]+Tabel2[[#This Row],[TTL 9]]+Tabel2[[#This Row],[TTL 10]]</f>
        <v>63.333333333333329</v>
      </c>
      <c r="L28" s="45">
        <v>194.75</v>
      </c>
      <c r="M28">
        <v>13</v>
      </c>
      <c r="N28">
        <v>9</v>
      </c>
      <c r="O28">
        <v>3</v>
      </c>
      <c r="P28">
        <v>27</v>
      </c>
      <c r="R28" s="25">
        <f>SUM(Tabel2[[#This Row],[V 1]]*10+Tabel2[[#This Row],[GT 1]])/Tabel2[[#This Row],[AW 1]]*10+Tabel2[[#This Row],[BONUS 1]]</f>
        <v>63.333333333333329</v>
      </c>
      <c r="T28">
        <v>1</v>
      </c>
      <c r="X28" s="25">
        <f>SUM(Tabel2[[#This Row],[V 2]]*10+Tabel2[[#This Row],[GT 2]])/Tabel2[[#This Row],[AW 2]]*10+Tabel2[[#This Row],[BONUS 2]]</f>
        <v>0</v>
      </c>
      <c r="Z28">
        <v>1</v>
      </c>
      <c r="AD28" s="25">
        <f>SUM(Tabel2[[#This Row],[V 3]]*10+Tabel2[[#This Row],[GT 3]])/Tabel2[[#This Row],[AW 3]]*10+Tabel2[[#This Row],[BONUS 3]]</f>
        <v>0</v>
      </c>
      <c r="AF28">
        <v>1</v>
      </c>
      <c r="AJ28" s="25">
        <f>SUM(Tabel2[[#This Row],[V 4]]*10+Tabel2[[#This Row],[GT 4]])/Tabel2[[#This Row],[AW 4]]*10+Tabel2[[#This Row],[BONUS 4]]</f>
        <v>0</v>
      </c>
      <c r="AL28">
        <v>1</v>
      </c>
      <c r="AP28" s="25">
        <f>SUM(Tabel2[[#This Row],[V 5]]*10+Tabel2[[#This Row],[GT 5]])/Tabel2[[#This Row],[AW 5]]*10+Tabel2[[#This Row],[BONUS 5]]</f>
        <v>0</v>
      </c>
      <c r="AR28">
        <v>1</v>
      </c>
      <c r="AV28" s="25">
        <f>SUM(Tabel2[[#This Row],[V 6]]*10+Tabel2[[#This Row],[GT 6]])/Tabel2[[#This Row],[AW 6]]*10+Tabel2[[#This Row],[BONUS 6]]</f>
        <v>0</v>
      </c>
      <c r="AX28">
        <v>1</v>
      </c>
      <c r="BB28" s="25">
        <f>SUM(Tabel2[[#This Row],[V 7]]*10+Tabel2[[#This Row],[GT 7]])/Tabel2[[#This Row],[AW 7]]*10+Tabel2[[#This Row],[BONUS 7]]</f>
        <v>0</v>
      </c>
      <c r="BD28">
        <v>1</v>
      </c>
      <c r="BH28" s="25">
        <f>SUM(Tabel2[[#This Row],[V 8]]*10+Tabel2[[#This Row],[GT 8]])/Tabel2[[#This Row],[AW 8]]*10+Tabel2[[#This Row],[BONUS 8]]</f>
        <v>0</v>
      </c>
      <c r="BJ28">
        <v>1</v>
      </c>
      <c r="BN28" s="25">
        <f>SUM(Tabel2[[#This Row],[V 9]]*10+Tabel2[[#This Row],[GT 9]])/Tabel2[[#This Row],[AW 9]]*10+Tabel2[[#This Row],[BONUS 9]]</f>
        <v>0</v>
      </c>
      <c r="BP28">
        <v>1</v>
      </c>
      <c r="BT28" s="25">
        <f>SUM(Tabel2[[#This Row],[V 10]]*10+Tabel2[[#This Row],[GT 10]])/Tabel2[[#This Row],[AW 10]]*10+Tabel2[[#This Row],[BONUS 10]]</f>
        <v>0</v>
      </c>
      <c r="BU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8" s="24">
        <v>0</v>
      </c>
      <c r="BW28" s="30">
        <f>Tabel2[[#This Row],[Diploma]]-Tabel2[[#This Row],[Uitgeschreven]]</f>
        <v>250</v>
      </c>
      <c r="BX28" s="2" t="str">
        <f t="shared" si="0"/>
        <v>diploma uitschrijven: 250 punten</v>
      </c>
    </row>
    <row r="29" spans="1:76" x14ac:dyDescent="0.3">
      <c r="A29" s="24" t="s">
        <v>213</v>
      </c>
      <c r="D29" t="s">
        <v>220</v>
      </c>
      <c r="E29" s="24">
        <v>119706</v>
      </c>
      <c r="F29" s="27" t="s">
        <v>51</v>
      </c>
      <c r="G29" s="28">
        <f>Tabel2[[#This Row],[pnt t/m 2021/22]]+Tabel2[[#This Row],[pnt 2022/2023]]</f>
        <v>316.64682539682542</v>
      </c>
      <c r="H29">
        <v>2012</v>
      </c>
      <c r="I29">
        <v>2022</v>
      </c>
      <c r="J29" s="26">
        <f>Tabel2[[#This Row],[ijkdatum]]-Tabel2[[#This Row],[Geboren]]</f>
        <v>10</v>
      </c>
      <c r="K29" s="28">
        <f>Tabel2[[#This Row],[TTL 1]]+Tabel2[[#This Row],[TTL 2]]+Tabel2[[#This Row],[TTL 3]]+Tabel2[[#This Row],[TTL 4]]+Tabel2[[#This Row],[TTL 5]]+Tabel2[[#This Row],[TTL 6]]+Tabel2[[#This Row],[TTL 7]]+Tabel2[[#This Row],[TTL 8]]+Tabel2[[#This Row],[TTL 9]]+Tabel2[[#This Row],[TTL 10]]</f>
        <v>91.111111111111114</v>
      </c>
      <c r="L29" s="45">
        <v>225.53571428571428</v>
      </c>
      <c r="M29">
        <v>13</v>
      </c>
      <c r="N29">
        <v>9</v>
      </c>
      <c r="O29">
        <v>5</v>
      </c>
      <c r="P29">
        <v>32</v>
      </c>
      <c r="R29" s="25">
        <f>SUM(Tabel2[[#This Row],[V 1]]*10+Tabel2[[#This Row],[GT 1]])/Tabel2[[#This Row],[AW 1]]*10+Tabel2[[#This Row],[BONUS 1]]</f>
        <v>91.111111111111114</v>
      </c>
      <c r="T29">
        <v>1</v>
      </c>
      <c r="X29" s="25">
        <f>SUM(Tabel2[[#This Row],[V 2]]*10+Tabel2[[#This Row],[GT 2]])/Tabel2[[#This Row],[AW 2]]*10+Tabel2[[#This Row],[BONUS 2]]</f>
        <v>0</v>
      </c>
      <c r="Z29">
        <v>1</v>
      </c>
      <c r="AD29" s="25">
        <f>SUM(Tabel2[[#This Row],[V 3]]*10+Tabel2[[#This Row],[GT 3]])/Tabel2[[#This Row],[AW 3]]*10+Tabel2[[#This Row],[BONUS 3]]</f>
        <v>0</v>
      </c>
      <c r="AF29">
        <v>1</v>
      </c>
      <c r="AJ29" s="25">
        <f>SUM(Tabel2[[#This Row],[V 4]]*10+Tabel2[[#This Row],[GT 4]])/Tabel2[[#This Row],[AW 4]]*10+Tabel2[[#This Row],[BONUS 4]]</f>
        <v>0</v>
      </c>
      <c r="AL29">
        <v>1</v>
      </c>
      <c r="AP29" s="25">
        <f>SUM(Tabel2[[#This Row],[V 5]]*10+Tabel2[[#This Row],[GT 5]])/Tabel2[[#This Row],[AW 5]]*10+Tabel2[[#This Row],[BONUS 5]]</f>
        <v>0</v>
      </c>
      <c r="AR29">
        <v>1</v>
      </c>
      <c r="AV29" s="25">
        <f>SUM(Tabel2[[#This Row],[V 6]]*10+Tabel2[[#This Row],[GT 6]])/Tabel2[[#This Row],[AW 6]]*10+Tabel2[[#This Row],[BONUS 6]]</f>
        <v>0</v>
      </c>
      <c r="AX29">
        <v>1</v>
      </c>
      <c r="BB29" s="25">
        <f>SUM(Tabel2[[#This Row],[V 7]]*10+Tabel2[[#This Row],[GT 7]])/Tabel2[[#This Row],[AW 7]]*10+Tabel2[[#This Row],[BONUS 7]]</f>
        <v>0</v>
      </c>
      <c r="BD29">
        <v>1</v>
      </c>
      <c r="BH29" s="25">
        <f>SUM(Tabel2[[#This Row],[V 8]]*10+Tabel2[[#This Row],[GT 8]])/Tabel2[[#This Row],[AW 8]]*10+Tabel2[[#This Row],[BONUS 8]]</f>
        <v>0</v>
      </c>
      <c r="BJ29">
        <v>1</v>
      </c>
      <c r="BN29" s="25">
        <f>SUM(Tabel2[[#This Row],[V 9]]*10+Tabel2[[#This Row],[GT 9]])/Tabel2[[#This Row],[AW 9]]*10+Tabel2[[#This Row],[BONUS 9]]</f>
        <v>0</v>
      </c>
      <c r="BP29">
        <v>1</v>
      </c>
      <c r="BT29" s="25">
        <f>SUM(Tabel2[[#This Row],[V 10]]*10+Tabel2[[#This Row],[GT 10]])/Tabel2[[#This Row],[AW 10]]*10+Tabel2[[#This Row],[BONUS 10]]</f>
        <v>0</v>
      </c>
      <c r="BU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9" s="24">
        <v>0</v>
      </c>
      <c r="BW29" s="30">
        <f>Tabel2[[#This Row],[Diploma]]-Tabel2[[#This Row],[Uitgeschreven]]</f>
        <v>250</v>
      </c>
      <c r="BX29" s="2" t="str">
        <f t="shared" si="0"/>
        <v>diploma uitschrijven: 250 punten</v>
      </c>
    </row>
    <row r="30" spans="1:76" x14ac:dyDescent="0.3">
      <c r="A30" s="24" t="s">
        <v>256</v>
      </c>
      <c r="D30" t="s">
        <v>262</v>
      </c>
      <c r="E30" s="24">
        <v>119326</v>
      </c>
      <c r="F30" s="27" t="s">
        <v>21</v>
      </c>
      <c r="G30" s="28">
        <f>Tabel2[[#This Row],[pnt t/m 2021/22]]+Tabel2[[#This Row],[pnt 2022/2023]]</f>
        <v>389.44444444444446</v>
      </c>
      <c r="H30">
        <v>2010</v>
      </c>
      <c r="I30">
        <v>2022</v>
      </c>
      <c r="J30" s="26">
        <f>Tabel2[[#This Row],[ijkdatum]]-Tabel2[[#This Row],[Geboren]]</f>
        <v>12</v>
      </c>
      <c r="K30" s="28">
        <f>Tabel2[[#This Row],[TTL 1]]+Tabel2[[#This Row],[TTL 2]]+Tabel2[[#This Row],[TTL 3]]+Tabel2[[#This Row],[TTL 4]]+Tabel2[[#This Row],[TTL 5]]+Tabel2[[#This Row],[TTL 6]]+Tabel2[[#This Row],[TTL 7]]+Tabel2[[#This Row],[TTL 8]]+Tabel2[[#This Row],[TTL 9]]+Tabel2[[#This Row],[TTL 10]]</f>
        <v>0</v>
      </c>
      <c r="L30" s="45">
        <v>389.44444444444446</v>
      </c>
      <c r="N30">
        <v>1</v>
      </c>
      <c r="R30" s="25">
        <f>SUM(Tabel2[[#This Row],[V 1]]*10+Tabel2[[#This Row],[GT 1]])/Tabel2[[#This Row],[AW 1]]*10+Tabel2[[#This Row],[BONUS 1]]</f>
        <v>0</v>
      </c>
      <c r="T30">
        <v>1</v>
      </c>
      <c r="X30" s="25">
        <f>SUM(Tabel2[[#This Row],[V 2]]*10+Tabel2[[#This Row],[GT 2]])/Tabel2[[#This Row],[AW 2]]*10+Tabel2[[#This Row],[BONUS 2]]</f>
        <v>0</v>
      </c>
      <c r="Z30">
        <v>1</v>
      </c>
      <c r="AD30" s="25">
        <f>SUM(Tabel2[[#This Row],[V 3]]*10+Tabel2[[#This Row],[GT 3]])/Tabel2[[#This Row],[AW 3]]*10+Tabel2[[#This Row],[BONUS 3]]</f>
        <v>0</v>
      </c>
      <c r="AF30">
        <v>1</v>
      </c>
      <c r="AJ30" s="25">
        <f>SUM(Tabel2[[#This Row],[V 4]]*10+Tabel2[[#This Row],[GT 4]])/Tabel2[[#This Row],[AW 4]]*10+Tabel2[[#This Row],[BONUS 4]]</f>
        <v>0</v>
      </c>
      <c r="AL30">
        <v>1</v>
      </c>
      <c r="AP30" s="25">
        <f>SUM(Tabel2[[#This Row],[V 5]]*10+Tabel2[[#This Row],[GT 5]])/Tabel2[[#This Row],[AW 5]]*10+Tabel2[[#This Row],[BONUS 5]]</f>
        <v>0</v>
      </c>
      <c r="AR30">
        <v>1</v>
      </c>
      <c r="AV30" s="25">
        <f>SUM(Tabel2[[#This Row],[V 6]]*10+Tabel2[[#This Row],[GT 6]])/Tabel2[[#This Row],[AW 6]]*10+Tabel2[[#This Row],[BONUS 6]]</f>
        <v>0</v>
      </c>
      <c r="AX30">
        <v>1</v>
      </c>
      <c r="BB30" s="25">
        <f>SUM(Tabel2[[#This Row],[V 7]]*10+Tabel2[[#This Row],[GT 7]])/Tabel2[[#This Row],[AW 7]]*10+Tabel2[[#This Row],[BONUS 7]]</f>
        <v>0</v>
      </c>
      <c r="BD30">
        <v>1</v>
      </c>
      <c r="BH30" s="25">
        <f>SUM(Tabel2[[#This Row],[V 8]]*10+Tabel2[[#This Row],[GT 8]])/Tabel2[[#This Row],[AW 8]]*10+Tabel2[[#This Row],[BONUS 8]]</f>
        <v>0</v>
      </c>
      <c r="BJ30">
        <v>1</v>
      </c>
      <c r="BN30" s="25">
        <f>SUM(Tabel2[[#This Row],[V 9]]*10+Tabel2[[#This Row],[GT 9]])/Tabel2[[#This Row],[AW 9]]*10+Tabel2[[#This Row],[BONUS 9]]</f>
        <v>0</v>
      </c>
      <c r="BP30">
        <v>1</v>
      </c>
      <c r="BT30" s="25">
        <f>SUM(Tabel2[[#This Row],[V 10]]*10+Tabel2[[#This Row],[GT 10]])/Tabel2[[#This Row],[AW 10]]*10+Tabel2[[#This Row],[BONUS 10]]</f>
        <v>0</v>
      </c>
      <c r="BU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0" s="24">
        <v>250</v>
      </c>
      <c r="BW30" s="30">
        <f>Tabel2[[#This Row],[Diploma]]-Tabel2[[#This Row],[Uitgeschreven]]</f>
        <v>0</v>
      </c>
      <c r="BX30" s="2" t="str">
        <f t="shared" si="0"/>
        <v>geen actie</v>
      </c>
    </row>
    <row r="31" spans="1:76" x14ac:dyDescent="0.3">
      <c r="A31" s="24" t="s">
        <v>213</v>
      </c>
      <c r="D31" t="s">
        <v>405</v>
      </c>
      <c r="F31" s="27" t="s">
        <v>51</v>
      </c>
      <c r="G31" s="28">
        <f>Tabel2[[#This Row],[pnt t/m 2021/22]]+Tabel2[[#This Row],[pnt 2022/2023]]</f>
        <v>0</v>
      </c>
      <c r="H31" s="53">
        <f>Tabel2[[#This Row],[pnt t/m 2021/22]]+Tabel2[[#This Row],[pnt 2022/2023]]</f>
        <v>0</v>
      </c>
      <c r="I31">
        <v>2022</v>
      </c>
      <c r="J31" s="26">
        <f>Tabel2[[#This Row],[ijkdatum]]-Tabel2[[#This Row],[Geboren]]</f>
        <v>2022</v>
      </c>
      <c r="K31" s="28">
        <f>Tabel2[[#This Row],[TTL 1]]+Tabel2[[#This Row],[TTL 2]]+Tabel2[[#This Row],[TTL 3]]+Tabel2[[#This Row],[TTL 4]]+Tabel2[[#This Row],[TTL 5]]+Tabel2[[#This Row],[TTL 6]]+Tabel2[[#This Row],[TTL 7]]+Tabel2[[#This Row],[TTL 8]]+Tabel2[[#This Row],[TTL 9]]+Tabel2[[#This Row],[TTL 10]]</f>
        <v>0</v>
      </c>
      <c r="L31" s="58"/>
      <c r="N31">
        <v>1</v>
      </c>
      <c r="R31" s="58">
        <f>SUM(Tabel2[[#This Row],[V 1]]*10+Tabel2[[#This Row],[GT 1]])/Tabel2[[#This Row],[AW 1]]*10+Tabel2[[#This Row],[BONUS 1]]</f>
        <v>0</v>
      </c>
      <c r="T31">
        <v>1</v>
      </c>
      <c r="X31" s="25">
        <f>SUM(Tabel2[[#This Row],[V 2]]*10+Tabel2[[#This Row],[GT 2]])/Tabel2[[#This Row],[AW 2]]*10+Tabel2[[#This Row],[BONUS 2]]</f>
        <v>0</v>
      </c>
      <c r="Z31">
        <v>1</v>
      </c>
      <c r="AD31" s="25">
        <f>SUM(Tabel2[[#This Row],[V 3]]*10+Tabel2[[#This Row],[GT 3]])/Tabel2[[#This Row],[AW 3]]*10+Tabel2[[#This Row],[BONUS 3]]</f>
        <v>0</v>
      </c>
      <c r="AF31">
        <v>1</v>
      </c>
      <c r="AJ31" s="25">
        <f>SUM(Tabel2[[#This Row],[V 4]]*10+Tabel2[[#This Row],[GT 4]])/Tabel2[[#This Row],[AW 4]]*10+Tabel2[[#This Row],[BONUS 4]]</f>
        <v>0</v>
      </c>
      <c r="AL31">
        <v>1</v>
      </c>
      <c r="AP31" s="25">
        <f>SUM(Tabel2[[#This Row],[V 5]]*10+Tabel2[[#This Row],[GT 5]])/Tabel2[[#This Row],[AW 5]]*10+Tabel2[[#This Row],[BONUS 5]]</f>
        <v>0</v>
      </c>
      <c r="AR31">
        <v>1</v>
      </c>
      <c r="AV31" s="25">
        <f>SUM(Tabel2[[#This Row],[V 6]]*10+Tabel2[[#This Row],[GT 6]])/Tabel2[[#This Row],[AW 6]]*10+Tabel2[[#This Row],[BONUS 6]]</f>
        <v>0</v>
      </c>
      <c r="AX31">
        <v>1</v>
      </c>
      <c r="BB31" s="25">
        <f>SUM(Tabel2[[#This Row],[V 7]]*10+Tabel2[[#This Row],[GT 7]])/Tabel2[[#This Row],[AW 7]]*10+Tabel2[[#This Row],[BONUS 7]]</f>
        <v>0</v>
      </c>
      <c r="BD31">
        <v>1</v>
      </c>
      <c r="BH31" s="25">
        <f>SUM(Tabel2[[#This Row],[V 8]]*10+Tabel2[[#This Row],[GT 8]])/Tabel2[[#This Row],[AW 8]]*10+Tabel2[[#This Row],[BONUS 8]]</f>
        <v>0</v>
      </c>
      <c r="BJ31">
        <v>1</v>
      </c>
      <c r="BN31" s="25">
        <f>SUM(Tabel2[[#This Row],[V 9]]*10+Tabel2[[#This Row],[GT 9]])/Tabel2[[#This Row],[AW 9]]*10+Tabel2[[#This Row],[BONUS 9]]</f>
        <v>0</v>
      </c>
      <c r="BP31">
        <v>1</v>
      </c>
      <c r="BT31" s="25">
        <f>SUM(Tabel2[[#This Row],[V 10]]*10+Tabel2[[#This Row],[GT 10]])/Tabel2[[#This Row],[AW 10]]*10+Tabel2[[#This Row],[BONUS 10]]</f>
        <v>0</v>
      </c>
      <c r="BU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1" s="24">
        <f>Tabel2[[#This Row],[Diploma]]-Tabel2[[#This Row],[Uitgeschreven]]</f>
        <v>0</v>
      </c>
      <c r="BX31" s="59" t="str">
        <f t="shared" si="0"/>
        <v>geen actie</v>
      </c>
    </row>
    <row r="32" spans="1:76" x14ac:dyDescent="0.3">
      <c r="A32" s="24" t="s">
        <v>280</v>
      </c>
      <c r="D32" t="s">
        <v>281</v>
      </c>
      <c r="E32" s="24">
        <v>118935</v>
      </c>
      <c r="F32" s="27" t="s">
        <v>55</v>
      </c>
      <c r="G32" s="28">
        <f>Tabel2[[#This Row],[pnt t/m 2021/22]]+Tabel2[[#This Row],[pnt 2022/2023]]</f>
        <v>216.66666666666666</v>
      </c>
      <c r="H32">
        <v>2012</v>
      </c>
      <c r="I32">
        <v>2022</v>
      </c>
      <c r="J32" s="26">
        <f>Tabel2[[#This Row],[ijkdatum]]-Tabel2[[#This Row],[Geboren]]</f>
        <v>10</v>
      </c>
      <c r="K32" s="28">
        <f>Tabel2[[#This Row],[TTL 1]]+Tabel2[[#This Row],[TTL 2]]+Tabel2[[#This Row],[TTL 3]]+Tabel2[[#This Row],[TTL 4]]+Tabel2[[#This Row],[TTL 5]]+Tabel2[[#This Row],[TTL 6]]+Tabel2[[#This Row],[TTL 7]]+Tabel2[[#This Row],[TTL 8]]+Tabel2[[#This Row],[TTL 9]]+Tabel2[[#This Row],[TTL 10]]</f>
        <v>0</v>
      </c>
      <c r="L32" s="45">
        <v>216.66666666666666</v>
      </c>
      <c r="N32">
        <v>1</v>
      </c>
      <c r="R32" s="25">
        <f>SUM(Tabel2[[#This Row],[V 1]]*10+Tabel2[[#This Row],[GT 1]])/Tabel2[[#This Row],[AW 1]]*10+Tabel2[[#This Row],[BONUS 1]]</f>
        <v>0</v>
      </c>
      <c r="T32">
        <v>1</v>
      </c>
      <c r="X32" s="25">
        <f>SUM(Tabel2[[#This Row],[V 2]]*10+Tabel2[[#This Row],[GT 2]])/Tabel2[[#This Row],[AW 2]]*10+Tabel2[[#This Row],[BONUS 2]]</f>
        <v>0</v>
      </c>
      <c r="Z32">
        <v>1</v>
      </c>
      <c r="AD32" s="25">
        <f>SUM(Tabel2[[#This Row],[V 3]]*10+Tabel2[[#This Row],[GT 3]])/Tabel2[[#This Row],[AW 3]]*10+Tabel2[[#This Row],[BONUS 3]]</f>
        <v>0</v>
      </c>
      <c r="AF32">
        <v>1</v>
      </c>
      <c r="AJ32" s="25">
        <f>SUM(Tabel2[[#This Row],[V 4]]*10+Tabel2[[#This Row],[GT 4]])/Tabel2[[#This Row],[AW 4]]*10+Tabel2[[#This Row],[BONUS 4]]</f>
        <v>0</v>
      </c>
      <c r="AL32">
        <v>1</v>
      </c>
      <c r="AP32" s="25">
        <f>SUM(Tabel2[[#This Row],[V 5]]*10+Tabel2[[#This Row],[GT 5]])/Tabel2[[#This Row],[AW 5]]*10+Tabel2[[#This Row],[BONUS 5]]</f>
        <v>0</v>
      </c>
      <c r="AR32">
        <v>1</v>
      </c>
      <c r="AV32" s="25">
        <f>SUM(Tabel2[[#This Row],[V 6]]*10+Tabel2[[#This Row],[GT 6]])/Tabel2[[#This Row],[AW 6]]*10+Tabel2[[#This Row],[BONUS 6]]</f>
        <v>0</v>
      </c>
      <c r="AX32">
        <v>1</v>
      </c>
      <c r="BB32" s="25">
        <f>SUM(Tabel2[[#This Row],[V 7]]*10+Tabel2[[#This Row],[GT 7]])/Tabel2[[#This Row],[AW 7]]*10+Tabel2[[#This Row],[BONUS 7]]</f>
        <v>0</v>
      </c>
      <c r="BD32">
        <v>1</v>
      </c>
      <c r="BH32" s="25">
        <f>SUM(Tabel2[[#This Row],[V 8]]*10+Tabel2[[#This Row],[GT 8]])/Tabel2[[#This Row],[AW 8]]*10+Tabel2[[#This Row],[BONUS 8]]</f>
        <v>0</v>
      </c>
      <c r="BJ32">
        <v>1</v>
      </c>
      <c r="BN32" s="25">
        <f>SUM(Tabel2[[#This Row],[V 9]]*10+Tabel2[[#This Row],[GT 9]])/Tabel2[[#This Row],[AW 9]]*10+Tabel2[[#This Row],[BONUS 9]]</f>
        <v>0</v>
      </c>
      <c r="BP32">
        <v>1</v>
      </c>
      <c r="BT32" s="25">
        <f>SUM(Tabel2[[#This Row],[V 10]]*10+Tabel2[[#This Row],[GT 10]])/Tabel2[[#This Row],[AW 10]]*10+Tabel2[[#This Row],[BONUS 10]]</f>
        <v>0</v>
      </c>
      <c r="BU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2" s="24">
        <v>0</v>
      </c>
      <c r="BW32" s="30">
        <f>Tabel2[[#This Row],[Diploma]]-Tabel2[[#This Row],[Uitgeschreven]]</f>
        <v>0</v>
      </c>
      <c r="BX32" s="2" t="str">
        <f t="shared" si="0"/>
        <v>geen actie</v>
      </c>
    </row>
    <row r="33" spans="1:76" x14ac:dyDescent="0.3">
      <c r="A33" s="24" t="s">
        <v>213</v>
      </c>
      <c r="B33" s="24" t="s">
        <v>221</v>
      </c>
      <c r="D33" t="s">
        <v>222</v>
      </c>
      <c r="E33" s="24">
        <v>120153</v>
      </c>
      <c r="F33" s="27" t="s">
        <v>173</v>
      </c>
      <c r="G33" s="28">
        <f>Tabel2[[#This Row],[pnt t/m 2021/22]]+Tabel2[[#This Row],[pnt 2022/2023]]</f>
        <v>176.28571428571428</v>
      </c>
      <c r="H33">
        <v>2013</v>
      </c>
      <c r="I33">
        <v>2022</v>
      </c>
      <c r="J33" s="26">
        <f>Tabel2[[#This Row],[ijkdatum]]-Tabel2[[#This Row],[Geboren]]</f>
        <v>9</v>
      </c>
      <c r="K33" s="28">
        <f>Tabel2[[#This Row],[TTL 1]]+Tabel2[[#This Row],[TTL 2]]+Tabel2[[#This Row],[TTL 3]]+Tabel2[[#This Row],[TTL 4]]+Tabel2[[#This Row],[TTL 5]]+Tabel2[[#This Row],[TTL 6]]+Tabel2[[#This Row],[TTL 7]]+Tabel2[[#This Row],[TTL 8]]+Tabel2[[#This Row],[TTL 9]]+Tabel2[[#This Row],[TTL 10]]</f>
        <v>0</v>
      </c>
      <c r="L33" s="45">
        <v>176.28571428571428</v>
      </c>
      <c r="N33">
        <v>1</v>
      </c>
      <c r="R33" s="25">
        <f>SUM(Tabel2[[#This Row],[V 1]]*10+Tabel2[[#This Row],[GT 1]])/Tabel2[[#This Row],[AW 1]]*10+Tabel2[[#This Row],[BONUS 1]]</f>
        <v>0</v>
      </c>
      <c r="T33">
        <v>1</v>
      </c>
      <c r="X33" s="25">
        <f>SUM(Tabel2[[#This Row],[V 2]]*10+Tabel2[[#This Row],[GT 2]])/Tabel2[[#This Row],[AW 2]]*10+Tabel2[[#This Row],[BONUS 2]]</f>
        <v>0</v>
      </c>
      <c r="Z33">
        <v>1</v>
      </c>
      <c r="AD33" s="25">
        <f>SUM(Tabel2[[#This Row],[V 3]]*10+Tabel2[[#This Row],[GT 3]])/Tabel2[[#This Row],[AW 3]]*10+Tabel2[[#This Row],[BONUS 3]]</f>
        <v>0</v>
      </c>
      <c r="AF33">
        <v>1</v>
      </c>
      <c r="AJ33" s="25">
        <f>SUM(Tabel2[[#This Row],[V 4]]*10+Tabel2[[#This Row],[GT 4]])/Tabel2[[#This Row],[AW 4]]*10+Tabel2[[#This Row],[BONUS 4]]</f>
        <v>0</v>
      </c>
      <c r="AL33">
        <v>1</v>
      </c>
      <c r="AP33" s="25">
        <f>SUM(Tabel2[[#This Row],[V 5]]*10+Tabel2[[#This Row],[GT 5]])/Tabel2[[#This Row],[AW 5]]*10+Tabel2[[#This Row],[BONUS 5]]</f>
        <v>0</v>
      </c>
      <c r="AR33">
        <v>1</v>
      </c>
      <c r="AV33" s="25">
        <f>SUM(Tabel2[[#This Row],[V 6]]*10+Tabel2[[#This Row],[GT 6]])/Tabel2[[#This Row],[AW 6]]*10+Tabel2[[#This Row],[BONUS 6]]</f>
        <v>0</v>
      </c>
      <c r="AX33">
        <v>1</v>
      </c>
      <c r="BB33" s="25">
        <f>SUM(Tabel2[[#This Row],[V 7]]*10+Tabel2[[#This Row],[GT 7]])/Tabel2[[#This Row],[AW 7]]*10+Tabel2[[#This Row],[BONUS 7]]</f>
        <v>0</v>
      </c>
      <c r="BD33">
        <v>1</v>
      </c>
      <c r="BH33" s="25">
        <f>SUM(Tabel2[[#This Row],[V 8]]*10+Tabel2[[#This Row],[GT 8]])/Tabel2[[#This Row],[AW 8]]*10+Tabel2[[#This Row],[BONUS 8]]</f>
        <v>0</v>
      </c>
      <c r="BJ33">
        <v>1</v>
      </c>
      <c r="BN33" s="25">
        <f>SUM(Tabel2[[#This Row],[V 9]]*10+Tabel2[[#This Row],[GT 9]])/Tabel2[[#This Row],[AW 9]]*10+Tabel2[[#This Row],[BONUS 9]]</f>
        <v>0</v>
      </c>
      <c r="BP33">
        <v>1</v>
      </c>
      <c r="BT33" s="25">
        <f>SUM(Tabel2[[#This Row],[V 10]]*10+Tabel2[[#This Row],[GT 10]])/Tabel2[[#This Row],[AW 10]]*10+Tabel2[[#This Row],[BONUS 10]]</f>
        <v>0</v>
      </c>
      <c r="BU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3" s="24">
        <v>0</v>
      </c>
      <c r="BW33" s="30">
        <f>Tabel2[[#This Row],[Diploma]]-Tabel2[[#This Row],[Uitgeschreven]]</f>
        <v>0</v>
      </c>
      <c r="BX33" s="2" t="str">
        <f t="shared" si="0"/>
        <v>geen actie</v>
      </c>
    </row>
    <row r="34" spans="1:76" x14ac:dyDescent="0.3">
      <c r="A34" s="24" t="s">
        <v>256</v>
      </c>
      <c r="B34" s="24" t="s">
        <v>169</v>
      </c>
      <c r="D34" t="s">
        <v>263</v>
      </c>
      <c r="E34" s="24">
        <v>117781</v>
      </c>
      <c r="F34" s="27" t="s">
        <v>45</v>
      </c>
      <c r="G34" s="28">
        <f>Tabel2[[#This Row],[pnt t/m 2021/22]]+Tabel2[[#This Row],[pnt 2022/2023]]</f>
        <v>1014.7698412698412</v>
      </c>
      <c r="H34">
        <v>2006</v>
      </c>
      <c r="I34">
        <v>2022</v>
      </c>
      <c r="J34" s="26">
        <f>Tabel2[[#This Row],[ijkdatum]]-Tabel2[[#This Row],[Geboren]]</f>
        <v>16</v>
      </c>
      <c r="K34" s="28">
        <f>Tabel2[[#This Row],[TTL 1]]+Tabel2[[#This Row],[TTL 2]]+Tabel2[[#This Row],[TTL 3]]+Tabel2[[#This Row],[TTL 4]]+Tabel2[[#This Row],[TTL 5]]+Tabel2[[#This Row],[TTL 6]]+Tabel2[[#This Row],[TTL 7]]+Tabel2[[#This Row],[TTL 8]]+Tabel2[[#This Row],[TTL 9]]+Tabel2[[#This Row],[TTL 10]]</f>
        <v>0</v>
      </c>
      <c r="L34" s="45">
        <v>1014.7698412698412</v>
      </c>
      <c r="N34">
        <v>1</v>
      </c>
      <c r="R34" s="25">
        <f>SUM(Tabel2[[#This Row],[V 1]]*10+Tabel2[[#This Row],[GT 1]])/Tabel2[[#This Row],[AW 1]]*10+Tabel2[[#This Row],[BONUS 1]]</f>
        <v>0</v>
      </c>
      <c r="T34">
        <v>1</v>
      </c>
      <c r="X34" s="25">
        <f>SUM(Tabel2[[#This Row],[V 2]]*10+Tabel2[[#This Row],[GT 2]])/Tabel2[[#This Row],[AW 2]]*10+Tabel2[[#This Row],[BONUS 2]]</f>
        <v>0</v>
      </c>
      <c r="Z34">
        <v>1</v>
      </c>
      <c r="AD34" s="25">
        <f>SUM(Tabel2[[#This Row],[V 3]]*10+Tabel2[[#This Row],[GT 3]])/Tabel2[[#This Row],[AW 3]]*10+Tabel2[[#This Row],[BONUS 3]]</f>
        <v>0</v>
      </c>
      <c r="AF34">
        <v>1</v>
      </c>
      <c r="AJ34" s="25">
        <f>SUM(Tabel2[[#This Row],[V 4]]*10+Tabel2[[#This Row],[GT 4]])/Tabel2[[#This Row],[AW 4]]*10+Tabel2[[#This Row],[BONUS 4]]</f>
        <v>0</v>
      </c>
      <c r="AL34">
        <v>1</v>
      </c>
      <c r="AP34" s="25">
        <f>SUM(Tabel2[[#This Row],[V 5]]*10+Tabel2[[#This Row],[GT 5]])/Tabel2[[#This Row],[AW 5]]*10+Tabel2[[#This Row],[BONUS 5]]</f>
        <v>0</v>
      </c>
      <c r="AR34">
        <v>1</v>
      </c>
      <c r="AV34" s="25">
        <f>SUM(Tabel2[[#This Row],[V 6]]*10+Tabel2[[#This Row],[GT 6]])/Tabel2[[#This Row],[AW 6]]*10+Tabel2[[#This Row],[BONUS 6]]</f>
        <v>0</v>
      </c>
      <c r="AX34">
        <v>1</v>
      </c>
      <c r="BB34" s="25">
        <f>SUM(Tabel2[[#This Row],[V 7]]*10+Tabel2[[#This Row],[GT 7]])/Tabel2[[#This Row],[AW 7]]*10+Tabel2[[#This Row],[BONUS 7]]</f>
        <v>0</v>
      </c>
      <c r="BD34">
        <v>1</v>
      </c>
      <c r="BH34" s="25">
        <f>SUM(Tabel2[[#This Row],[V 8]]*10+Tabel2[[#This Row],[GT 8]])/Tabel2[[#This Row],[AW 8]]*10+Tabel2[[#This Row],[BONUS 8]]</f>
        <v>0</v>
      </c>
      <c r="BJ34">
        <v>1</v>
      </c>
      <c r="BN34" s="25">
        <f>SUM(Tabel2[[#This Row],[V 9]]*10+Tabel2[[#This Row],[GT 9]])/Tabel2[[#This Row],[AW 9]]*10+Tabel2[[#This Row],[BONUS 9]]</f>
        <v>0</v>
      </c>
      <c r="BP34">
        <v>1</v>
      </c>
      <c r="BT34" s="25">
        <f>SUM(Tabel2[[#This Row],[V 10]]*10+Tabel2[[#This Row],[GT 10]])/Tabel2[[#This Row],[AW 10]]*10+Tabel2[[#This Row],[BONUS 10]]</f>
        <v>0</v>
      </c>
      <c r="BU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34" s="24">
        <v>1000</v>
      </c>
      <c r="BW34" s="30">
        <f>Tabel2[[#This Row],[Diploma]]-Tabel2[[#This Row],[Uitgeschreven]]</f>
        <v>0</v>
      </c>
      <c r="BX34" s="2" t="str">
        <f t="shared" si="0"/>
        <v>geen actie</v>
      </c>
    </row>
    <row r="35" spans="1:76" x14ac:dyDescent="0.3">
      <c r="A35" s="24" t="s">
        <v>213</v>
      </c>
      <c r="B35" s="24" t="s">
        <v>169</v>
      </c>
      <c r="D35" t="s">
        <v>223</v>
      </c>
      <c r="E35" s="24">
        <v>118706</v>
      </c>
      <c r="F35" s="27" t="s">
        <v>51</v>
      </c>
      <c r="G35" s="28">
        <f>Tabel2[[#This Row],[pnt t/m 2021/22]]+Tabel2[[#This Row],[pnt 2022/2023]]</f>
        <v>755.37337662337677</v>
      </c>
      <c r="H35">
        <v>2012</v>
      </c>
      <c r="I35">
        <v>2022</v>
      </c>
      <c r="J35" s="26">
        <f>Tabel2[[#This Row],[ijkdatum]]-Tabel2[[#This Row],[Geboren]]</f>
        <v>10</v>
      </c>
      <c r="K35" s="28">
        <f>Tabel2[[#This Row],[TTL 1]]+Tabel2[[#This Row],[TTL 2]]+Tabel2[[#This Row],[TTL 3]]+Tabel2[[#This Row],[TTL 4]]+Tabel2[[#This Row],[TTL 5]]+Tabel2[[#This Row],[TTL 6]]+Tabel2[[#This Row],[TTL 7]]+Tabel2[[#This Row],[TTL 8]]+Tabel2[[#This Row],[TTL 9]]+Tabel2[[#This Row],[TTL 10]]</f>
        <v>68.75</v>
      </c>
      <c r="L35" s="45">
        <v>686.62337662337677</v>
      </c>
      <c r="M35">
        <v>13</v>
      </c>
      <c r="N35">
        <v>8</v>
      </c>
      <c r="O35">
        <v>3</v>
      </c>
      <c r="P35">
        <v>25</v>
      </c>
      <c r="R35" s="25">
        <f>SUM(Tabel2[[#This Row],[V 1]]*10+Tabel2[[#This Row],[GT 1]])/Tabel2[[#This Row],[AW 1]]*10+Tabel2[[#This Row],[BONUS 1]]</f>
        <v>68.75</v>
      </c>
      <c r="T35">
        <v>1</v>
      </c>
      <c r="X35" s="25">
        <f>SUM(Tabel2[[#This Row],[V 2]]*10+Tabel2[[#This Row],[GT 2]])/Tabel2[[#This Row],[AW 2]]*10+Tabel2[[#This Row],[BONUS 2]]</f>
        <v>0</v>
      </c>
      <c r="Z35">
        <v>1</v>
      </c>
      <c r="AD35" s="25">
        <f>SUM(Tabel2[[#This Row],[V 3]]*10+Tabel2[[#This Row],[GT 3]])/Tabel2[[#This Row],[AW 3]]*10+Tabel2[[#This Row],[BONUS 3]]</f>
        <v>0</v>
      </c>
      <c r="AF35">
        <v>1</v>
      </c>
      <c r="AJ35" s="25">
        <f>SUM(Tabel2[[#This Row],[V 4]]*10+Tabel2[[#This Row],[GT 4]])/Tabel2[[#This Row],[AW 4]]*10+Tabel2[[#This Row],[BONUS 4]]</f>
        <v>0</v>
      </c>
      <c r="AL35">
        <v>1</v>
      </c>
      <c r="AP35" s="25">
        <f>SUM(Tabel2[[#This Row],[V 5]]*10+Tabel2[[#This Row],[GT 5]])/Tabel2[[#This Row],[AW 5]]*10+Tabel2[[#This Row],[BONUS 5]]</f>
        <v>0</v>
      </c>
      <c r="AR35">
        <v>1</v>
      </c>
      <c r="AV35" s="25">
        <f>SUM(Tabel2[[#This Row],[V 6]]*10+Tabel2[[#This Row],[GT 6]])/Tabel2[[#This Row],[AW 6]]*10+Tabel2[[#This Row],[BONUS 6]]</f>
        <v>0</v>
      </c>
      <c r="AX35">
        <v>1</v>
      </c>
      <c r="BB35" s="25">
        <f>SUM(Tabel2[[#This Row],[V 7]]*10+Tabel2[[#This Row],[GT 7]])/Tabel2[[#This Row],[AW 7]]*10+Tabel2[[#This Row],[BONUS 7]]</f>
        <v>0</v>
      </c>
      <c r="BD35">
        <v>1</v>
      </c>
      <c r="BH35" s="25">
        <f>SUM(Tabel2[[#This Row],[V 8]]*10+Tabel2[[#This Row],[GT 8]])/Tabel2[[#This Row],[AW 8]]*10+Tabel2[[#This Row],[BONUS 8]]</f>
        <v>0</v>
      </c>
      <c r="BJ35">
        <v>1</v>
      </c>
      <c r="BN35" s="25">
        <f>SUM(Tabel2[[#This Row],[V 9]]*10+Tabel2[[#This Row],[GT 9]])/Tabel2[[#This Row],[AW 9]]*10+Tabel2[[#This Row],[BONUS 9]]</f>
        <v>0</v>
      </c>
      <c r="BP35">
        <v>1</v>
      </c>
      <c r="BT35" s="25">
        <f>SUM(Tabel2[[#This Row],[V 10]]*10+Tabel2[[#This Row],[GT 10]])/Tabel2[[#This Row],[AW 10]]*10+Tabel2[[#This Row],[BONUS 10]]</f>
        <v>0</v>
      </c>
      <c r="BU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35" s="24">
        <v>500</v>
      </c>
      <c r="BW35" s="30">
        <f>Tabel2[[#This Row],[Diploma]]-Tabel2[[#This Row],[Uitgeschreven]]</f>
        <v>250</v>
      </c>
      <c r="BX35" s="2" t="str">
        <f t="shared" si="0"/>
        <v>diploma uitschrijven: 750 punten</v>
      </c>
    </row>
    <row r="36" spans="1:76" x14ac:dyDescent="0.3">
      <c r="A36" s="24" t="s">
        <v>212</v>
      </c>
      <c r="B36" s="24" t="s">
        <v>169</v>
      </c>
      <c r="D36" t="s">
        <v>172</v>
      </c>
      <c r="E36" s="24">
        <v>118101</v>
      </c>
      <c r="F36" s="27" t="s">
        <v>173</v>
      </c>
      <c r="G36" s="28">
        <f>Tabel2[[#This Row],[pnt t/m 2021/22]]+Tabel2[[#This Row],[pnt 2022/2023]]</f>
        <v>93.333333333333343</v>
      </c>
      <c r="H36">
        <v>2007</v>
      </c>
      <c r="I36">
        <v>2022</v>
      </c>
      <c r="J36" s="26">
        <f>Tabel2[[#This Row],[ijkdatum]]-Tabel2[[#This Row],[Geboren]]</f>
        <v>15</v>
      </c>
      <c r="K36" s="28">
        <f>Tabel2[[#This Row],[TTL 1]]+Tabel2[[#This Row],[TTL 2]]+Tabel2[[#This Row],[TTL 3]]+Tabel2[[#This Row],[TTL 4]]+Tabel2[[#This Row],[TTL 5]]+Tabel2[[#This Row],[TTL 6]]+Tabel2[[#This Row],[TTL 7]]+Tabel2[[#This Row],[TTL 8]]+Tabel2[[#This Row],[TTL 9]]+Tabel2[[#This Row],[TTL 10]]</f>
        <v>0</v>
      </c>
      <c r="L36" s="45">
        <v>93.333333333333343</v>
      </c>
      <c r="N36">
        <v>1</v>
      </c>
      <c r="R36" s="25">
        <f>SUM(Tabel2[[#This Row],[V 1]]*10+Tabel2[[#This Row],[GT 1]])/Tabel2[[#This Row],[AW 1]]*10+Tabel2[[#This Row],[BONUS 1]]</f>
        <v>0</v>
      </c>
      <c r="T36">
        <v>1</v>
      </c>
      <c r="X36" s="25">
        <f>SUM(Tabel2[[#This Row],[V 2]]*10+Tabel2[[#This Row],[GT 2]])/Tabel2[[#This Row],[AW 2]]*10+Tabel2[[#This Row],[BONUS 2]]</f>
        <v>0</v>
      </c>
      <c r="Z36">
        <v>1</v>
      </c>
      <c r="AD36" s="25">
        <f>SUM(Tabel2[[#This Row],[V 3]]*10+Tabel2[[#This Row],[GT 3]])/Tabel2[[#This Row],[AW 3]]*10+Tabel2[[#This Row],[BONUS 3]]</f>
        <v>0</v>
      </c>
      <c r="AF36">
        <v>1</v>
      </c>
      <c r="AJ36" s="25">
        <f>SUM(Tabel2[[#This Row],[V 4]]*10+Tabel2[[#This Row],[GT 4]])/Tabel2[[#This Row],[AW 4]]*10+Tabel2[[#This Row],[BONUS 4]]</f>
        <v>0</v>
      </c>
      <c r="AL36">
        <v>1</v>
      </c>
      <c r="AP36" s="25">
        <f>SUM(Tabel2[[#This Row],[V 5]]*10+Tabel2[[#This Row],[GT 5]])/Tabel2[[#This Row],[AW 5]]*10+Tabel2[[#This Row],[BONUS 5]]</f>
        <v>0</v>
      </c>
      <c r="AR36">
        <v>1</v>
      </c>
      <c r="AV36" s="25">
        <f>SUM(Tabel2[[#This Row],[V 6]]*10+Tabel2[[#This Row],[GT 6]])/Tabel2[[#This Row],[AW 6]]*10+Tabel2[[#This Row],[BONUS 6]]</f>
        <v>0</v>
      </c>
      <c r="AX36">
        <v>1</v>
      </c>
      <c r="BB36" s="25">
        <f>SUM(Tabel2[[#This Row],[V 7]]*10+Tabel2[[#This Row],[GT 7]])/Tabel2[[#This Row],[AW 7]]*10+Tabel2[[#This Row],[BONUS 7]]</f>
        <v>0</v>
      </c>
      <c r="BD36">
        <v>1</v>
      </c>
      <c r="BH36" s="25">
        <f>SUM(Tabel2[[#This Row],[V 8]]*10+Tabel2[[#This Row],[GT 8]])/Tabel2[[#This Row],[AW 8]]*10+Tabel2[[#This Row],[BONUS 8]]</f>
        <v>0</v>
      </c>
      <c r="BJ36">
        <v>1</v>
      </c>
      <c r="BN36" s="25">
        <f>SUM(Tabel2[[#This Row],[V 9]]*10+Tabel2[[#This Row],[GT 9]])/Tabel2[[#This Row],[AW 9]]*10+Tabel2[[#This Row],[BONUS 9]]</f>
        <v>0</v>
      </c>
      <c r="BP36">
        <v>1</v>
      </c>
      <c r="BT36" s="25">
        <f>SUM(Tabel2[[#This Row],[V 10]]*10+Tabel2[[#This Row],[GT 10]])/Tabel2[[#This Row],[AW 10]]*10+Tabel2[[#This Row],[BONUS 10]]</f>
        <v>0</v>
      </c>
      <c r="BU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6" s="24">
        <v>0</v>
      </c>
      <c r="BW36" s="30">
        <f>Tabel2[[#This Row],[Diploma]]-Tabel2[[#This Row],[Uitgeschreven]]</f>
        <v>0</v>
      </c>
      <c r="BX36" s="2" t="str">
        <f t="shared" si="0"/>
        <v>geen actie</v>
      </c>
    </row>
    <row r="37" spans="1:76" x14ac:dyDescent="0.3">
      <c r="A37" s="24" t="s">
        <v>320</v>
      </c>
      <c r="B37" s="24" t="s">
        <v>169</v>
      </c>
      <c r="D37" t="s">
        <v>324</v>
      </c>
      <c r="E37" s="24">
        <v>117974</v>
      </c>
      <c r="F37" s="27" t="s">
        <v>34</v>
      </c>
      <c r="G37" s="28">
        <f>Tabel2[[#This Row],[pnt t/m 2021/22]]+Tabel2[[#This Row],[pnt 2022/2023]]</f>
        <v>740.34848484848476</v>
      </c>
      <c r="H37">
        <v>2011</v>
      </c>
      <c r="I37">
        <v>2022</v>
      </c>
      <c r="J37" s="26">
        <f>Tabel2[[#This Row],[ijkdatum]]-Tabel2[[#This Row],[Geboren]]</f>
        <v>11</v>
      </c>
      <c r="K37" s="28">
        <f>Tabel2[[#This Row],[TTL 1]]+Tabel2[[#This Row],[TTL 2]]+Tabel2[[#This Row],[TTL 3]]+Tabel2[[#This Row],[TTL 4]]+Tabel2[[#This Row],[TTL 5]]+Tabel2[[#This Row],[TTL 6]]+Tabel2[[#This Row],[TTL 7]]+Tabel2[[#This Row],[TTL 8]]+Tabel2[[#This Row],[TTL 9]]+Tabel2[[#This Row],[TTL 10]]</f>
        <v>119.16666666666666</v>
      </c>
      <c r="L37" s="45">
        <v>621.18181818181813</v>
      </c>
      <c r="M37">
        <v>4</v>
      </c>
      <c r="N37">
        <v>12</v>
      </c>
      <c r="O37">
        <v>9</v>
      </c>
      <c r="P37">
        <v>53</v>
      </c>
      <c r="R37" s="25">
        <f>SUM(Tabel2[[#This Row],[V 1]]*10+Tabel2[[#This Row],[GT 1]])/Tabel2[[#This Row],[AW 1]]*10+Tabel2[[#This Row],[BONUS 1]]</f>
        <v>119.16666666666666</v>
      </c>
      <c r="T37">
        <v>1</v>
      </c>
      <c r="X37" s="25">
        <f>SUM(Tabel2[[#This Row],[V 2]]*10+Tabel2[[#This Row],[GT 2]])/Tabel2[[#This Row],[AW 2]]*10+Tabel2[[#This Row],[BONUS 2]]</f>
        <v>0</v>
      </c>
      <c r="Z37">
        <v>1</v>
      </c>
      <c r="AD37" s="25">
        <f>SUM(Tabel2[[#This Row],[V 3]]*10+Tabel2[[#This Row],[GT 3]])/Tabel2[[#This Row],[AW 3]]*10+Tabel2[[#This Row],[BONUS 3]]</f>
        <v>0</v>
      </c>
      <c r="AF37">
        <v>1</v>
      </c>
      <c r="AJ37" s="25">
        <f>SUM(Tabel2[[#This Row],[V 4]]*10+Tabel2[[#This Row],[GT 4]])/Tabel2[[#This Row],[AW 4]]*10+Tabel2[[#This Row],[BONUS 4]]</f>
        <v>0</v>
      </c>
      <c r="AL37">
        <v>1</v>
      </c>
      <c r="AP37" s="25">
        <f>SUM(Tabel2[[#This Row],[V 5]]*10+Tabel2[[#This Row],[GT 5]])/Tabel2[[#This Row],[AW 5]]*10+Tabel2[[#This Row],[BONUS 5]]</f>
        <v>0</v>
      </c>
      <c r="AR37">
        <v>1</v>
      </c>
      <c r="AV37" s="25">
        <f>SUM(Tabel2[[#This Row],[V 6]]*10+Tabel2[[#This Row],[GT 6]])/Tabel2[[#This Row],[AW 6]]*10+Tabel2[[#This Row],[BONUS 6]]</f>
        <v>0</v>
      </c>
      <c r="AX37">
        <v>1</v>
      </c>
      <c r="BB37" s="25">
        <f>SUM(Tabel2[[#This Row],[V 7]]*10+Tabel2[[#This Row],[GT 7]])/Tabel2[[#This Row],[AW 7]]*10+Tabel2[[#This Row],[BONUS 7]]</f>
        <v>0</v>
      </c>
      <c r="BD37">
        <v>1</v>
      </c>
      <c r="BH37" s="25">
        <f>SUM(Tabel2[[#This Row],[V 8]]*10+Tabel2[[#This Row],[GT 8]])/Tabel2[[#This Row],[AW 8]]*10+Tabel2[[#This Row],[BONUS 8]]</f>
        <v>0</v>
      </c>
      <c r="BJ37">
        <v>1</v>
      </c>
      <c r="BN37" s="25">
        <f>SUM(Tabel2[[#This Row],[V 9]]*10+Tabel2[[#This Row],[GT 9]])/Tabel2[[#This Row],[AW 9]]*10+Tabel2[[#This Row],[BONUS 9]]</f>
        <v>0</v>
      </c>
      <c r="BP37">
        <v>1</v>
      </c>
      <c r="BT37" s="25">
        <f>SUM(Tabel2[[#This Row],[V 10]]*10+Tabel2[[#This Row],[GT 10]])/Tabel2[[#This Row],[AW 10]]*10+Tabel2[[#This Row],[BONUS 10]]</f>
        <v>0</v>
      </c>
      <c r="BU3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37" s="24">
        <v>500</v>
      </c>
      <c r="BW37" s="30">
        <f>Tabel2[[#This Row],[Diploma]]-Tabel2[[#This Row],[Uitgeschreven]]</f>
        <v>0</v>
      </c>
      <c r="BX37" s="2" t="str">
        <f t="shared" ref="BX37:BX68" si="1">IF(BW37=0,"geen actie",CONCATENATE("diploma uitschrijven: ",BU37," punten"))</f>
        <v>geen actie</v>
      </c>
    </row>
    <row r="38" spans="1:76" x14ac:dyDescent="0.3">
      <c r="A38" s="24" t="s">
        <v>320</v>
      </c>
      <c r="B38" s="24" t="s">
        <v>169</v>
      </c>
      <c r="D38" t="s">
        <v>325</v>
      </c>
      <c r="E38" s="24">
        <v>120134</v>
      </c>
      <c r="F38" s="27" t="s">
        <v>63</v>
      </c>
      <c r="G38" s="28">
        <f>Tabel2[[#This Row],[pnt t/m 2021/22]]+Tabel2[[#This Row],[pnt 2022/2023]]</f>
        <v>303.10606060606057</v>
      </c>
      <c r="H38">
        <v>2012</v>
      </c>
      <c r="I38">
        <v>2022</v>
      </c>
      <c r="J38" s="26">
        <f>Tabel2[[#This Row],[ijkdatum]]-Tabel2[[#This Row],[Geboren]]</f>
        <v>10</v>
      </c>
      <c r="K38" s="28">
        <f>Tabel2[[#This Row],[TTL 1]]+Tabel2[[#This Row],[TTL 2]]+Tabel2[[#This Row],[TTL 3]]+Tabel2[[#This Row],[TTL 4]]+Tabel2[[#This Row],[TTL 5]]+Tabel2[[#This Row],[TTL 6]]+Tabel2[[#This Row],[TTL 7]]+Tabel2[[#This Row],[TTL 8]]+Tabel2[[#This Row],[TTL 9]]+Tabel2[[#This Row],[TTL 10]]</f>
        <v>37.272727272727273</v>
      </c>
      <c r="L38" s="45">
        <v>265.83333333333331</v>
      </c>
      <c r="M38">
        <v>4</v>
      </c>
      <c r="N38">
        <v>11</v>
      </c>
      <c r="O38">
        <v>2</v>
      </c>
      <c r="P38">
        <v>21</v>
      </c>
      <c r="R38" s="25">
        <f>SUM(Tabel2[[#This Row],[V 1]]*10+Tabel2[[#This Row],[GT 1]])/Tabel2[[#This Row],[AW 1]]*10+Tabel2[[#This Row],[BONUS 1]]</f>
        <v>37.272727272727273</v>
      </c>
      <c r="T38">
        <v>1</v>
      </c>
      <c r="X38" s="25">
        <f>SUM(Tabel2[[#This Row],[V 2]]*10+Tabel2[[#This Row],[GT 2]])/Tabel2[[#This Row],[AW 2]]*10+Tabel2[[#This Row],[BONUS 2]]</f>
        <v>0</v>
      </c>
      <c r="Z38">
        <v>1</v>
      </c>
      <c r="AD38" s="25">
        <f>SUM(Tabel2[[#This Row],[V 3]]*10+Tabel2[[#This Row],[GT 3]])/Tabel2[[#This Row],[AW 3]]*10+Tabel2[[#This Row],[BONUS 3]]</f>
        <v>0</v>
      </c>
      <c r="AF38">
        <v>1</v>
      </c>
      <c r="AJ38" s="25">
        <f>SUM(Tabel2[[#This Row],[V 4]]*10+Tabel2[[#This Row],[GT 4]])/Tabel2[[#This Row],[AW 4]]*10+Tabel2[[#This Row],[BONUS 4]]</f>
        <v>0</v>
      </c>
      <c r="AL38">
        <v>1</v>
      </c>
      <c r="AP38" s="25">
        <f>SUM(Tabel2[[#This Row],[V 5]]*10+Tabel2[[#This Row],[GT 5]])/Tabel2[[#This Row],[AW 5]]*10+Tabel2[[#This Row],[BONUS 5]]</f>
        <v>0</v>
      </c>
      <c r="AR38">
        <v>1</v>
      </c>
      <c r="AV38" s="25">
        <f>SUM(Tabel2[[#This Row],[V 6]]*10+Tabel2[[#This Row],[GT 6]])/Tabel2[[#This Row],[AW 6]]*10+Tabel2[[#This Row],[BONUS 6]]</f>
        <v>0</v>
      </c>
      <c r="AX38">
        <v>1</v>
      </c>
      <c r="BB38" s="25">
        <f>SUM(Tabel2[[#This Row],[V 7]]*10+Tabel2[[#This Row],[GT 7]])/Tabel2[[#This Row],[AW 7]]*10+Tabel2[[#This Row],[BONUS 7]]</f>
        <v>0</v>
      </c>
      <c r="BD38">
        <v>1</v>
      </c>
      <c r="BH38" s="25">
        <f>SUM(Tabel2[[#This Row],[V 8]]*10+Tabel2[[#This Row],[GT 8]])/Tabel2[[#This Row],[AW 8]]*10+Tabel2[[#This Row],[BONUS 8]]</f>
        <v>0</v>
      </c>
      <c r="BJ38">
        <v>1</v>
      </c>
      <c r="BN38" s="25">
        <f>SUM(Tabel2[[#This Row],[V 9]]*10+Tabel2[[#This Row],[GT 9]])/Tabel2[[#This Row],[AW 9]]*10+Tabel2[[#This Row],[BONUS 9]]</f>
        <v>0</v>
      </c>
      <c r="BP38">
        <v>1</v>
      </c>
      <c r="BT38" s="25">
        <f>SUM(Tabel2[[#This Row],[V 10]]*10+Tabel2[[#This Row],[GT 10]])/Tabel2[[#This Row],[AW 10]]*10+Tabel2[[#This Row],[BONUS 10]]</f>
        <v>0</v>
      </c>
      <c r="BU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8" s="24">
        <v>250</v>
      </c>
      <c r="BW38" s="30">
        <f>Tabel2[[#This Row],[Diploma]]-Tabel2[[#This Row],[Uitgeschreven]]</f>
        <v>0</v>
      </c>
      <c r="BX38" s="2" t="str">
        <f t="shared" si="1"/>
        <v>geen actie</v>
      </c>
    </row>
    <row r="39" spans="1:76" x14ac:dyDescent="0.3">
      <c r="A39" s="24" t="s">
        <v>256</v>
      </c>
      <c r="B39" s="24" t="s">
        <v>169</v>
      </c>
      <c r="D39" t="s">
        <v>264</v>
      </c>
      <c r="F39" s="27" t="s">
        <v>21</v>
      </c>
      <c r="G39" s="28">
        <f>Tabel2[[#This Row],[pnt t/m 2021/22]]+Tabel2[[#This Row],[pnt 2022/2023]]</f>
        <v>349</v>
      </c>
      <c r="H39">
        <v>2009</v>
      </c>
      <c r="I39">
        <v>2022</v>
      </c>
      <c r="J39" s="26">
        <f>Tabel2[[#This Row],[ijkdatum]]-Tabel2[[#This Row],[Geboren]]</f>
        <v>13</v>
      </c>
      <c r="K39" s="28">
        <f>Tabel2[[#This Row],[TTL 1]]+Tabel2[[#This Row],[TTL 2]]+Tabel2[[#This Row],[TTL 3]]+Tabel2[[#This Row],[TTL 4]]+Tabel2[[#This Row],[TTL 5]]+Tabel2[[#This Row],[TTL 6]]+Tabel2[[#This Row],[TTL 7]]+Tabel2[[#This Row],[TTL 8]]+Tabel2[[#This Row],[TTL 9]]+Tabel2[[#This Row],[TTL 10]]</f>
        <v>74</v>
      </c>
      <c r="L39" s="45">
        <v>275</v>
      </c>
      <c r="M39">
        <v>7</v>
      </c>
      <c r="N39">
        <v>10</v>
      </c>
      <c r="O39">
        <v>4</v>
      </c>
      <c r="P39">
        <v>34</v>
      </c>
      <c r="R39" s="25">
        <f>SUM(Tabel2[[#This Row],[V 1]]*10+Tabel2[[#This Row],[GT 1]])/Tabel2[[#This Row],[AW 1]]*10+Tabel2[[#This Row],[BONUS 1]]</f>
        <v>74</v>
      </c>
      <c r="T39">
        <v>1</v>
      </c>
      <c r="X39" s="25">
        <f>SUM(Tabel2[[#This Row],[V 2]]*10+Tabel2[[#This Row],[GT 2]])/Tabel2[[#This Row],[AW 2]]*10+Tabel2[[#This Row],[BONUS 2]]</f>
        <v>0</v>
      </c>
      <c r="Z39">
        <v>1</v>
      </c>
      <c r="AD39" s="25">
        <f>SUM(Tabel2[[#This Row],[V 3]]*10+Tabel2[[#This Row],[GT 3]])/Tabel2[[#This Row],[AW 3]]*10+Tabel2[[#This Row],[BONUS 3]]</f>
        <v>0</v>
      </c>
      <c r="AF39">
        <v>1</v>
      </c>
      <c r="AJ39" s="25">
        <f>SUM(Tabel2[[#This Row],[V 4]]*10+Tabel2[[#This Row],[GT 4]])/Tabel2[[#This Row],[AW 4]]*10+Tabel2[[#This Row],[BONUS 4]]</f>
        <v>0</v>
      </c>
      <c r="AL39">
        <v>1</v>
      </c>
      <c r="AP39" s="25">
        <f>SUM(Tabel2[[#This Row],[V 5]]*10+Tabel2[[#This Row],[GT 5]])/Tabel2[[#This Row],[AW 5]]*10+Tabel2[[#This Row],[BONUS 5]]</f>
        <v>0</v>
      </c>
      <c r="AR39">
        <v>1</v>
      </c>
      <c r="AV39" s="25">
        <f>SUM(Tabel2[[#This Row],[V 6]]*10+Tabel2[[#This Row],[GT 6]])/Tabel2[[#This Row],[AW 6]]*10+Tabel2[[#This Row],[BONUS 6]]</f>
        <v>0</v>
      </c>
      <c r="AX39">
        <v>1</v>
      </c>
      <c r="BB39" s="25">
        <f>SUM(Tabel2[[#This Row],[V 7]]*10+Tabel2[[#This Row],[GT 7]])/Tabel2[[#This Row],[AW 7]]*10+Tabel2[[#This Row],[BONUS 7]]</f>
        <v>0</v>
      </c>
      <c r="BD39">
        <v>1</v>
      </c>
      <c r="BH39" s="25">
        <f>SUM(Tabel2[[#This Row],[V 8]]*10+Tabel2[[#This Row],[GT 8]])/Tabel2[[#This Row],[AW 8]]*10+Tabel2[[#This Row],[BONUS 8]]</f>
        <v>0</v>
      </c>
      <c r="BJ39">
        <v>1</v>
      </c>
      <c r="BN39" s="25">
        <f>SUM(Tabel2[[#This Row],[V 9]]*10+Tabel2[[#This Row],[GT 9]])/Tabel2[[#This Row],[AW 9]]*10+Tabel2[[#This Row],[BONUS 9]]</f>
        <v>0</v>
      </c>
      <c r="BP39">
        <v>1</v>
      </c>
      <c r="BT39" s="25">
        <f>SUM(Tabel2[[#This Row],[V 10]]*10+Tabel2[[#This Row],[GT 10]])/Tabel2[[#This Row],[AW 10]]*10+Tabel2[[#This Row],[BONUS 10]]</f>
        <v>0</v>
      </c>
      <c r="BU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9" s="24">
        <v>250</v>
      </c>
      <c r="BW39" s="30">
        <f>Tabel2[[#This Row],[Diploma]]-Tabel2[[#This Row],[Uitgeschreven]]</f>
        <v>0</v>
      </c>
      <c r="BX39" s="2" t="str">
        <f t="shared" si="1"/>
        <v>geen actie</v>
      </c>
    </row>
    <row r="40" spans="1:76" x14ac:dyDescent="0.3">
      <c r="A40" s="24" t="s">
        <v>212</v>
      </c>
      <c r="B40" s="24" t="s">
        <v>169</v>
      </c>
      <c r="D40" t="s">
        <v>174</v>
      </c>
      <c r="F40" s="27" t="s">
        <v>175</v>
      </c>
      <c r="G40" s="28">
        <f>Tabel2[[#This Row],[pnt t/m 2021/22]]+Tabel2[[#This Row],[pnt 2022/2023]]</f>
        <v>130</v>
      </c>
      <c r="H40">
        <v>2006</v>
      </c>
      <c r="I40">
        <v>2022</v>
      </c>
      <c r="J40" s="26">
        <f>Tabel2[[#This Row],[ijkdatum]]-Tabel2[[#This Row],[Geboren]]</f>
        <v>16</v>
      </c>
      <c r="K40" s="28">
        <f>Tabel2[[#This Row],[TTL 1]]+Tabel2[[#This Row],[TTL 2]]+Tabel2[[#This Row],[TTL 3]]+Tabel2[[#This Row],[TTL 4]]+Tabel2[[#This Row],[TTL 5]]+Tabel2[[#This Row],[TTL 6]]+Tabel2[[#This Row],[TTL 7]]+Tabel2[[#This Row],[TTL 8]]+Tabel2[[#This Row],[TTL 9]]+Tabel2[[#This Row],[TTL 10]]</f>
        <v>0</v>
      </c>
      <c r="L40" s="45">
        <v>130</v>
      </c>
      <c r="N40">
        <v>1</v>
      </c>
      <c r="R40" s="25">
        <f>SUM(Tabel2[[#This Row],[V 1]]*10+Tabel2[[#This Row],[GT 1]])/Tabel2[[#This Row],[AW 1]]*10+Tabel2[[#This Row],[BONUS 1]]</f>
        <v>0</v>
      </c>
      <c r="T40">
        <v>1</v>
      </c>
      <c r="X40" s="25">
        <f>SUM(Tabel2[[#This Row],[V 2]]*10+Tabel2[[#This Row],[GT 2]])/Tabel2[[#This Row],[AW 2]]*10+Tabel2[[#This Row],[BONUS 2]]</f>
        <v>0</v>
      </c>
      <c r="Z40">
        <v>1</v>
      </c>
      <c r="AD40" s="25">
        <f>SUM(Tabel2[[#This Row],[V 3]]*10+Tabel2[[#This Row],[GT 3]])/Tabel2[[#This Row],[AW 3]]*10+Tabel2[[#This Row],[BONUS 3]]</f>
        <v>0</v>
      </c>
      <c r="AF40">
        <v>1</v>
      </c>
      <c r="AJ40" s="25">
        <f>SUM(Tabel2[[#This Row],[V 4]]*10+Tabel2[[#This Row],[GT 4]])/Tabel2[[#This Row],[AW 4]]*10+Tabel2[[#This Row],[BONUS 4]]</f>
        <v>0</v>
      </c>
      <c r="AL40">
        <v>1</v>
      </c>
      <c r="AP40" s="25">
        <f>SUM(Tabel2[[#This Row],[V 5]]*10+Tabel2[[#This Row],[GT 5]])/Tabel2[[#This Row],[AW 5]]*10+Tabel2[[#This Row],[BONUS 5]]</f>
        <v>0</v>
      </c>
      <c r="AR40">
        <v>1</v>
      </c>
      <c r="AV40" s="25">
        <f>SUM(Tabel2[[#This Row],[V 6]]*10+Tabel2[[#This Row],[GT 6]])/Tabel2[[#This Row],[AW 6]]*10+Tabel2[[#This Row],[BONUS 6]]</f>
        <v>0</v>
      </c>
      <c r="AX40">
        <v>1</v>
      </c>
      <c r="BB40" s="25">
        <f>SUM(Tabel2[[#This Row],[V 7]]*10+Tabel2[[#This Row],[GT 7]])/Tabel2[[#This Row],[AW 7]]*10+Tabel2[[#This Row],[BONUS 7]]</f>
        <v>0</v>
      </c>
      <c r="BD40">
        <v>1</v>
      </c>
      <c r="BH40" s="25">
        <f>SUM(Tabel2[[#This Row],[V 8]]*10+Tabel2[[#This Row],[GT 8]])/Tabel2[[#This Row],[AW 8]]*10+Tabel2[[#This Row],[BONUS 8]]</f>
        <v>0</v>
      </c>
      <c r="BJ40">
        <v>1</v>
      </c>
      <c r="BN40" s="25">
        <f>SUM(Tabel2[[#This Row],[V 9]]*10+Tabel2[[#This Row],[GT 9]])/Tabel2[[#This Row],[AW 9]]*10+Tabel2[[#This Row],[BONUS 9]]</f>
        <v>0</v>
      </c>
      <c r="BP40">
        <v>1</v>
      </c>
      <c r="BT40" s="25">
        <f>SUM(Tabel2[[#This Row],[V 10]]*10+Tabel2[[#This Row],[GT 10]])/Tabel2[[#This Row],[AW 10]]*10+Tabel2[[#This Row],[BONUS 10]]</f>
        <v>0</v>
      </c>
      <c r="BU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0" s="24">
        <v>0</v>
      </c>
      <c r="BW40" s="30">
        <f>Tabel2[[#This Row],[Diploma]]-Tabel2[[#This Row],[Uitgeschreven]]</f>
        <v>0</v>
      </c>
      <c r="BX40" s="2" t="str">
        <f t="shared" si="1"/>
        <v>geen actie</v>
      </c>
    </row>
    <row r="41" spans="1:76" x14ac:dyDescent="0.3">
      <c r="A41" s="24" t="s">
        <v>212</v>
      </c>
      <c r="B41" s="24" t="s">
        <v>169</v>
      </c>
      <c r="D41" t="s">
        <v>176</v>
      </c>
      <c r="E41" s="24">
        <v>118287</v>
      </c>
      <c r="F41" s="27" t="s">
        <v>51</v>
      </c>
      <c r="G41" s="28">
        <f>Tabel2[[#This Row],[pnt t/m 2021/22]]+Tabel2[[#This Row],[pnt 2022/2023]]</f>
        <v>68.333333333333329</v>
      </c>
      <c r="H41">
        <v>2005</v>
      </c>
      <c r="I41">
        <v>2022</v>
      </c>
      <c r="J41" s="26">
        <f>Tabel2[[#This Row],[ijkdatum]]-Tabel2[[#This Row],[Geboren]]</f>
        <v>17</v>
      </c>
      <c r="K41" s="28">
        <f>Tabel2[[#This Row],[TTL 1]]+Tabel2[[#This Row],[TTL 2]]+Tabel2[[#This Row],[TTL 3]]+Tabel2[[#This Row],[TTL 4]]+Tabel2[[#This Row],[TTL 5]]+Tabel2[[#This Row],[TTL 6]]+Tabel2[[#This Row],[TTL 7]]+Tabel2[[#This Row],[TTL 8]]+Tabel2[[#This Row],[TTL 9]]+Tabel2[[#This Row],[TTL 10]]</f>
        <v>0</v>
      </c>
      <c r="L41" s="45">
        <v>68.333333333333329</v>
      </c>
      <c r="N41">
        <v>1</v>
      </c>
      <c r="R41" s="25">
        <f>SUM(Tabel2[[#This Row],[V 1]]*10+Tabel2[[#This Row],[GT 1]])/Tabel2[[#This Row],[AW 1]]*10+Tabel2[[#This Row],[BONUS 1]]</f>
        <v>0</v>
      </c>
      <c r="T41">
        <v>1</v>
      </c>
      <c r="X41" s="25">
        <f>SUM(Tabel2[[#This Row],[V 2]]*10+Tabel2[[#This Row],[GT 2]])/Tabel2[[#This Row],[AW 2]]*10+Tabel2[[#This Row],[BONUS 2]]</f>
        <v>0</v>
      </c>
      <c r="Z41">
        <v>1</v>
      </c>
      <c r="AD41" s="25">
        <f>SUM(Tabel2[[#This Row],[V 3]]*10+Tabel2[[#This Row],[GT 3]])/Tabel2[[#This Row],[AW 3]]*10+Tabel2[[#This Row],[BONUS 3]]</f>
        <v>0</v>
      </c>
      <c r="AF41">
        <v>1</v>
      </c>
      <c r="AJ41" s="25">
        <f>SUM(Tabel2[[#This Row],[V 4]]*10+Tabel2[[#This Row],[GT 4]])/Tabel2[[#This Row],[AW 4]]*10+Tabel2[[#This Row],[BONUS 4]]</f>
        <v>0</v>
      </c>
      <c r="AL41">
        <v>1</v>
      </c>
      <c r="AP41" s="25">
        <f>SUM(Tabel2[[#This Row],[V 5]]*10+Tabel2[[#This Row],[GT 5]])/Tabel2[[#This Row],[AW 5]]*10+Tabel2[[#This Row],[BONUS 5]]</f>
        <v>0</v>
      </c>
      <c r="AR41">
        <v>1</v>
      </c>
      <c r="AV41" s="25">
        <f>SUM(Tabel2[[#This Row],[V 6]]*10+Tabel2[[#This Row],[GT 6]])/Tabel2[[#This Row],[AW 6]]*10+Tabel2[[#This Row],[BONUS 6]]</f>
        <v>0</v>
      </c>
      <c r="AX41">
        <v>1</v>
      </c>
      <c r="BB41" s="25">
        <f>SUM(Tabel2[[#This Row],[V 7]]*10+Tabel2[[#This Row],[GT 7]])/Tabel2[[#This Row],[AW 7]]*10+Tabel2[[#This Row],[BONUS 7]]</f>
        <v>0</v>
      </c>
      <c r="BD41">
        <v>1</v>
      </c>
      <c r="BH41" s="25">
        <f>SUM(Tabel2[[#This Row],[V 8]]*10+Tabel2[[#This Row],[GT 8]])/Tabel2[[#This Row],[AW 8]]*10+Tabel2[[#This Row],[BONUS 8]]</f>
        <v>0</v>
      </c>
      <c r="BJ41">
        <v>1</v>
      </c>
      <c r="BN41" s="25">
        <f>SUM(Tabel2[[#This Row],[V 9]]*10+Tabel2[[#This Row],[GT 9]])/Tabel2[[#This Row],[AW 9]]*10+Tabel2[[#This Row],[BONUS 9]]</f>
        <v>0</v>
      </c>
      <c r="BP41">
        <v>1</v>
      </c>
      <c r="BT41" s="25">
        <f>SUM(Tabel2[[#This Row],[V 10]]*10+Tabel2[[#This Row],[GT 10]])/Tabel2[[#This Row],[AW 10]]*10+Tabel2[[#This Row],[BONUS 10]]</f>
        <v>0</v>
      </c>
      <c r="BU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1" s="24">
        <v>0</v>
      </c>
      <c r="BW41" s="30">
        <f>Tabel2[[#This Row],[Diploma]]-Tabel2[[#This Row],[Uitgeschreven]]</f>
        <v>0</v>
      </c>
      <c r="BX41" s="2" t="str">
        <f t="shared" si="1"/>
        <v>geen actie</v>
      </c>
    </row>
    <row r="42" spans="1:76" x14ac:dyDescent="0.3">
      <c r="A42" s="24" t="s">
        <v>294</v>
      </c>
      <c r="B42" s="24" t="s">
        <v>169</v>
      </c>
      <c r="D42" t="s">
        <v>305</v>
      </c>
      <c r="E42" s="24">
        <v>115117</v>
      </c>
      <c r="F42" s="27" t="s">
        <v>34</v>
      </c>
      <c r="G42" s="46">
        <f>Tabel2[[#This Row],[pnt t/m 2021/22]]+Tabel2[[#This Row],[pnt 2022/2023]]</f>
        <v>102.72727272727273</v>
      </c>
      <c r="H42">
        <v>2007</v>
      </c>
      <c r="I42">
        <v>2022</v>
      </c>
      <c r="J42" s="26">
        <f>Tabel2[[#This Row],[ijkdatum]]-Tabel2[[#This Row],[Geboren]]</f>
        <v>15</v>
      </c>
      <c r="K42" s="28">
        <f>Tabel2[[#This Row],[TTL 1]]+Tabel2[[#This Row],[TTL 2]]+Tabel2[[#This Row],[TTL 3]]+Tabel2[[#This Row],[TTL 4]]+Tabel2[[#This Row],[TTL 5]]+Tabel2[[#This Row],[TTL 6]]+Tabel2[[#This Row],[TTL 7]]+Tabel2[[#This Row],[TTL 8]]+Tabel2[[#This Row],[TTL 9]]+Tabel2[[#This Row],[TTL 10]]</f>
        <v>0</v>
      </c>
      <c r="L42" s="45">
        <v>102.72727272727273</v>
      </c>
      <c r="N42">
        <v>1</v>
      </c>
      <c r="R42" s="25">
        <f>SUM(Tabel2[[#This Row],[V 1]]*10+Tabel2[[#This Row],[GT 1]])/Tabel2[[#This Row],[AW 1]]*10+Tabel2[[#This Row],[BONUS 1]]</f>
        <v>0</v>
      </c>
      <c r="T42">
        <v>1</v>
      </c>
      <c r="X42" s="25">
        <f>SUM(Tabel2[[#This Row],[V 2]]*10+Tabel2[[#This Row],[GT 2]])/Tabel2[[#This Row],[AW 2]]*10+Tabel2[[#This Row],[BONUS 2]]</f>
        <v>0</v>
      </c>
      <c r="Z42">
        <v>1</v>
      </c>
      <c r="AD42" s="25">
        <f>SUM(Tabel2[[#This Row],[V 3]]*10+Tabel2[[#This Row],[GT 3]])/Tabel2[[#This Row],[AW 3]]*10+Tabel2[[#This Row],[BONUS 3]]</f>
        <v>0</v>
      </c>
      <c r="AF42">
        <v>1</v>
      </c>
      <c r="AJ42" s="25">
        <f>SUM(Tabel2[[#This Row],[V 4]]*10+Tabel2[[#This Row],[GT 4]])/Tabel2[[#This Row],[AW 4]]*10+Tabel2[[#This Row],[BONUS 4]]</f>
        <v>0</v>
      </c>
      <c r="AL42">
        <v>1</v>
      </c>
      <c r="AP42" s="25">
        <f>SUM(Tabel2[[#This Row],[V 5]]*10+Tabel2[[#This Row],[GT 5]])/Tabel2[[#This Row],[AW 5]]*10+Tabel2[[#This Row],[BONUS 5]]</f>
        <v>0</v>
      </c>
      <c r="AR42">
        <v>1</v>
      </c>
      <c r="AV42" s="25">
        <f>SUM(Tabel2[[#This Row],[V 6]]*10+Tabel2[[#This Row],[GT 6]])/Tabel2[[#This Row],[AW 6]]*10+Tabel2[[#This Row],[BONUS 6]]</f>
        <v>0</v>
      </c>
      <c r="AX42">
        <v>1</v>
      </c>
      <c r="BB42" s="25">
        <f>SUM(Tabel2[[#This Row],[V 7]]*10+Tabel2[[#This Row],[GT 7]])/Tabel2[[#This Row],[AW 7]]*10+Tabel2[[#This Row],[BONUS 7]]</f>
        <v>0</v>
      </c>
      <c r="BD42">
        <v>1</v>
      </c>
      <c r="BH42" s="25">
        <f>SUM(Tabel2[[#This Row],[V 8]]*10+Tabel2[[#This Row],[GT 8]])/Tabel2[[#This Row],[AW 8]]*10+Tabel2[[#This Row],[BONUS 8]]</f>
        <v>0</v>
      </c>
      <c r="BJ42">
        <v>1</v>
      </c>
      <c r="BN42" s="25">
        <f>SUM(Tabel2[[#This Row],[V 9]]*10+Tabel2[[#This Row],[GT 9]])/Tabel2[[#This Row],[AW 9]]*10+Tabel2[[#This Row],[BONUS 9]]</f>
        <v>0</v>
      </c>
      <c r="BP42">
        <v>1</v>
      </c>
      <c r="BT42" s="25">
        <f>SUM(Tabel2[[#This Row],[V 10]]*10+Tabel2[[#This Row],[GT 10]])/Tabel2[[#This Row],[AW 10]]*10+Tabel2[[#This Row],[BONUS 10]]</f>
        <v>0</v>
      </c>
      <c r="BU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2" s="24">
        <v>0</v>
      </c>
      <c r="BW42" s="30">
        <f>Tabel2[[#This Row],[Diploma]]-Tabel2[[#This Row],[Uitgeschreven]]</f>
        <v>0</v>
      </c>
      <c r="BX42" s="2" t="str">
        <f t="shared" si="1"/>
        <v>geen actie</v>
      </c>
    </row>
    <row r="43" spans="1:76" x14ac:dyDescent="0.3">
      <c r="A43" s="24" t="s">
        <v>256</v>
      </c>
      <c r="B43" s="24" t="s">
        <v>169</v>
      </c>
      <c r="D43" t="s">
        <v>265</v>
      </c>
      <c r="E43" s="24">
        <v>118501</v>
      </c>
      <c r="F43" s="27" t="s">
        <v>261</v>
      </c>
      <c r="G43" s="28">
        <f>Tabel2[[#This Row],[pnt t/m 2021/22]]+Tabel2[[#This Row],[pnt 2022/2023]]</f>
        <v>588.83333333333337</v>
      </c>
      <c r="H43">
        <v>2010</v>
      </c>
      <c r="I43">
        <v>2022</v>
      </c>
      <c r="J43" s="26">
        <f>Tabel2[[#This Row],[ijkdatum]]-Tabel2[[#This Row],[Geboren]]</f>
        <v>12</v>
      </c>
      <c r="K43" s="28">
        <f>Tabel2[[#This Row],[TTL 1]]+Tabel2[[#This Row],[TTL 2]]+Tabel2[[#This Row],[TTL 3]]+Tabel2[[#This Row],[TTL 4]]+Tabel2[[#This Row],[TTL 5]]+Tabel2[[#This Row],[TTL 6]]+Tabel2[[#This Row],[TTL 7]]+Tabel2[[#This Row],[TTL 8]]+Tabel2[[#This Row],[TTL 9]]+Tabel2[[#This Row],[TTL 10]]</f>
        <v>0</v>
      </c>
      <c r="L43" s="45">
        <v>588.83333333333337</v>
      </c>
      <c r="N43">
        <v>1</v>
      </c>
      <c r="R43" s="25">
        <f>SUM(Tabel2[[#This Row],[V 1]]*10+Tabel2[[#This Row],[GT 1]])/Tabel2[[#This Row],[AW 1]]*10+Tabel2[[#This Row],[BONUS 1]]</f>
        <v>0</v>
      </c>
      <c r="T43">
        <v>1</v>
      </c>
      <c r="X43" s="25">
        <f>SUM(Tabel2[[#This Row],[V 2]]*10+Tabel2[[#This Row],[GT 2]])/Tabel2[[#This Row],[AW 2]]*10+Tabel2[[#This Row],[BONUS 2]]</f>
        <v>0</v>
      </c>
      <c r="Z43">
        <v>1</v>
      </c>
      <c r="AD43" s="25">
        <f>SUM(Tabel2[[#This Row],[V 3]]*10+Tabel2[[#This Row],[GT 3]])/Tabel2[[#This Row],[AW 3]]*10+Tabel2[[#This Row],[BONUS 3]]</f>
        <v>0</v>
      </c>
      <c r="AF43">
        <v>1</v>
      </c>
      <c r="AJ43" s="25">
        <f>SUM(Tabel2[[#This Row],[V 4]]*10+Tabel2[[#This Row],[GT 4]])/Tabel2[[#This Row],[AW 4]]*10+Tabel2[[#This Row],[BONUS 4]]</f>
        <v>0</v>
      </c>
      <c r="AL43">
        <v>1</v>
      </c>
      <c r="AP43" s="25">
        <f>SUM(Tabel2[[#This Row],[V 5]]*10+Tabel2[[#This Row],[GT 5]])/Tabel2[[#This Row],[AW 5]]*10+Tabel2[[#This Row],[BONUS 5]]</f>
        <v>0</v>
      </c>
      <c r="AR43">
        <v>1</v>
      </c>
      <c r="AV43" s="25">
        <f>SUM(Tabel2[[#This Row],[V 6]]*10+Tabel2[[#This Row],[GT 6]])/Tabel2[[#This Row],[AW 6]]*10+Tabel2[[#This Row],[BONUS 6]]</f>
        <v>0</v>
      </c>
      <c r="AX43">
        <v>1</v>
      </c>
      <c r="BB43" s="25">
        <f>SUM(Tabel2[[#This Row],[V 7]]*10+Tabel2[[#This Row],[GT 7]])/Tabel2[[#This Row],[AW 7]]*10+Tabel2[[#This Row],[BONUS 7]]</f>
        <v>0</v>
      </c>
      <c r="BD43">
        <v>1</v>
      </c>
      <c r="BH43" s="25">
        <f>SUM(Tabel2[[#This Row],[V 8]]*10+Tabel2[[#This Row],[GT 8]])/Tabel2[[#This Row],[AW 8]]*10+Tabel2[[#This Row],[BONUS 8]]</f>
        <v>0</v>
      </c>
      <c r="BJ43">
        <v>1</v>
      </c>
      <c r="BN43" s="25">
        <f>SUM(Tabel2[[#This Row],[V 9]]*10+Tabel2[[#This Row],[GT 9]])/Tabel2[[#This Row],[AW 9]]*10+Tabel2[[#This Row],[BONUS 9]]</f>
        <v>0</v>
      </c>
      <c r="BP43">
        <v>1</v>
      </c>
      <c r="BT43" s="25">
        <f>SUM(Tabel2[[#This Row],[V 10]]*10+Tabel2[[#This Row],[GT 10]])/Tabel2[[#This Row],[AW 10]]*10+Tabel2[[#This Row],[BONUS 10]]</f>
        <v>0</v>
      </c>
      <c r="BU4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43" s="24">
        <v>500</v>
      </c>
      <c r="BW43" s="30">
        <f>Tabel2[[#This Row],[Diploma]]-Tabel2[[#This Row],[Uitgeschreven]]</f>
        <v>0</v>
      </c>
      <c r="BX43" s="2" t="str">
        <f t="shared" si="1"/>
        <v>geen actie</v>
      </c>
    </row>
    <row r="44" spans="1:76" x14ac:dyDescent="0.3">
      <c r="A44" s="24" t="s">
        <v>294</v>
      </c>
      <c r="B44" s="24" t="s">
        <v>169</v>
      </c>
      <c r="D44" t="s">
        <v>326</v>
      </c>
      <c r="E44" s="24">
        <v>119495</v>
      </c>
      <c r="F44" s="27" t="s">
        <v>77</v>
      </c>
      <c r="G44" s="28">
        <f>Tabel2[[#This Row],[pnt t/m 2021/22]]+Tabel2[[#This Row],[pnt 2022/2023]]</f>
        <v>214</v>
      </c>
      <c r="H44">
        <v>2010</v>
      </c>
      <c r="I44">
        <v>2022</v>
      </c>
      <c r="J44" s="26">
        <f>Tabel2[[#This Row],[ijkdatum]]-Tabel2[[#This Row],[Geboren]]</f>
        <v>12</v>
      </c>
      <c r="K44" s="28">
        <f>Tabel2[[#This Row],[TTL 1]]+Tabel2[[#This Row],[TTL 2]]+Tabel2[[#This Row],[TTL 3]]+Tabel2[[#This Row],[TTL 4]]+Tabel2[[#This Row],[TTL 5]]+Tabel2[[#This Row],[TTL 6]]+Tabel2[[#This Row],[TTL 7]]+Tabel2[[#This Row],[TTL 8]]+Tabel2[[#This Row],[TTL 9]]+Tabel2[[#This Row],[TTL 10]]</f>
        <v>126</v>
      </c>
      <c r="L44" s="45">
        <v>88</v>
      </c>
      <c r="M44">
        <v>3</v>
      </c>
      <c r="N44">
        <v>10</v>
      </c>
      <c r="O44">
        <v>8</v>
      </c>
      <c r="P44">
        <v>46</v>
      </c>
      <c r="R44" s="25">
        <f>SUM(Tabel2[[#This Row],[V 1]]*10+Tabel2[[#This Row],[GT 1]])/Tabel2[[#This Row],[AW 1]]*10+Tabel2[[#This Row],[BONUS 1]]</f>
        <v>126</v>
      </c>
      <c r="T44">
        <v>1</v>
      </c>
      <c r="X44" s="25">
        <f>SUM(Tabel2[[#This Row],[V 2]]*10+Tabel2[[#This Row],[GT 2]])/Tabel2[[#This Row],[AW 2]]*10+Tabel2[[#This Row],[BONUS 2]]</f>
        <v>0</v>
      </c>
      <c r="Z44">
        <v>1</v>
      </c>
      <c r="AD44" s="25">
        <f>SUM(Tabel2[[#This Row],[V 3]]*10+Tabel2[[#This Row],[GT 3]])/Tabel2[[#This Row],[AW 3]]*10+Tabel2[[#This Row],[BONUS 3]]</f>
        <v>0</v>
      </c>
      <c r="AF44">
        <v>1</v>
      </c>
      <c r="AJ44" s="25">
        <f>SUM(Tabel2[[#This Row],[V 4]]*10+Tabel2[[#This Row],[GT 4]])/Tabel2[[#This Row],[AW 4]]*10+Tabel2[[#This Row],[BONUS 4]]</f>
        <v>0</v>
      </c>
      <c r="AL44">
        <v>1</v>
      </c>
      <c r="AP44" s="25">
        <f>SUM(Tabel2[[#This Row],[V 5]]*10+Tabel2[[#This Row],[GT 5]])/Tabel2[[#This Row],[AW 5]]*10+Tabel2[[#This Row],[BONUS 5]]</f>
        <v>0</v>
      </c>
      <c r="AR44">
        <v>1</v>
      </c>
      <c r="AV44" s="25">
        <f>SUM(Tabel2[[#This Row],[V 6]]*10+Tabel2[[#This Row],[GT 6]])/Tabel2[[#This Row],[AW 6]]*10+Tabel2[[#This Row],[BONUS 6]]</f>
        <v>0</v>
      </c>
      <c r="AX44">
        <v>1</v>
      </c>
      <c r="BB44" s="25">
        <f>SUM(Tabel2[[#This Row],[V 7]]*10+Tabel2[[#This Row],[GT 7]])/Tabel2[[#This Row],[AW 7]]*10+Tabel2[[#This Row],[BONUS 7]]</f>
        <v>0</v>
      </c>
      <c r="BD44">
        <v>1</v>
      </c>
      <c r="BH44" s="25">
        <f>SUM(Tabel2[[#This Row],[V 8]]*10+Tabel2[[#This Row],[GT 8]])/Tabel2[[#This Row],[AW 8]]*10+Tabel2[[#This Row],[BONUS 8]]</f>
        <v>0</v>
      </c>
      <c r="BJ44">
        <v>1</v>
      </c>
      <c r="BN44" s="25">
        <f>SUM(Tabel2[[#This Row],[V 9]]*10+Tabel2[[#This Row],[GT 9]])/Tabel2[[#This Row],[AW 9]]*10+Tabel2[[#This Row],[BONUS 9]]</f>
        <v>0</v>
      </c>
      <c r="BP44">
        <v>1</v>
      </c>
      <c r="BT44" s="25">
        <f>SUM(Tabel2[[#This Row],[V 10]]*10+Tabel2[[#This Row],[GT 10]])/Tabel2[[#This Row],[AW 10]]*10+Tabel2[[#This Row],[BONUS 10]]</f>
        <v>0</v>
      </c>
      <c r="BU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4" s="24">
        <v>0</v>
      </c>
      <c r="BW44" s="30">
        <f>Tabel2[[#This Row],[Diploma]]-Tabel2[[#This Row],[Uitgeschreven]]</f>
        <v>0</v>
      </c>
      <c r="BX44" s="2" t="str">
        <f t="shared" si="1"/>
        <v>geen actie</v>
      </c>
    </row>
    <row r="45" spans="1:76" x14ac:dyDescent="0.3">
      <c r="A45" s="24" t="s">
        <v>280</v>
      </c>
      <c r="B45" s="24" t="s">
        <v>169</v>
      </c>
      <c r="D45" t="s">
        <v>282</v>
      </c>
      <c r="E45" s="24">
        <v>119173</v>
      </c>
      <c r="F45" s="27" t="s">
        <v>61</v>
      </c>
      <c r="G45" s="28">
        <f>Tabel2[[#This Row],[pnt t/m 2021/22]]+Tabel2[[#This Row],[pnt 2022/2023]]</f>
        <v>272.66666666666663</v>
      </c>
      <c r="H45">
        <v>2011</v>
      </c>
      <c r="I45">
        <v>2022</v>
      </c>
      <c r="J45" s="26">
        <f>Tabel2[[#This Row],[ijkdatum]]-Tabel2[[#This Row],[Geboren]]</f>
        <v>11</v>
      </c>
      <c r="K45" s="28">
        <f>Tabel2[[#This Row],[TTL 1]]+Tabel2[[#This Row],[TTL 2]]+Tabel2[[#This Row],[TTL 3]]+Tabel2[[#This Row],[TTL 4]]+Tabel2[[#This Row],[TTL 5]]+Tabel2[[#This Row],[TTL 6]]+Tabel2[[#This Row],[TTL 7]]+Tabel2[[#This Row],[TTL 8]]+Tabel2[[#This Row],[TTL 9]]+Tabel2[[#This Row],[TTL 10]]</f>
        <v>186</v>
      </c>
      <c r="L45" s="45">
        <v>86.666666666666657</v>
      </c>
      <c r="M45">
        <v>7</v>
      </c>
      <c r="N45">
        <v>10</v>
      </c>
      <c r="O45">
        <v>5</v>
      </c>
      <c r="P45">
        <v>36</v>
      </c>
      <c r="Q45">
        <v>100</v>
      </c>
      <c r="R45" s="25">
        <f>SUM(Tabel2[[#This Row],[V 1]]*10+Tabel2[[#This Row],[GT 1]])/Tabel2[[#This Row],[AW 1]]*10+Tabel2[[#This Row],[BONUS 1]]</f>
        <v>186</v>
      </c>
      <c r="T45">
        <v>1</v>
      </c>
      <c r="X45" s="25">
        <f>SUM(Tabel2[[#This Row],[V 2]]*10+Tabel2[[#This Row],[GT 2]])/Tabel2[[#This Row],[AW 2]]*10+Tabel2[[#This Row],[BONUS 2]]</f>
        <v>0</v>
      </c>
      <c r="Z45">
        <v>1</v>
      </c>
      <c r="AD45" s="25">
        <f>SUM(Tabel2[[#This Row],[V 3]]*10+Tabel2[[#This Row],[GT 3]])/Tabel2[[#This Row],[AW 3]]*10+Tabel2[[#This Row],[BONUS 3]]</f>
        <v>0</v>
      </c>
      <c r="AF45">
        <v>1</v>
      </c>
      <c r="AJ45" s="25">
        <f>SUM(Tabel2[[#This Row],[V 4]]*10+Tabel2[[#This Row],[GT 4]])/Tabel2[[#This Row],[AW 4]]*10+Tabel2[[#This Row],[BONUS 4]]</f>
        <v>0</v>
      </c>
      <c r="AL45">
        <v>1</v>
      </c>
      <c r="AP45" s="25">
        <f>SUM(Tabel2[[#This Row],[V 5]]*10+Tabel2[[#This Row],[GT 5]])/Tabel2[[#This Row],[AW 5]]*10+Tabel2[[#This Row],[BONUS 5]]</f>
        <v>0</v>
      </c>
      <c r="AR45">
        <v>1</v>
      </c>
      <c r="AV45" s="25">
        <f>SUM(Tabel2[[#This Row],[V 6]]*10+Tabel2[[#This Row],[GT 6]])/Tabel2[[#This Row],[AW 6]]*10+Tabel2[[#This Row],[BONUS 6]]</f>
        <v>0</v>
      </c>
      <c r="AX45">
        <v>1</v>
      </c>
      <c r="BB45" s="25">
        <f>SUM(Tabel2[[#This Row],[V 7]]*10+Tabel2[[#This Row],[GT 7]])/Tabel2[[#This Row],[AW 7]]*10+Tabel2[[#This Row],[BONUS 7]]</f>
        <v>0</v>
      </c>
      <c r="BD45">
        <v>1</v>
      </c>
      <c r="BH45" s="25">
        <f>SUM(Tabel2[[#This Row],[V 8]]*10+Tabel2[[#This Row],[GT 8]])/Tabel2[[#This Row],[AW 8]]*10+Tabel2[[#This Row],[BONUS 8]]</f>
        <v>0</v>
      </c>
      <c r="BJ45">
        <v>1</v>
      </c>
      <c r="BN45" s="25">
        <f>SUM(Tabel2[[#This Row],[V 9]]*10+Tabel2[[#This Row],[GT 9]])/Tabel2[[#This Row],[AW 9]]*10+Tabel2[[#This Row],[BONUS 9]]</f>
        <v>0</v>
      </c>
      <c r="BP45">
        <v>1</v>
      </c>
      <c r="BT45" s="25">
        <f>SUM(Tabel2[[#This Row],[V 10]]*10+Tabel2[[#This Row],[GT 10]])/Tabel2[[#This Row],[AW 10]]*10+Tabel2[[#This Row],[BONUS 10]]</f>
        <v>0</v>
      </c>
      <c r="BU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5" s="24">
        <v>0</v>
      </c>
      <c r="BW45" s="30">
        <f>Tabel2[[#This Row],[Diploma]]-Tabel2[[#This Row],[Uitgeschreven]]</f>
        <v>250</v>
      </c>
      <c r="BX45" s="2" t="str">
        <f t="shared" si="1"/>
        <v>diploma uitschrijven: 250 punten</v>
      </c>
    </row>
    <row r="46" spans="1:76" x14ac:dyDescent="0.3">
      <c r="A46" s="24" t="s">
        <v>280</v>
      </c>
      <c r="B46" s="24" t="s">
        <v>169</v>
      </c>
      <c r="D46" t="s">
        <v>283</v>
      </c>
      <c r="E46" s="24">
        <v>119672</v>
      </c>
      <c r="F46" s="27" t="s">
        <v>61</v>
      </c>
      <c r="G46" s="28">
        <f>Tabel2[[#This Row],[pnt t/m 2021/22]]+Tabel2[[#This Row],[pnt 2022/2023]]</f>
        <v>24.545454545454547</v>
      </c>
      <c r="H46">
        <v>2011</v>
      </c>
      <c r="I46">
        <v>2022</v>
      </c>
      <c r="J46" s="26">
        <f>Tabel2[[#This Row],[ijkdatum]]-Tabel2[[#This Row],[Geboren]]</f>
        <v>11</v>
      </c>
      <c r="K46" s="28">
        <f>Tabel2[[#This Row],[TTL 1]]+Tabel2[[#This Row],[TTL 2]]+Tabel2[[#This Row],[TTL 3]]+Tabel2[[#This Row],[TTL 4]]+Tabel2[[#This Row],[TTL 5]]+Tabel2[[#This Row],[TTL 6]]+Tabel2[[#This Row],[TTL 7]]+Tabel2[[#This Row],[TTL 8]]+Tabel2[[#This Row],[TTL 9]]+Tabel2[[#This Row],[TTL 10]]</f>
        <v>0</v>
      </c>
      <c r="L46" s="45">
        <v>24.545454545454547</v>
      </c>
      <c r="N46">
        <v>1</v>
      </c>
      <c r="R46" s="25">
        <f>SUM(Tabel2[[#This Row],[V 1]]*10+Tabel2[[#This Row],[GT 1]])/Tabel2[[#This Row],[AW 1]]*10+Tabel2[[#This Row],[BONUS 1]]</f>
        <v>0</v>
      </c>
      <c r="T46">
        <v>1</v>
      </c>
      <c r="X46" s="25">
        <f>SUM(Tabel2[[#This Row],[V 2]]*10+Tabel2[[#This Row],[GT 2]])/Tabel2[[#This Row],[AW 2]]*10+Tabel2[[#This Row],[BONUS 2]]</f>
        <v>0</v>
      </c>
      <c r="Z46">
        <v>1</v>
      </c>
      <c r="AD46" s="25">
        <f>SUM(Tabel2[[#This Row],[V 3]]*10+Tabel2[[#This Row],[GT 3]])/Tabel2[[#This Row],[AW 3]]*10+Tabel2[[#This Row],[BONUS 3]]</f>
        <v>0</v>
      </c>
      <c r="AF46">
        <v>1</v>
      </c>
      <c r="AJ46" s="25">
        <f>SUM(Tabel2[[#This Row],[V 4]]*10+Tabel2[[#This Row],[GT 4]])/Tabel2[[#This Row],[AW 4]]*10+Tabel2[[#This Row],[BONUS 4]]</f>
        <v>0</v>
      </c>
      <c r="AL46">
        <v>1</v>
      </c>
      <c r="AP46" s="25">
        <f>SUM(Tabel2[[#This Row],[V 5]]*10+Tabel2[[#This Row],[GT 5]])/Tabel2[[#This Row],[AW 5]]*10+Tabel2[[#This Row],[BONUS 5]]</f>
        <v>0</v>
      </c>
      <c r="AR46">
        <v>1</v>
      </c>
      <c r="AV46" s="25">
        <f>SUM(Tabel2[[#This Row],[V 6]]*10+Tabel2[[#This Row],[GT 6]])/Tabel2[[#This Row],[AW 6]]*10+Tabel2[[#This Row],[BONUS 6]]</f>
        <v>0</v>
      </c>
      <c r="AX46">
        <v>1</v>
      </c>
      <c r="BB46" s="25">
        <f>SUM(Tabel2[[#This Row],[V 7]]*10+Tabel2[[#This Row],[GT 7]])/Tabel2[[#This Row],[AW 7]]*10+Tabel2[[#This Row],[BONUS 7]]</f>
        <v>0</v>
      </c>
      <c r="BD46">
        <v>1</v>
      </c>
      <c r="BH46" s="25">
        <f>SUM(Tabel2[[#This Row],[V 8]]*10+Tabel2[[#This Row],[GT 8]])/Tabel2[[#This Row],[AW 8]]*10+Tabel2[[#This Row],[BONUS 8]]</f>
        <v>0</v>
      </c>
      <c r="BJ46">
        <v>1</v>
      </c>
      <c r="BN46" s="25">
        <f>SUM(Tabel2[[#This Row],[V 9]]*10+Tabel2[[#This Row],[GT 9]])/Tabel2[[#This Row],[AW 9]]*10+Tabel2[[#This Row],[BONUS 9]]</f>
        <v>0</v>
      </c>
      <c r="BP46">
        <v>1</v>
      </c>
      <c r="BT46" s="25">
        <f>SUM(Tabel2[[#This Row],[V 10]]*10+Tabel2[[#This Row],[GT 10]])/Tabel2[[#This Row],[AW 10]]*10+Tabel2[[#This Row],[BONUS 10]]</f>
        <v>0</v>
      </c>
      <c r="BU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6" s="24">
        <v>0</v>
      </c>
      <c r="BW46" s="30">
        <f>Tabel2[[#This Row],[Diploma]]-Tabel2[[#This Row],[Uitgeschreven]]</f>
        <v>0</v>
      </c>
      <c r="BX46" s="2" t="str">
        <f t="shared" si="1"/>
        <v>geen actie</v>
      </c>
    </row>
    <row r="47" spans="1:76" x14ac:dyDescent="0.3">
      <c r="A47" s="24" t="s">
        <v>212</v>
      </c>
      <c r="B47" s="24" t="s">
        <v>169</v>
      </c>
      <c r="D47" t="s">
        <v>177</v>
      </c>
      <c r="E47" s="24">
        <v>118440</v>
      </c>
      <c r="F47" s="27" t="s">
        <v>178</v>
      </c>
      <c r="G47" s="28">
        <f>Tabel2[[#This Row],[pnt t/m 2021/22]]+Tabel2[[#This Row],[pnt 2022/2023]]</f>
        <v>828.5</v>
      </c>
      <c r="H47">
        <v>2009</v>
      </c>
      <c r="I47">
        <v>2022</v>
      </c>
      <c r="J47" s="26">
        <f>Tabel2[[#This Row],[ijkdatum]]-Tabel2[[#This Row],[Geboren]]</f>
        <v>13</v>
      </c>
      <c r="K47" s="28">
        <f>Tabel2[[#This Row],[TTL 1]]+Tabel2[[#This Row],[TTL 2]]+Tabel2[[#This Row],[TTL 3]]+Tabel2[[#This Row],[TTL 4]]+Tabel2[[#This Row],[TTL 5]]+Tabel2[[#This Row],[TTL 6]]+Tabel2[[#This Row],[TTL 7]]+Tabel2[[#This Row],[TTL 8]]+Tabel2[[#This Row],[TTL 9]]+Tabel2[[#This Row],[TTL 10]]</f>
        <v>0</v>
      </c>
      <c r="L47" s="45">
        <v>828.5</v>
      </c>
      <c r="N47">
        <v>1</v>
      </c>
      <c r="R47" s="25">
        <f>SUM(Tabel2[[#This Row],[V 1]]*10+Tabel2[[#This Row],[GT 1]])/Tabel2[[#This Row],[AW 1]]*10+Tabel2[[#This Row],[BONUS 1]]</f>
        <v>0</v>
      </c>
      <c r="T47">
        <v>1</v>
      </c>
      <c r="X47" s="25">
        <f>SUM(Tabel2[[#This Row],[V 2]]*10+Tabel2[[#This Row],[GT 2]])/Tabel2[[#This Row],[AW 2]]*10+Tabel2[[#This Row],[BONUS 2]]</f>
        <v>0</v>
      </c>
      <c r="Z47">
        <v>1</v>
      </c>
      <c r="AD47" s="25">
        <f>SUM(Tabel2[[#This Row],[V 3]]*10+Tabel2[[#This Row],[GT 3]])/Tabel2[[#This Row],[AW 3]]*10+Tabel2[[#This Row],[BONUS 3]]</f>
        <v>0</v>
      </c>
      <c r="AF47">
        <v>1</v>
      </c>
      <c r="AJ47" s="25">
        <f>SUM(Tabel2[[#This Row],[V 4]]*10+Tabel2[[#This Row],[GT 4]])/Tabel2[[#This Row],[AW 4]]*10+Tabel2[[#This Row],[BONUS 4]]</f>
        <v>0</v>
      </c>
      <c r="AL47">
        <v>1</v>
      </c>
      <c r="AP47" s="25">
        <f>SUM(Tabel2[[#This Row],[V 5]]*10+Tabel2[[#This Row],[GT 5]])/Tabel2[[#This Row],[AW 5]]*10+Tabel2[[#This Row],[BONUS 5]]</f>
        <v>0</v>
      </c>
      <c r="AR47">
        <v>1</v>
      </c>
      <c r="AV47" s="25">
        <f>SUM(Tabel2[[#This Row],[V 6]]*10+Tabel2[[#This Row],[GT 6]])/Tabel2[[#This Row],[AW 6]]*10+Tabel2[[#This Row],[BONUS 6]]</f>
        <v>0</v>
      </c>
      <c r="AX47">
        <v>1</v>
      </c>
      <c r="BB47" s="25">
        <f>SUM(Tabel2[[#This Row],[V 7]]*10+Tabel2[[#This Row],[GT 7]])/Tabel2[[#This Row],[AW 7]]*10+Tabel2[[#This Row],[BONUS 7]]</f>
        <v>0</v>
      </c>
      <c r="BD47">
        <v>1</v>
      </c>
      <c r="BH47" s="25">
        <f>SUM(Tabel2[[#This Row],[V 8]]*10+Tabel2[[#This Row],[GT 8]])/Tabel2[[#This Row],[AW 8]]*10+Tabel2[[#This Row],[BONUS 8]]</f>
        <v>0</v>
      </c>
      <c r="BJ47">
        <v>1</v>
      </c>
      <c r="BN47" s="25">
        <f>SUM(Tabel2[[#This Row],[V 9]]*10+Tabel2[[#This Row],[GT 9]])/Tabel2[[#This Row],[AW 9]]*10+Tabel2[[#This Row],[BONUS 9]]</f>
        <v>0</v>
      </c>
      <c r="BP47">
        <v>1</v>
      </c>
      <c r="BT47" s="25">
        <f>SUM(Tabel2[[#This Row],[V 10]]*10+Tabel2[[#This Row],[GT 10]])/Tabel2[[#This Row],[AW 10]]*10+Tabel2[[#This Row],[BONUS 10]]</f>
        <v>0</v>
      </c>
      <c r="BU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47" s="24">
        <v>750</v>
      </c>
      <c r="BW47" s="30">
        <f>Tabel2[[#This Row],[Diploma]]-Tabel2[[#This Row],[Uitgeschreven]]</f>
        <v>0</v>
      </c>
      <c r="BX47" s="2" t="str">
        <f t="shared" si="1"/>
        <v>geen actie</v>
      </c>
    </row>
    <row r="48" spans="1:76" x14ac:dyDescent="0.3">
      <c r="A48" s="24" t="s">
        <v>280</v>
      </c>
      <c r="D48" t="s">
        <v>284</v>
      </c>
      <c r="E48" s="24">
        <v>119423</v>
      </c>
      <c r="F48" s="27" t="s">
        <v>21</v>
      </c>
      <c r="G48" s="28">
        <f>Tabel2[[#This Row],[pnt t/m 2021/22]]+Tabel2[[#This Row],[pnt 2022/2023]]</f>
        <v>90.833333333333343</v>
      </c>
      <c r="H48">
        <v>2011</v>
      </c>
      <c r="I48">
        <v>2022</v>
      </c>
      <c r="J48" s="26">
        <f>Tabel2[[#This Row],[ijkdatum]]-Tabel2[[#This Row],[Geboren]]</f>
        <v>11</v>
      </c>
      <c r="K48" s="28">
        <f>Tabel2[[#This Row],[TTL 1]]+Tabel2[[#This Row],[TTL 2]]+Tabel2[[#This Row],[TTL 3]]+Tabel2[[#This Row],[TTL 4]]+Tabel2[[#This Row],[TTL 5]]+Tabel2[[#This Row],[TTL 6]]+Tabel2[[#This Row],[TTL 7]]+Tabel2[[#This Row],[TTL 8]]+Tabel2[[#This Row],[TTL 9]]+Tabel2[[#This Row],[TTL 10]]</f>
        <v>0</v>
      </c>
      <c r="L48" s="45">
        <v>90.833333333333343</v>
      </c>
      <c r="N48">
        <v>1</v>
      </c>
      <c r="R48" s="25">
        <f>SUM(Tabel2[[#This Row],[V 1]]*10+Tabel2[[#This Row],[GT 1]])/Tabel2[[#This Row],[AW 1]]*10+Tabel2[[#This Row],[BONUS 1]]</f>
        <v>0</v>
      </c>
      <c r="T48">
        <v>1</v>
      </c>
      <c r="X48" s="25">
        <f>SUM(Tabel2[[#This Row],[V 2]]*10+Tabel2[[#This Row],[GT 2]])/Tabel2[[#This Row],[AW 2]]*10+Tabel2[[#This Row],[BONUS 2]]</f>
        <v>0</v>
      </c>
      <c r="Z48">
        <v>1</v>
      </c>
      <c r="AD48" s="25">
        <f>SUM(Tabel2[[#This Row],[V 3]]*10+Tabel2[[#This Row],[GT 3]])/Tabel2[[#This Row],[AW 3]]*10+Tabel2[[#This Row],[BONUS 3]]</f>
        <v>0</v>
      </c>
      <c r="AF48">
        <v>1</v>
      </c>
      <c r="AJ48" s="25">
        <f>SUM(Tabel2[[#This Row],[V 4]]*10+Tabel2[[#This Row],[GT 4]])/Tabel2[[#This Row],[AW 4]]*10+Tabel2[[#This Row],[BONUS 4]]</f>
        <v>0</v>
      </c>
      <c r="AL48">
        <v>1</v>
      </c>
      <c r="AP48" s="25">
        <f>SUM(Tabel2[[#This Row],[V 5]]*10+Tabel2[[#This Row],[GT 5]])/Tabel2[[#This Row],[AW 5]]*10+Tabel2[[#This Row],[BONUS 5]]</f>
        <v>0</v>
      </c>
      <c r="AR48">
        <v>1</v>
      </c>
      <c r="AV48" s="25">
        <f>SUM(Tabel2[[#This Row],[V 6]]*10+Tabel2[[#This Row],[GT 6]])/Tabel2[[#This Row],[AW 6]]*10+Tabel2[[#This Row],[BONUS 6]]</f>
        <v>0</v>
      </c>
      <c r="AX48">
        <v>1</v>
      </c>
      <c r="BB48" s="25">
        <f>SUM(Tabel2[[#This Row],[V 7]]*10+Tabel2[[#This Row],[GT 7]])/Tabel2[[#This Row],[AW 7]]*10+Tabel2[[#This Row],[BONUS 7]]</f>
        <v>0</v>
      </c>
      <c r="BD48">
        <v>1</v>
      </c>
      <c r="BH48" s="25">
        <f>SUM(Tabel2[[#This Row],[V 8]]*10+Tabel2[[#This Row],[GT 8]])/Tabel2[[#This Row],[AW 8]]*10+Tabel2[[#This Row],[BONUS 8]]</f>
        <v>0</v>
      </c>
      <c r="BJ48">
        <v>1</v>
      </c>
      <c r="BN48" s="25">
        <f>SUM(Tabel2[[#This Row],[V 9]]*10+Tabel2[[#This Row],[GT 9]])/Tabel2[[#This Row],[AW 9]]*10+Tabel2[[#This Row],[BONUS 9]]</f>
        <v>0</v>
      </c>
      <c r="BP48">
        <v>1</v>
      </c>
      <c r="BT48" s="25">
        <f>SUM(Tabel2[[#This Row],[V 10]]*10+Tabel2[[#This Row],[GT 10]])/Tabel2[[#This Row],[AW 10]]*10+Tabel2[[#This Row],[BONUS 10]]</f>
        <v>0</v>
      </c>
      <c r="BU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8" s="24">
        <v>0</v>
      </c>
      <c r="BW48" s="30">
        <f>Tabel2[[#This Row],[Diploma]]-Tabel2[[#This Row],[Uitgeschreven]]</f>
        <v>0</v>
      </c>
      <c r="BX48" s="2" t="str">
        <f t="shared" si="1"/>
        <v>geen actie</v>
      </c>
    </row>
    <row r="49" spans="1:76" x14ac:dyDescent="0.3">
      <c r="A49" s="24" t="s">
        <v>213</v>
      </c>
      <c r="D49" t="s">
        <v>406</v>
      </c>
      <c r="E49" s="24">
        <v>119768</v>
      </c>
      <c r="F49" s="27" t="s">
        <v>45</v>
      </c>
      <c r="G49" s="28">
        <f>Tabel2[[#This Row],[pnt t/m 2021/22]]+Tabel2[[#This Row],[pnt 2022/2023]]</f>
        <v>55.555555555555557</v>
      </c>
      <c r="H49">
        <v>2013</v>
      </c>
      <c r="I49">
        <v>2022</v>
      </c>
      <c r="J49" s="26">
        <f>Tabel2[[#This Row],[ijkdatum]]-Tabel2[[#This Row],[Geboren]]</f>
        <v>9</v>
      </c>
      <c r="K49" s="28">
        <f>Tabel2[[#This Row],[TTL 1]]+Tabel2[[#This Row],[TTL 2]]+Tabel2[[#This Row],[TTL 3]]+Tabel2[[#This Row],[TTL 4]]+Tabel2[[#This Row],[TTL 5]]+Tabel2[[#This Row],[TTL 6]]+Tabel2[[#This Row],[TTL 7]]+Tabel2[[#This Row],[TTL 8]]+Tabel2[[#This Row],[TTL 9]]+Tabel2[[#This Row],[TTL 10]]</f>
        <v>55.555555555555557</v>
      </c>
      <c r="L49" s="58"/>
      <c r="M49">
        <v>13</v>
      </c>
      <c r="N49">
        <v>9</v>
      </c>
      <c r="O49">
        <v>2</v>
      </c>
      <c r="P49">
        <v>30</v>
      </c>
      <c r="R49" s="58">
        <f>SUM(Tabel2[[#This Row],[V 1]]*10+Tabel2[[#This Row],[GT 1]])/Tabel2[[#This Row],[AW 1]]*10+Tabel2[[#This Row],[BONUS 1]]</f>
        <v>55.555555555555557</v>
      </c>
      <c r="T49">
        <v>1</v>
      </c>
      <c r="X49" s="25">
        <f>SUM(Tabel2[[#This Row],[V 2]]*10+Tabel2[[#This Row],[GT 2]])/Tabel2[[#This Row],[AW 2]]*10+Tabel2[[#This Row],[BONUS 2]]</f>
        <v>0</v>
      </c>
      <c r="Z49">
        <v>1</v>
      </c>
      <c r="AD49" s="25">
        <f>SUM(Tabel2[[#This Row],[V 3]]*10+Tabel2[[#This Row],[GT 3]])/Tabel2[[#This Row],[AW 3]]*10+Tabel2[[#This Row],[BONUS 3]]</f>
        <v>0</v>
      </c>
      <c r="AF49">
        <v>1</v>
      </c>
      <c r="AJ49" s="25">
        <f>SUM(Tabel2[[#This Row],[V 4]]*10+Tabel2[[#This Row],[GT 4]])/Tabel2[[#This Row],[AW 4]]*10+Tabel2[[#This Row],[BONUS 4]]</f>
        <v>0</v>
      </c>
      <c r="AL49">
        <v>1</v>
      </c>
      <c r="AP49" s="25">
        <f>SUM(Tabel2[[#This Row],[V 5]]*10+Tabel2[[#This Row],[GT 5]])/Tabel2[[#This Row],[AW 5]]*10+Tabel2[[#This Row],[BONUS 5]]</f>
        <v>0</v>
      </c>
      <c r="AR49">
        <v>1</v>
      </c>
      <c r="AV49" s="25">
        <f>SUM(Tabel2[[#This Row],[V 6]]*10+Tabel2[[#This Row],[GT 6]])/Tabel2[[#This Row],[AW 6]]*10+Tabel2[[#This Row],[BONUS 6]]</f>
        <v>0</v>
      </c>
      <c r="AX49">
        <v>1</v>
      </c>
      <c r="BB49" s="25">
        <f>SUM(Tabel2[[#This Row],[V 7]]*10+Tabel2[[#This Row],[GT 7]])/Tabel2[[#This Row],[AW 7]]*10+Tabel2[[#This Row],[BONUS 7]]</f>
        <v>0</v>
      </c>
      <c r="BD49">
        <v>1</v>
      </c>
      <c r="BH49" s="25">
        <f>SUM(Tabel2[[#This Row],[V 8]]*10+Tabel2[[#This Row],[GT 8]])/Tabel2[[#This Row],[AW 8]]*10+Tabel2[[#This Row],[BONUS 8]]</f>
        <v>0</v>
      </c>
      <c r="BJ49">
        <v>1</v>
      </c>
      <c r="BN49" s="25">
        <f>SUM(Tabel2[[#This Row],[V 9]]*10+Tabel2[[#This Row],[GT 9]])/Tabel2[[#This Row],[AW 9]]*10+Tabel2[[#This Row],[BONUS 9]]</f>
        <v>0</v>
      </c>
      <c r="BP49">
        <v>1</v>
      </c>
      <c r="BT49" s="25">
        <f>SUM(Tabel2[[#This Row],[V 10]]*10+Tabel2[[#This Row],[GT 10]])/Tabel2[[#This Row],[AW 10]]*10+Tabel2[[#This Row],[BONUS 10]]</f>
        <v>0</v>
      </c>
      <c r="BU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9" s="24">
        <v>0</v>
      </c>
      <c r="BW49" s="24">
        <f>Tabel2[[#This Row],[Diploma]]-Tabel2[[#This Row],[Uitgeschreven]]</f>
        <v>0</v>
      </c>
      <c r="BX49" s="2" t="str">
        <f t="shared" si="1"/>
        <v>geen actie</v>
      </c>
    </row>
    <row r="50" spans="1:76" x14ac:dyDescent="0.3">
      <c r="A50" s="24" t="s">
        <v>294</v>
      </c>
      <c r="B50" s="24" t="s">
        <v>169</v>
      </c>
      <c r="D50" t="s">
        <v>224</v>
      </c>
      <c r="E50" s="24">
        <v>116663</v>
      </c>
      <c r="F50" s="27" t="s">
        <v>34</v>
      </c>
      <c r="G50" s="28">
        <f>Tabel2[[#This Row],[pnt t/m 2021/22]]+Tabel2[[#This Row],[pnt 2022/2023]]</f>
        <v>396.7460317460318</v>
      </c>
      <c r="H50">
        <v>2009</v>
      </c>
      <c r="I50">
        <v>2022</v>
      </c>
      <c r="J50" s="26">
        <f>Tabel2[[#This Row],[ijkdatum]]-Tabel2[[#This Row],[Geboren]]</f>
        <v>13</v>
      </c>
      <c r="K50" s="28">
        <f>Tabel2[[#This Row],[TTL 1]]+Tabel2[[#This Row],[TTL 2]]+Tabel2[[#This Row],[TTL 3]]+Tabel2[[#This Row],[TTL 4]]+Tabel2[[#This Row],[TTL 5]]+Tabel2[[#This Row],[TTL 6]]+Tabel2[[#This Row],[TTL 7]]+Tabel2[[#This Row],[TTL 8]]+Tabel2[[#This Row],[TTL 9]]+Tabel2[[#This Row],[TTL 10]]</f>
        <v>132.85714285714286</v>
      </c>
      <c r="L50" s="45">
        <v>263.88888888888891</v>
      </c>
      <c r="M50">
        <v>2</v>
      </c>
      <c r="N50">
        <v>7</v>
      </c>
      <c r="O50">
        <v>6</v>
      </c>
      <c r="P50">
        <v>33</v>
      </c>
      <c r="R50" s="25">
        <f>SUM(Tabel2[[#This Row],[V 1]]*10+Tabel2[[#This Row],[GT 1]])/Tabel2[[#This Row],[AW 1]]*10+Tabel2[[#This Row],[BONUS 1]]</f>
        <v>132.85714285714286</v>
      </c>
      <c r="T50">
        <v>1</v>
      </c>
      <c r="X50" s="25">
        <f>SUM(Tabel2[[#This Row],[V 2]]*10+Tabel2[[#This Row],[GT 2]])/Tabel2[[#This Row],[AW 2]]*10+Tabel2[[#This Row],[BONUS 2]]</f>
        <v>0</v>
      </c>
      <c r="Z50">
        <v>1</v>
      </c>
      <c r="AD50" s="25">
        <f>SUM(Tabel2[[#This Row],[V 3]]*10+Tabel2[[#This Row],[GT 3]])/Tabel2[[#This Row],[AW 3]]*10+Tabel2[[#This Row],[BONUS 3]]</f>
        <v>0</v>
      </c>
      <c r="AF50">
        <v>1</v>
      </c>
      <c r="AJ50" s="25">
        <f>SUM(Tabel2[[#This Row],[V 4]]*10+Tabel2[[#This Row],[GT 4]])/Tabel2[[#This Row],[AW 4]]*10+Tabel2[[#This Row],[BONUS 4]]</f>
        <v>0</v>
      </c>
      <c r="AL50">
        <v>1</v>
      </c>
      <c r="AP50" s="25">
        <f>SUM(Tabel2[[#This Row],[V 5]]*10+Tabel2[[#This Row],[GT 5]])/Tabel2[[#This Row],[AW 5]]*10+Tabel2[[#This Row],[BONUS 5]]</f>
        <v>0</v>
      </c>
      <c r="AR50">
        <v>1</v>
      </c>
      <c r="AV50" s="25">
        <f>SUM(Tabel2[[#This Row],[V 6]]*10+Tabel2[[#This Row],[GT 6]])/Tabel2[[#This Row],[AW 6]]*10+Tabel2[[#This Row],[BONUS 6]]</f>
        <v>0</v>
      </c>
      <c r="AX50">
        <v>1</v>
      </c>
      <c r="BB50" s="25">
        <f>SUM(Tabel2[[#This Row],[V 7]]*10+Tabel2[[#This Row],[GT 7]])/Tabel2[[#This Row],[AW 7]]*10+Tabel2[[#This Row],[BONUS 7]]</f>
        <v>0</v>
      </c>
      <c r="BD50">
        <v>1</v>
      </c>
      <c r="BH50" s="25">
        <f>SUM(Tabel2[[#This Row],[V 8]]*10+Tabel2[[#This Row],[GT 8]])/Tabel2[[#This Row],[AW 8]]*10+Tabel2[[#This Row],[BONUS 8]]</f>
        <v>0</v>
      </c>
      <c r="BJ50">
        <v>1</v>
      </c>
      <c r="BN50" s="25">
        <f>SUM(Tabel2[[#This Row],[V 9]]*10+Tabel2[[#This Row],[GT 9]])/Tabel2[[#This Row],[AW 9]]*10+Tabel2[[#This Row],[BONUS 9]]</f>
        <v>0</v>
      </c>
      <c r="BP50">
        <v>1</v>
      </c>
      <c r="BT50" s="25">
        <f>SUM(Tabel2[[#This Row],[V 10]]*10+Tabel2[[#This Row],[GT 10]])/Tabel2[[#This Row],[AW 10]]*10+Tabel2[[#This Row],[BONUS 10]]</f>
        <v>0</v>
      </c>
      <c r="BU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50" s="24">
        <v>250</v>
      </c>
      <c r="BW50" s="30">
        <f>Tabel2[[#This Row],[Diploma]]-Tabel2[[#This Row],[Uitgeschreven]]</f>
        <v>0</v>
      </c>
      <c r="BX50" s="2" t="str">
        <f t="shared" si="1"/>
        <v>geen actie</v>
      </c>
    </row>
    <row r="51" spans="1:76" x14ac:dyDescent="0.3">
      <c r="A51" s="24" t="s">
        <v>212</v>
      </c>
      <c r="B51" s="24" t="s">
        <v>169</v>
      </c>
      <c r="D51" t="s">
        <v>179</v>
      </c>
      <c r="E51" s="24">
        <v>116727</v>
      </c>
      <c r="F51" s="27" t="s">
        <v>45</v>
      </c>
      <c r="G51" s="28">
        <f>Tabel2[[#This Row],[pnt t/m 2021/22]]+Tabel2[[#This Row],[pnt 2022/2023]]</f>
        <v>3060.8174603174589</v>
      </c>
      <c r="H51">
        <v>2006</v>
      </c>
      <c r="I51">
        <v>2022</v>
      </c>
      <c r="J51" s="26">
        <f>Tabel2[[#This Row],[ijkdatum]]-Tabel2[[#This Row],[Geboren]]</f>
        <v>16</v>
      </c>
      <c r="K51" s="28">
        <f>Tabel2[[#This Row],[TTL 1]]+Tabel2[[#This Row],[TTL 2]]+Tabel2[[#This Row],[TTL 3]]+Tabel2[[#This Row],[TTL 4]]+Tabel2[[#This Row],[TTL 5]]+Tabel2[[#This Row],[TTL 6]]+Tabel2[[#This Row],[TTL 7]]+Tabel2[[#This Row],[TTL 8]]+Tabel2[[#This Row],[TTL 9]]+Tabel2[[#This Row],[TTL 10]]</f>
        <v>0</v>
      </c>
      <c r="L51" s="45">
        <v>3060.8174603174589</v>
      </c>
      <c r="N51">
        <v>1</v>
      </c>
      <c r="R51" s="25">
        <f>SUM(Tabel2[[#This Row],[V 1]]*10+Tabel2[[#This Row],[GT 1]])/Tabel2[[#This Row],[AW 1]]*10+Tabel2[[#This Row],[BONUS 1]]</f>
        <v>0</v>
      </c>
      <c r="T51">
        <v>1</v>
      </c>
      <c r="X51" s="25">
        <f>SUM(Tabel2[[#This Row],[V 2]]*10+Tabel2[[#This Row],[GT 2]])/Tabel2[[#This Row],[AW 2]]*10+Tabel2[[#This Row],[BONUS 2]]</f>
        <v>0</v>
      </c>
      <c r="Z51">
        <v>1</v>
      </c>
      <c r="AD51" s="25">
        <f>SUM(Tabel2[[#This Row],[V 3]]*10+Tabel2[[#This Row],[GT 3]])/Tabel2[[#This Row],[AW 3]]*10+Tabel2[[#This Row],[BONUS 3]]</f>
        <v>0</v>
      </c>
      <c r="AF51">
        <v>1</v>
      </c>
      <c r="AJ51" s="25">
        <f>SUM(Tabel2[[#This Row],[V 4]]*10+Tabel2[[#This Row],[GT 4]])/Tabel2[[#This Row],[AW 4]]*10+Tabel2[[#This Row],[BONUS 4]]</f>
        <v>0</v>
      </c>
      <c r="AL51">
        <v>1</v>
      </c>
      <c r="AP51" s="25">
        <f>SUM(Tabel2[[#This Row],[V 5]]*10+Tabel2[[#This Row],[GT 5]])/Tabel2[[#This Row],[AW 5]]*10+Tabel2[[#This Row],[BONUS 5]]</f>
        <v>0</v>
      </c>
      <c r="AR51">
        <v>1</v>
      </c>
      <c r="AV51" s="25">
        <f>SUM(Tabel2[[#This Row],[V 6]]*10+Tabel2[[#This Row],[GT 6]])/Tabel2[[#This Row],[AW 6]]*10+Tabel2[[#This Row],[BONUS 6]]</f>
        <v>0</v>
      </c>
      <c r="AX51">
        <v>1</v>
      </c>
      <c r="BB51" s="25">
        <f>SUM(Tabel2[[#This Row],[V 7]]*10+Tabel2[[#This Row],[GT 7]])/Tabel2[[#This Row],[AW 7]]*10+Tabel2[[#This Row],[BONUS 7]]</f>
        <v>0</v>
      </c>
      <c r="BD51">
        <v>1</v>
      </c>
      <c r="BH51" s="25">
        <f>SUM(Tabel2[[#This Row],[V 8]]*10+Tabel2[[#This Row],[GT 8]])/Tabel2[[#This Row],[AW 8]]*10+Tabel2[[#This Row],[BONUS 8]]</f>
        <v>0</v>
      </c>
      <c r="BJ51">
        <v>1</v>
      </c>
      <c r="BN51" s="25">
        <f>SUM(Tabel2[[#This Row],[V 9]]*10+Tabel2[[#This Row],[GT 9]])/Tabel2[[#This Row],[AW 9]]*10+Tabel2[[#This Row],[BONUS 9]]</f>
        <v>0</v>
      </c>
      <c r="BP51">
        <v>1</v>
      </c>
      <c r="BT51" s="25">
        <f>SUM(Tabel2[[#This Row],[V 10]]*10+Tabel2[[#This Row],[GT 10]])/Tabel2[[#This Row],[AW 10]]*10+Tabel2[[#This Row],[BONUS 10]]</f>
        <v>0</v>
      </c>
      <c r="BU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51" s="24">
        <v>3000</v>
      </c>
      <c r="BW51" s="30">
        <f>Tabel2[[#This Row],[Diploma]]-Tabel2[[#This Row],[Uitgeschreven]]</f>
        <v>0</v>
      </c>
      <c r="BX51" s="2" t="str">
        <f t="shared" si="1"/>
        <v>geen actie</v>
      </c>
    </row>
    <row r="52" spans="1:76" x14ac:dyDescent="0.3">
      <c r="A52" s="24" t="s">
        <v>280</v>
      </c>
      <c r="B52" s="24" t="s">
        <v>169</v>
      </c>
      <c r="D52" t="s">
        <v>285</v>
      </c>
      <c r="E52" s="24">
        <v>119670</v>
      </c>
      <c r="F52" s="27" t="s">
        <v>61</v>
      </c>
      <c r="G52" s="28">
        <f>Tabel2[[#This Row],[pnt t/m 2021/22]]+Tabel2[[#This Row],[pnt 2022/2023]]</f>
        <v>126.36363636363637</v>
      </c>
      <c r="H52">
        <v>2010</v>
      </c>
      <c r="I52">
        <v>2022</v>
      </c>
      <c r="J52" s="26">
        <f>Tabel2[[#This Row],[ijkdatum]]-Tabel2[[#This Row],[Geboren]]</f>
        <v>12</v>
      </c>
      <c r="K52" s="28">
        <f>Tabel2[[#This Row],[TTL 1]]+Tabel2[[#This Row],[TTL 2]]+Tabel2[[#This Row],[TTL 3]]+Tabel2[[#This Row],[TTL 4]]+Tabel2[[#This Row],[TTL 5]]+Tabel2[[#This Row],[TTL 6]]+Tabel2[[#This Row],[TTL 7]]+Tabel2[[#This Row],[TTL 8]]+Tabel2[[#This Row],[TTL 9]]+Tabel2[[#This Row],[TTL 10]]</f>
        <v>0</v>
      </c>
      <c r="L52" s="45">
        <v>126.36363636363637</v>
      </c>
      <c r="N52">
        <v>1</v>
      </c>
      <c r="R52" s="25">
        <f>SUM(Tabel2[[#This Row],[V 1]]*10+Tabel2[[#This Row],[GT 1]])/Tabel2[[#This Row],[AW 1]]*10+Tabel2[[#This Row],[BONUS 1]]</f>
        <v>0</v>
      </c>
      <c r="T52">
        <v>1</v>
      </c>
      <c r="X52" s="25">
        <f>SUM(Tabel2[[#This Row],[V 2]]*10+Tabel2[[#This Row],[GT 2]])/Tabel2[[#This Row],[AW 2]]*10+Tabel2[[#This Row],[BONUS 2]]</f>
        <v>0</v>
      </c>
      <c r="Z52">
        <v>1</v>
      </c>
      <c r="AD52" s="25">
        <f>SUM(Tabel2[[#This Row],[V 3]]*10+Tabel2[[#This Row],[GT 3]])/Tabel2[[#This Row],[AW 3]]*10+Tabel2[[#This Row],[BONUS 3]]</f>
        <v>0</v>
      </c>
      <c r="AF52">
        <v>1</v>
      </c>
      <c r="AJ52" s="25">
        <f>SUM(Tabel2[[#This Row],[V 4]]*10+Tabel2[[#This Row],[GT 4]])/Tabel2[[#This Row],[AW 4]]*10+Tabel2[[#This Row],[BONUS 4]]</f>
        <v>0</v>
      </c>
      <c r="AL52">
        <v>1</v>
      </c>
      <c r="AP52" s="25">
        <f>SUM(Tabel2[[#This Row],[V 5]]*10+Tabel2[[#This Row],[GT 5]])/Tabel2[[#This Row],[AW 5]]*10+Tabel2[[#This Row],[BONUS 5]]</f>
        <v>0</v>
      </c>
      <c r="AR52">
        <v>1</v>
      </c>
      <c r="AV52" s="25">
        <f>SUM(Tabel2[[#This Row],[V 6]]*10+Tabel2[[#This Row],[GT 6]])/Tabel2[[#This Row],[AW 6]]*10+Tabel2[[#This Row],[BONUS 6]]</f>
        <v>0</v>
      </c>
      <c r="AX52">
        <v>1</v>
      </c>
      <c r="BB52" s="25">
        <f>SUM(Tabel2[[#This Row],[V 7]]*10+Tabel2[[#This Row],[GT 7]])/Tabel2[[#This Row],[AW 7]]*10+Tabel2[[#This Row],[BONUS 7]]</f>
        <v>0</v>
      </c>
      <c r="BD52">
        <v>1</v>
      </c>
      <c r="BH52" s="25">
        <f>SUM(Tabel2[[#This Row],[V 8]]*10+Tabel2[[#This Row],[GT 8]])/Tabel2[[#This Row],[AW 8]]*10+Tabel2[[#This Row],[BONUS 8]]</f>
        <v>0</v>
      </c>
      <c r="BJ52">
        <v>1</v>
      </c>
      <c r="BN52" s="25">
        <f>SUM(Tabel2[[#This Row],[V 9]]*10+Tabel2[[#This Row],[GT 9]])/Tabel2[[#This Row],[AW 9]]*10+Tabel2[[#This Row],[BONUS 9]]</f>
        <v>0</v>
      </c>
      <c r="BP52">
        <v>1</v>
      </c>
      <c r="BT52" s="25">
        <f>SUM(Tabel2[[#This Row],[V 10]]*10+Tabel2[[#This Row],[GT 10]])/Tabel2[[#This Row],[AW 10]]*10+Tabel2[[#This Row],[BONUS 10]]</f>
        <v>0</v>
      </c>
      <c r="BU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2" s="24">
        <v>0</v>
      </c>
      <c r="BW52" s="30">
        <f>Tabel2[[#This Row],[Diploma]]-Tabel2[[#This Row],[Uitgeschreven]]</f>
        <v>0</v>
      </c>
      <c r="BX52" s="2" t="str">
        <f t="shared" si="1"/>
        <v>geen actie</v>
      </c>
    </row>
    <row r="53" spans="1:76" x14ac:dyDescent="0.3">
      <c r="A53" s="24" t="s">
        <v>213</v>
      </c>
      <c r="D53" t="s">
        <v>225</v>
      </c>
      <c r="E53" s="24">
        <v>118713</v>
      </c>
      <c r="F53" s="27" t="s">
        <v>45</v>
      </c>
      <c r="G53" s="28">
        <f>Tabel2[[#This Row],[pnt t/m 2021/22]]+Tabel2[[#This Row],[pnt 2022/2023]]</f>
        <v>40</v>
      </c>
      <c r="H53">
        <v>2011</v>
      </c>
      <c r="I53">
        <v>2022</v>
      </c>
      <c r="J53" s="26">
        <f>Tabel2[[#This Row],[ijkdatum]]-Tabel2[[#This Row],[Geboren]]</f>
        <v>11</v>
      </c>
      <c r="K53" s="28">
        <f>Tabel2[[#This Row],[TTL 1]]+Tabel2[[#This Row],[TTL 2]]+Tabel2[[#This Row],[TTL 3]]+Tabel2[[#This Row],[TTL 4]]+Tabel2[[#This Row],[TTL 5]]+Tabel2[[#This Row],[TTL 6]]+Tabel2[[#This Row],[TTL 7]]+Tabel2[[#This Row],[TTL 8]]+Tabel2[[#This Row],[TTL 9]]+Tabel2[[#This Row],[TTL 10]]</f>
        <v>0</v>
      </c>
      <c r="L53" s="45">
        <v>40</v>
      </c>
      <c r="N53">
        <v>1</v>
      </c>
      <c r="R53" s="25">
        <f>SUM(Tabel2[[#This Row],[V 1]]*10+Tabel2[[#This Row],[GT 1]])/Tabel2[[#This Row],[AW 1]]*10+Tabel2[[#This Row],[BONUS 1]]</f>
        <v>0</v>
      </c>
      <c r="T53">
        <v>1</v>
      </c>
      <c r="X53" s="25">
        <f>SUM(Tabel2[[#This Row],[V 2]]*10+Tabel2[[#This Row],[GT 2]])/Tabel2[[#This Row],[AW 2]]*10+Tabel2[[#This Row],[BONUS 2]]</f>
        <v>0</v>
      </c>
      <c r="Z53">
        <v>1</v>
      </c>
      <c r="AD53" s="25">
        <f>SUM(Tabel2[[#This Row],[V 3]]*10+Tabel2[[#This Row],[GT 3]])/Tabel2[[#This Row],[AW 3]]*10+Tabel2[[#This Row],[BONUS 3]]</f>
        <v>0</v>
      </c>
      <c r="AF53">
        <v>1</v>
      </c>
      <c r="AJ53" s="25">
        <f>SUM(Tabel2[[#This Row],[V 4]]*10+Tabel2[[#This Row],[GT 4]])/Tabel2[[#This Row],[AW 4]]*10+Tabel2[[#This Row],[BONUS 4]]</f>
        <v>0</v>
      </c>
      <c r="AL53">
        <v>1</v>
      </c>
      <c r="AP53" s="25">
        <f>SUM(Tabel2[[#This Row],[V 5]]*10+Tabel2[[#This Row],[GT 5]])/Tabel2[[#This Row],[AW 5]]*10+Tabel2[[#This Row],[BONUS 5]]</f>
        <v>0</v>
      </c>
      <c r="AR53">
        <v>1</v>
      </c>
      <c r="AV53" s="25">
        <f>SUM(Tabel2[[#This Row],[V 6]]*10+Tabel2[[#This Row],[GT 6]])/Tabel2[[#This Row],[AW 6]]*10+Tabel2[[#This Row],[BONUS 6]]</f>
        <v>0</v>
      </c>
      <c r="AX53">
        <v>1</v>
      </c>
      <c r="BB53" s="25">
        <f>SUM(Tabel2[[#This Row],[V 7]]*10+Tabel2[[#This Row],[GT 7]])/Tabel2[[#This Row],[AW 7]]*10+Tabel2[[#This Row],[BONUS 7]]</f>
        <v>0</v>
      </c>
      <c r="BD53">
        <v>1</v>
      </c>
      <c r="BH53" s="25">
        <f>SUM(Tabel2[[#This Row],[V 8]]*10+Tabel2[[#This Row],[GT 8]])/Tabel2[[#This Row],[AW 8]]*10+Tabel2[[#This Row],[BONUS 8]]</f>
        <v>0</v>
      </c>
      <c r="BJ53">
        <v>1</v>
      </c>
      <c r="BN53" s="25">
        <f>SUM(Tabel2[[#This Row],[V 9]]*10+Tabel2[[#This Row],[GT 9]])/Tabel2[[#This Row],[AW 9]]*10+Tabel2[[#This Row],[BONUS 9]]</f>
        <v>0</v>
      </c>
      <c r="BP53">
        <v>1</v>
      </c>
      <c r="BT53" s="25">
        <f>SUM(Tabel2[[#This Row],[V 10]]*10+Tabel2[[#This Row],[GT 10]])/Tabel2[[#This Row],[AW 10]]*10+Tabel2[[#This Row],[BONUS 10]]</f>
        <v>0</v>
      </c>
      <c r="BU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3" s="24">
        <v>0</v>
      </c>
      <c r="BW53" s="30">
        <f>Tabel2[[#This Row],[Diploma]]-Tabel2[[#This Row],[Uitgeschreven]]</f>
        <v>0</v>
      </c>
      <c r="BX53" s="2" t="str">
        <f t="shared" si="1"/>
        <v>geen actie</v>
      </c>
    </row>
    <row r="54" spans="1:76" x14ac:dyDescent="0.3">
      <c r="A54" s="24" t="s">
        <v>320</v>
      </c>
      <c r="B54" s="24" t="s">
        <v>169</v>
      </c>
      <c r="D54" t="s">
        <v>327</v>
      </c>
      <c r="E54" s="24">
        <v>118747</v>
      </c>
      <c r="F54" s="27" t="s">
        <v>37</v>
      </c>
      <c r="G54" s="28">
        <f>Tabel2[[#This Row],[pnt t/m 2021/22]]+Tabel2[[#This Row],[pnt 2022/2023]]</f>
        <v>68.75</v>
      </c>
      <c r="H54">
        <v>2010</v>
      </c>
      <c r="I54">
        <v>2022</v>
      </c>
      <c r="J54" s="26">
        <f>Tabel2[[#This Row],[ijkdatum]]-Tabel2[[#This Row],[Geboren]]</f>
        <v>12</v>
      </c>
      <c r="K54" s="28">
        <f>Tabel2[[#This Row],[TTL 1]]+Tabel2[[#This Row],[TTL 2]]+Tabel2[[#This Row],[TTL 3]]+Tabel2[[#This Row],[TTL 4]]+Tabel2[[#This Row],[TTL 5]]+Tabel2[[#This Row],[TTL 6]]+Tabel2[[#This Row],[TTL 7]]+Tabel2[[#This Row],[TTL 8]]+Tabel2[[#This Row],[TTL 9]]+Tabel2[[#This Row],[TTL 10]]</f>
        <v>0</v>
      </c>
      <c r="L54" s="45">
        <v>68.75</v>
      </c>
      <c r="N54">
        <v>1</v>
      </c>
      <c r="R54" s="25">
        <f>SUM(Tabel2[[#This Row],[V 1]]*10+Tabel2[[#This Row],[GT 1]])/Tabel2[[#This Row],[AW 1]]*10+Tabel2[[#This Row],[BONUS 1]]</f>
        <v>0</v>
      </c>
      <c r="T54">
        <v>1</v>
      </c>
      <c r="X54" s="25">
        <f>SUM(Tabel2[[#This Row],[V 2]]*10+Tabel2[[#This Row],[GT 2]])/Tabel2[[#This Row],[AW 2]]*10+Tabel2[[#This Row],[BONUS 2]]</f>
        <v>0</v>
      </c>
      <c r="Z54">
        <v>1</v>
      </c>
      <c r="AD54" s="25">
        <f>SUM(Tabel2[[#This Row],[V 3]]*10+Tabel2[[#This Row],[GT 3]])/Tabel2[[#This Row],[AW 3]]*10+Tabel2[[#This Row],[BONUS 3]]</f>
        <v>0</v>
      </c>
      <c r="AF54">
        <v>1</v>
      </c>
      <c r="AJ54" s="25">
        <f>SUM(Tabel2[[#This Row],[V 4]]*10+Tabel2[[#This Row],[GT 4]])/Tabel2[[#This Row],[AW 4]]*10+Tabel2[[#This Row],[BONUS 4]]</f>
        <v>0</v>
      </c>
      <c r="AL54">
        <v>1</v>
      </c>
      <c r="AP54" s="25">
        <f>SUM(Tabel2[[#This Row],[V 5]]*10+Tabel2[[#This Row],[GT 5]])/Tabel2[[#This Row],[AW 5]]*10+Tabel2[[#This Row],[BONUS 5]]</f>
        <v>0</v>
      </c>
      <c r="AR54">
        <v>1</v>
      </c>
      <c r="AV54" s="25">
        <f>SUM(Tabel2[[#This Row],[V 6]]*10+Tabel2[[#This Row],[GT 6]])/Tabel2[[#This Row],[AW 6]]*10+Tabel2[[#This Row],[BONUS 6]]</f>
        <v>0</v>
      </c>
      <c r="AX54">
        <v>1</v>
      </c>
      <c r="BB54" s="25">
        <f>SUM(Tabel2[[#This Row],[V 7]]*10+Tabel2[[#This Row],[GT 7]])/Tabel2[[#This Row],[AW 7]]*10+Tabel2[[#This Row],[BONUS 7]]</f>
        <v>0</v>
      </c>
      <c r="BD54">
        <v>1</v>
      </c>
      <c r="BH54" s="25">
        <f>SUM(Tabel2[[#This Row],[V 8]]*10+Tabel2[[#This Row],[GT 8]])/Tabel2[[#This Row],[AW 8]]*10+Tabel2[[#This Row],[BONUS 8]]</f>
        <v>0</v>
      </c>
      <c r="BJ54">
        <v>1</v>
      </c>
      <c r="BN54" s="25">
        <f>SUM(Tabel2[[#This Row],[V 9]]*10+Tabel2[[#This Row],[GT 9]])/Tabel2[[#This Row],[AW 9]]*10+Tabel2[[#This Row],[BONUS 9]]</f>
        <v>0</v>
      </c>
      <c r="BP54">
        <v>1</v>
      </c>
      <c r="BT54" s="25">
        <f>SUM(Tabel2[[#This Row],[V 10]]*10+Tabel2[[#This Row],[GT 10]])/Tabel2[[#This Row],[AW 10]]*10+Tabel2[[#This Row],[BONUS 10]]</f>
        <v>0</v>
      </c>
      <c r="BU5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4" s="24">
        <v>0</v>
      </c>
      <c r="BW54" s="30">
        <f>Tabel2[[#This Row],[Diploma]]-Tabel2[[#This Row],[Uitgeschreven]]</f>
        <v>0</v>
      </c>
      <c r="BX54" s="2" t="str">
        <f t="shared" si="1"/>
        <v>geen actie</v>
      </c>
    </row>
    <row r="55" spans="1:76" x14ac:dyDescent="0.3">
      <c r="A55" s="24" t="s">
        <v>212</v>
      </c>
      <c r="B55" s="24" t="s">
        <v>169</v>
      </c>
      <c r="D55" t="s">
        <v>180</v>
      </c>
      <c r="E55" s="24">
        <v>116385</v>
      </c>
      <c r="F55" s="27" t="s">
        <v>173</v>
      </c>
      <c r="G55" s="28">
        <f>Tabel2[[#This Row],[pnt t/m 2021/22]]+Tabel2[[#This Row],[pnt 2022/2023]]</f>
        <v>128.33333333333334</v>
      </c>
      <c r="H55">
        <v>2009</v>
      </c>
      <c r="I55">
        <v>2022</v>
      </c>
      <c r="J55" s="26">
        <f>Tabel2[[#This Row],[ijkdatum]]-Tabel2[[#This Row],[Geboren]]</f>
        <v>13</v>
      </c>
      <c r="K55" s="28">
        <f>Tabel2[[#This Row],[TTL 1]]+Tabel2[[#This Row],[TTL 2]]+Tabel2[[#This Row],[TTL 3]]+Tabel2[[#This Row],[TTL 4]]+Tabel2[[#This Row],[TTL 5]]+Tabel2[[#This Row],[TTL 6]]+Tabel2[[#This Row],[TTL 7]]+Tabel2[[#This Row],[TTL 8]]+Tabel2[[#This Row],[TTL 9]]+Tabel2[[#This Row],[TTL 10]]</f>
        <v>0</v>
      </c>
      <c r="L55" s="45">
        <v>128.33333333333334</v>
      </c>
      <c r="N55">
        <v>1</v>
      </c>
      <c r="R55" s="25">
        <f>SUM(Tabel2[[#This Row],[V 1]]*10+Tabel2[[#This Row],[GT 1]])/Tabel2[[#This Row],[AW 1]]*10+Tabel2[[#This Row],[BONUS 1]]</f>
        <v>0</v>
      </c>
      <c r="T55">
        <v>1</v>
      </c>
      <c r="X55" s="25">
        <f>SUM(Tabel2[[#This Row],[V 2]]*10+Tabel2[[#This Row],[GT 2]])/Tabel2[[#This Row],[AW 2]]*10+Tabel2[[#This Row],[BONUS 2]]</f>
        <v>0</v>
      </c>
      <c r="Z55">
        <v>1</v>
      </c>
      <c r="AD55" s="25">
        <f>SUM(Tabel2[[#This Row],[V 3]]*10+Tabel2[[#This Row],[GT 3]])/Tabel2[[#This Row],[AW 3]]*10+Tabel2[[#This Row],[BONUS 3]]</f>
        <v>0</v>
      </c>
      <c r="AF55">
        <v>1</v>
      </c>
      <c r="AJ55" s="25">
        <f>SUM(Tabel2[[#This Row],[V 4]]*10+Tabel2[[#This Row],[GT 4]])/Tabel2[[#This Row],[AW 4]]*10+Tabel2[[#This Row],[BONUS 4]]</f>
        <v>0</v>
      </c>
      <c r="AL55">
        <v>1</v>
      </c>
      <c r="AP55" s="25">
        <f>SUM(Tabel2[[#This Row],[V 5]]*10+Tabel2[[#This Row],[GT 5]])/Tabel2[[#This Row],[AW 5]]*10+Tabel2[[#This Row],[BONUS 5]]</f>
        <v>0</v>
      </c>
      <c r="AR55">
        <v>1</v>
      </c>
      <c r="AV55" s="25">
        <f>SUM(Tabel2[[#This Row],[V 6]]*10+Tabel2[[#This Row],[GT 6]])/Tabel2[[#This Row],[AW 6]]*10+Tabel2[[#This Row],[BONUS 6]]</f>
        <v>0</v>
      </c>
      <c r="AX55">
        <v>1</v>
      </c>
      <c r="BB55" s="25">
        <f>SUM(Tabel2[[#This Row],[V 7]]*10+Tabel2[[#This Row],[GT 7]])/Tabel2[[#This Row],[AW 7]]*10+Tabel2[[#This Row],[BONUS 7]]</f>
        <v>0</v>
      </c>
      <c r="BD55">
        <v>1</v>
      </c>
      <c r="BH55" s="25">
        <f>SUM(Tabel2[[#This Row],[V 8]]*10+Tabel2[[#This Row],[GT 8]])/Tabel2[[#This Row],[AW 8]]*10+Tabel2[[#This Row],[BONUS 8]]</f>
        <v>0</v>
      </c>
      <c r="BJ55">
        <v>1</v>
      </c>
      <c r="BN55" s="25">
        <f>SUM(Tabel2[[#This Row],[V 9]]*10+Tabel2[[#This Row],[GT 9]])/Tabel2[[#This Row],[AW 9]]*10+Tabel2[[#This Row],[BONUS 9]]</f>
        <v>0</v>
      </c>
      <c r="BP55">
        <v>1</v>
      </c>
      <c r="BT55" s="25">
        <f>SUM(Tabel2[[#This Row],[V 10]]*10+Tabel2[[#This Row],[GT 10]])/Tabel2[[#This Row],[AW 10]]*10+Tabel2[[#This Row],[BONUS 10]]</f>
        <v>0</v>
      </c>
      <c r="BU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5" s="24">
        <v>0</v>
      </c>
      <c r="BW55" s="30">
        <f>Tabel2[[#This Row],[Diploma]]-Tabel2[[#This Row],[Uitgeschreven]]</f>
        <v>0</v>
      </c>
      <c r="BX55" s="2" t="str">
        <f t="shared" si="1"/>
        <v>geen actie</v>
      </c>
    </row>
    <row r="56" spans="1:76" x14ac:dyDescent="0.3">
      <c r="A56" s="24" t="s">
        <v>294</v>
      </c>
      <c r="B56" s="24" t="s">
        <v>169</v>
      </c>
      <c r="D56" t="s">
        <v>306</v>
      </c>
      <c r="E56" s="24">
        <v>119451</v>
      </c>
      <c r="F56" s="27" t="s">
        <v>298</v>
      </c>
      <c r="G56" s="46">
        <f>Tabel2[[#This Row],[pnt t/m 2021/22]]+Tabel2[[#This Row],[pnt 2022/2023]]</f>
        <v>255.28571428571428</v>
      </c>
      <c r="H56">
        <v>2010</v>
      </c>
      <c r="I56">
        <v>2022</v>
      </c>
      <c r="J56" s="26">
        <f>Tabel2[[#This Row],[ijkdatum]]-Tabel2[[#This Row],[Geboren]]</f>
        <v>12</v>
      </c>
      <c r="K56" s="28">
        <f>Tabel2[[#This Row],[TTL 1]]+Tabel2[[#This Row],[TTL 2]]+Tabel2[[#This Row],[TTL 3]]+Tabel2[[#This Row],[TTL 4]]+Tabel2[[#This Row],[TTL 5]]+Tabel2[[#This Row],[TTL 6]]+Tabel2[[#This Row],[TTL 7]]+Tabel2[[#This Row],[TTL 8]]+Tabel2[[#This Row],[TTL 9]]+Tabel2[[#This Row],[TTL 10]]</f>
        <v>45</v>
      </c>
      <c r="L56" s="45">
        <v>210.28571428571428</v>
      </c>
      <c r="M56">
        <v>3</v>
      </c>
      <c r="N56">
        <v>10</v>
      </c>
      <c r="O56">
        <v>2</v>
      </c>
      <c r="P56">
        <v>25</v>
      </c>
      <c r="R56" s="25">
        <f>SUM(Tabel2[[#This Row],[V 1]]*10+Tabel2[[#This Row],[GT 1]])/Tabel2[[#This Row],[AW 1]]*10+Tabel2[[#This Row],[BONUS 1]]</f>
        <v>45</v>
      </c>
      <c r="T56">
        <v>1</v>
      </c>
      <c r="X56" s="25">
        <f>SUM(Tabel2[[#This Row],[V 2]]*10+Tabel2[[#This Row],[GT 2]])/Tabel2[[#This Row],[AW 2]]*10+Tabel2[[#This Row],[BONUS 2]]</f>
        <v>0</v>
      </c>
      <c r="Z56">
        <v>1</v>
      </c>
      <c r="AD56" s="25">
        <f>SUM(Tabel2[[#This Row],[V 3]]*10+Tabel2[[#This Row],[GT 3]])/Tabel2[[#This Row],[AW 3]]*10+Tabel2[[#This Row],[BONUS 3]]</f>
        <v>0</v>
      </c>
      <c r="AF56">
        <v>1</v>
      </c>
      <c r="AJ56" s="25">
        <f>SUM(Tabel2[[#This Row],[V 4]]*10+Tabel2[[#This Row],[GT 4]])/Tabel2[[#This Row],[AW 4]]*10+Tabel2[[#This Row],[BONUS 4]]</f>
        <v>0</v>
      </c>
      <c r="AL56">
        <v>1</v>
      </c>
      <c r="AP56" s="25">
        <f>SUM(Tabel2[[#This Row],[V 5]]*10+Tabel2[[#This Row],[GT 5]])/Tabel2[[#This Row],[AW 5]]*10+Tabel2[[#This Row],[BONUS 5]]</f>
        <v>0</v>
      </c>
      <c r="AR56">
        <v>1</v>
      </c>
      <c r="AV56" s="25">
        <f>SUM(Tabel2[[#This Row],[V 6]]*10+Tabel2[[#This Row],[GT 6]])/Tabel2[[#This Row],[AW 6]]*10+Tabel2[[#This Row],[BONUS 6]]</f>
        <v>0</v>
      </c>
      <c r="AX56">
        <v>1</v>
      </c>
      <c r="BB56" s="25">
        <f>SUM(Tabel2[[#This Row],[V 7]]*10+Tabel2[[#This Row],[GT 7]])/Tabel2[[#This Row],[AW 7]]*10+Tabel2[[#This Row],[BONUS 7]]</f>
        <v>0</v>
      </c>
      <c r="BD56">
        <v>1</v>
      </c>
      <c r="BH56" s="25">
        <f>SUM(Tabel2[[#This Row],[V 8]]*10+Tabel2[[#This Row],[GT 8]])/Tabel2[[#This Row],[AW 8]]*10+Tabel2[[#This Row],[BONUS 8]]</f>
        <v>0</v>
      </c>
      <c r="BJ56">
        <v>1</v>
      </c>
      <c r="BN56" s="25">
        <f>SUM(Tabel2[[#This Row],[V 9]]*10+Tabel2[[#This Row],[GT 9]])/Tabel2[[#This Row],[AW 9]]*10+Tabel2[[#This Row],[BONUS 9]]</f>
        <v>0</v>
      </c>
      <c r="BP56">
        <v>1</v>
      </c>
      <c r="BT56" s="25">
        <f>SUM(Tabel2[[#This Row],[V 10]]*10+Tabel2[[#This Row],[GT 10]])/Tabel2[[#This Row],[AW 10]]*10+Tabel2[[#This Row],[BONUS 10]]</f>
        <v>0</v>
      </c>
      <c r="BU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56" s="24">
        <v>0</v>
      </c>
      <c r="BW56" s="30">
        <f>Tabel2[[#This Row],[Diploma]]-Tabel2[[#This Row],[Uitgeschreven]]</f>
        <v>250</v>
      </c>
      <c r="BX56" s="2" t="str">
        <f t="shared" si="1"/>
        <v>diploma uitschrijven: 250 punten</v>
      </c>
    </row>
    <row r="57" spans="1:76" x14ac:dyDescent="0.3">
      <c r="A57" s="24" t="s">
        <v>320</v>
      </c>
      <c r="B57" s="24" t="s">
        <v>169</v>
      </c>
      <c r="D57" t="s">
        <v>328</v>
      </c>
      <c r="E57" s="24">
        <v>119451</v>
      </c>
      <c r="F57" s="27" t="s">
        <v>298</v>
      </c>
      <c r="G57" s="28">
        <f>Tabel2[[#This Row],[pnt t/m 2021/22]]+Tabel2[[#This Row],[pnt 2022/2023]]</f>
        <v>190.65873015873015</v>
      </c>
      <c r="H57">
        <v>2010</v>
      </c>
      <c r="I57">
        <v>2022</v>
      </c>
      <c r="J57" s="26">
        <f>Tabel2[[#This Row],[ijkdatum]]-Tabel2[[#This Row],[Geboren]]</f>
        <v>12</v>
      </c>
      <c r="K57" s="28">
        <f>Tabel2[[#This Row],[TTL 1]]+Tabel2[[#This Row],[TTL 2]]+Tabel2[[#This Row],[TTL 3]]+Tabel2[[#This Row],[TTL 4]]+Tabel2[[#This Row],[TTL 5]]+Tabel2[[#This Row],[TTL 6]]+Tabel2[[#This Row],[TTL 7]]+Tabel2[[#This Row],[TTL 8]]+Tabel2[[#This Row],[TTL 9]]+Tabel2[[#This Row],[TTL 10]]</f>
        <v>0</v>
      </c>
      <c r="L57" s="45">
        <v>190.65873015873015</v>
      </c>
      <c r="N57">
        <v>1</v>
      </c>
      <c r="R57" s="25">
        <f>SUM(Tabel2[[#This Row],[V 1]]*10+Tabel2[[#This Row],[GT 1]])/Tabel2[[#This Row],[AW 1]]*10+Tabel2[[#This Row],[BONUS 1]]</f>
        <v>0</v>
      </c>
      <c r="T57">
        <v>1</v>
      </c>
      <c r="X57" s="25">
        <f>SUM(Tabel2[[#This Row],[V 2]]*10+Tabel2[[#This Row],[GT 2]])/Tabel2[[#This Row],[AW 2]]*10+Tabel2[[#This Row],[BONUS 2]]</f>
        <v>0</v>
      </c>
      <c r="Z57">
        <v>1</v>
      </c>
      <c r="AD57" s="25">
        <f>SUM(Tabel2[[#This Row],[V 3]]*10+Tabel2[[#This Row],[GT 3]])/Tabel2[[#This Row],[AW 3]]*10+Tabel2[[#This Row],[BONUS 3]]</f>
        <v>0</v>
      </c>
      <c r="AF57">
        <v>1</v>
      </c>
      <c r="AJ57" s="25">
        <f>SUM(Tabel2[[#This Row],[V 4]]*10+Tabel2[[#This Row],[GT 4]])/Tabel2[[#This Row],[AW 4]]*10+Tabel2[[#This Row],[BONUS 4]]</f>
        <v>0</v>
      </c>
      <c r="AL57">
        <v>1</v>
      </c>
      <c r="AP57" s="25">
        <f>SUM(Tabel2[[#This Row],[V 5]]*10+Tabel2[[#This Row],[GT 5]])/Tabel2[[#This Row],[AW 5]]*10+Tabel2[[#This Row],[BONUS 5]]</f>
        <v>0</v>
      </c>
      <c r="AR57">
        <v>1</v>
      </c>
      <c r="AV57" s="25">
        <f>SUM(Tabel2[[#This Row],[V 6]]*10+Tabel2[[#This Row],[GT 6]])/Tabel2[[#This Row],[AW 6]]*10+Tabel2[[#This Row],[BONUS 6]]</f>
        <v>0</v>
      </c>
      <c r="AX57">
        <v>1</v>
      </c>
      <c r="BB57" s="25">
        <f>SUM(Tabel2[[#This Row],[V 7]]*10+Tabel2[[#This Row],[GT 7]])/Tabel2[[#This Row],[AW 7]]*10+Tabel2[[#This Row],[BONUS 7]]</f>
        <v>0</v>
      </c>
      <c r="BD57">
        <v>1</v>
      </c>
      <c r="BH57" s="25">
        <f>SUM(Tabel2[[#This Row],[V 8]]*10+Tabel2[[#This Row],[GT 8]])/Tabel2[[#This Row],[AW 8]]*10+Tabel2[[#This Row],[BONUS 8]]</f>
        <v>0</v>
      </c>
      <c r="BJ57">
        <v>1</v>
      </c>
      <c r="BN57" s="25">
        <f>SUM(Tabel2[[#This Row],[V 9]]*10+Tabel2[[#This Row],[GT 9]])/Tabel2[[#This Row],[AW 9]]*10+Tabel2[[#This Row],[BONUS 9]]</f>
        <v>0</v>
      </c>
      <c r="BP57">
        <v>1</v>
      </c>
      <c r="BT57" s="25">
        <f>SUM(Tabel2[[#This Row],[V 10]]*10+Tabel2[[#This Row],[GT 10]])/Tabel2[[#This Row],[AW 10]]*10+Tabel2[[#This Row],[BONUS 10]]</f>
        <v>0</v>
      </c>
      <c r="BU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7" s="24">
        <v>0</v>
      </c>
      <c r="BW57" s="30">
        <f>Tabel2[[#This Row],[Diploma]]-Tabel2[[#This Row],[Uitgeschreven]]</f>
        <v>0</v>
      </c>
      <c r="BX57" s="2" t="str">
        <f t="shared" si="1"/>
        <v>geen actie</v>
      </c>
    </row>
    <row r="58" spans="1:76" x14ac:dyDescent="0.3">
      <c r="A58" s="24" t="s">
        <v>212</v>
      </c>
      <c r="D58" t="s">
        <v>181</v>
      </c>
      <c r="F58" s="27" t="s">
        <v>55</v>
      </c>
      <c r="G58" s="28">
        <f>Tabel2[[#This Row],[pnt t/m 2021/22]]+Tabel2[[#This Row],[pnt 2022/2023]]</f>
        <v>220.33333333333334</v>
      </c>
      <c r="H58">
        <v>2008</v>
      </c>
      <c r="I58">
        <v>2022</v>
      </c>
      <c r="J58" s="26">
        <f>Tabel2[[#This Row],[ijkdatum]]-Tabel2[[#This Row],[Geboren]]</f>
        <v>14</v>
      </c>
      <c r="K58" s="28">
        <f>Tabel2[[#This Row],[TTL 1]]+Tabel2[[#This Row],[TTL 2]]+Tabel2[[#This Row],[TTL 3]]+Tabel2[[#This Row],[TTL 4]]+Tabel2[[#This Row],[TTL 5]]+Tabel2[[#This Row],[TTL 6]]+Tabel2[[#This Row],[TTL 7]]+Tabel2[[#This Row],[TTL 8]]+Tabel2[[#This Row],[TTL 9]]+Tabel2[[#This Row],[TTL 10]]</f>
        <v>0</v>
      </c>
      <c r="L58" s="45">
        <v>220.33333333333334</v>
      </c>
      <c r="N58">
        <v>6</v>
      </c>
      <c r="R58" s="25">
        <f>SUM(Tabel2[[#This Row],[V 1]]*10+Tabel2[[#This Row],[GT 1]])/Tabel2[[#This Row],[AW 1]]*10+Tabel2[[#This Row],[BONUS 1]]</f>
        <v>0</v>
      </c>
      <c r="T58">
        <v>1</v>
      </c>
      <c r="X58" s="25">
        <f>SUM(Tabel2[[#This Row],[V 2]]*10+Tabel2[[#This Row],[GT 2]])/Tabel2[[#This Row],[AW 2]]*10+Tabel2[[#This Row],[BONUS 2]]</f>
        <v>0</v>
      </c>
      <c r="Z58">
        <v>1</v>
      </c>
      <c r="AD58" s="25">
        <f>SUM(Tabel2[[#This Row],[V 3]]*10+Tabel2[[#This Row],[GT 3]])/Tabel2[[#This Row],[AW 3]]*10+Tabel2[[#This Row],[BONUS 3]]</f>
        <v>0</v>
      </c>
      <c r="AF58">
        <v>1</v>
      </c>
      <c r="AJ58" s="25">
        <f>SUM(Tabel2[[#This Row],[V 4]]*10+Tabel2[[#This Row],[GT 4]])/Tabel2[[#This Row],[AW 4]]*10+Tabel2[[#This Row],[BONUS 4]]</f>
        <v>0</v>
      </c>
      <c r="AL58">
        <v>1</v>
      </c>
      <c r="AP58" s="25">
        <f>SUM(Tabel2[[#This Row],[V 5]]*10+Tabel2[[#This Row],[GT 5]])/Tabel2[[#This Row],[AW 5]]*10+Tabel2[[#This Row],[BONUS 5]]</f>
        <v>0</v>
      </c>
      <c r="AR58">
        <v>1</v>
      </c>
      <c r="AV58" s="25">
        <f>SUM(Tabel2[[#This Row],[V 6]]*10+Tabel2[[#This Row],[GT 6]])/Tabel2[[#This Row],[AW 6]]*10+Tabel2[[#This Row],[BONUS 6]]</f>
        <v>0</v>
      </c>
      <c r="AX58">
        <v>1</v>
      </c>
      <c r="BB58" s="25">
        <f>SUM(Tabel2[[#This Row],[V 7]]*10+Tabel2[[#This Row],[GT 7]])/Tabel2[[#This Row],[AW 7]]*10+Tabel2[[#This Row],[BONUS 7]]</f>
        <v>0</v>
      </c>
      <c r="BD58">
        <v>1</v>
      </c>
      <c r="BH58" s="25">
        <f>SUM(Tabel2[[#This Row],[V 8]]*10+Tabel2[[#This Row],[GT 8]])/Tabel2[[#This Row],[AW 8]]*10+Tabel2[[#This Row],[BONUS 8]]</f>
        <v>0</v>
      </c>
      <c r="BJ58">
        <v>1</v>
      </c>
      <c r="BN58" s="25">
        <f>SUM(Tabel2[[#This Row],[V 9]]*10+Tabel2[[#This Row],[GT 9]])/Tabel2[[#This Row],[AW 9]]*10+Tabel2[[#This Row],[BONUS 9]]</f>
        <v>0</v>
      </c>
      <c r="BP58">
        <v>1</v>
      </c>
      <c r="BT58" s="25">
        <f>SUM(Tabel2[[#This Row],[V 10]]*10+Tabel2[[#This Row],[GT 10]])/Tabel2[[#This Row],[AW 10]]*10+Tabel2[[#This Row],[BONUS 10]]</f>
        <v>0</v>
      </c>
      <c r="BU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8" s="24">
        <v>0</v>
      </c>
      <c r="BW58" s="30">
        <f>Tabel2[[#This Row],[Diploma]]-Tabel2[[#This Row],[Uitgeschreven]]</f>
        <v>0</v>
      </c>
      <c r="BX58" s="2" t="str">
        <f t="shared" si="1"/>
        <v>geen actie</v>
      </c>
    </row>
    <row r="59" spans="1:76" x14ac:dyDescent="0.3">
      <c r="A59" s="24" t="s">
        <v>294</v>
      </c>
      <c r="B59" s="24" t="s">
        <v>169</v>
      </c>
      <c r="D59" t="s">
        <v>307</v>
      </c>
      <c r="E59" s="24">
        <v>117721</v>
      </c>
      <c r="F59" s="27" t="s">
        <v>55</v>
      </c>
      <c r="G59" s="46">
        <f>Tabel2[[#This Row],[pnt t/m 2021/22]]+Tabel2[[#This Row],[pnt 2022/2023]]</f>
        <v>185.80647130647131</v>
      </c>
      <c r="H59">
        <v>2008</v>
      </c>
      <c r="I59">
        <v>2022</v>
      </c>
      <c r="J59" s="26">
        <f>Tabel2[[#This Row],[ijkdatum]]-Tabel2[[#This Row],[Geboren]]</f>
        <v>14</v>
      </c>
      <c r="K59" s="28">
        <f>Tabel2[[#This Row],[TTL 1]]+Tabel2[[#This Row],[TTL 2]]+Tabel2[[#This Row],[TTL 3]]+Tabel2[[#This Row],[TTL 4]]+Tabel2[[#This Row],[TTL 5]]+Tabel2[[#This Row],[TTL 6]]+Tabel2[[#This Row],[TTL 7]]+Tabel2[[#This Row],[TTL 8]]+Tabel2[[#This Row],[TTL 9]]+Tabel2[[#This Row],[TTL 10]]</f>
        <v>0</v>
      </c>
      <c r="L59" s="45">
        <v>185.80647130647131</v>
      </c>
      <c r="N59">
        <v>1</v>
      </c>
      <c r="R59" s="25">
        <f>SUM(Tabel2[[#This Row],[V 1]]*10+Tabel2[[#This Row],[GT 1]])/Tabel2[[#This Row],[AW 1]]*10+Tabel2[[#This Row],[BONUS 1]]</f>
        <v>0</v>
      </c>
      <c r="T59">
        <v>1</v>
      </c>
      <c r="X59" s="25">
        <f>SUM(Tabel2[[#This Row],[V 2]]*10+Tabel2[[#This Row],[GT 2]])/Tabel2[[#This Row],[AW 2]]*10+Tabel2[[#This Row],[BONUS 2]]</f>
        <v>0</v>
      </c>
      <c r="Z59">
        <v>1</v>
      </c>
      <c r="AD59" s="25">
        <f>SUM(Tabel2[[#This Row],[V 3]]*10+Tabel2[[#This Row],[GT 3]])/Tabel2[[#This Row],[AW 3]]*10+Tabel2[[#This Row],[BONUS 3]]</f>
        <v>0</v>
      </c>
      <c r="AF59">
        <v>1</v>
      </c>
      <c r="AJ59" s="25">
        <f>SUM(Tabel2[[#This Row],[V 4]]*10+Tabel2[[#This Row],[GT 4]])/Tabel2[[#This Row],[AW 4]]*10+Tabel2[[#This Row],[BONUS 4]]</f>
        <v>0</v>
      </c>
      <c r="AL59">
        <v>1</v>
      </c>
      <c r="AP59" s="25">
        <f>SUM(Tabel2[[#This Row],[V 5]]*10+Tabel2[[#This Row],[GT 5]])/Tabel2[[#This Row],[AW 5]]*10+Tabel2[[#This Row],[BONUS 5]]</f>
        <v>0</v>
      </c>
      <c r="AR59">
        <v>1</v>
      </c>
      <c r="AV59" s="25">
        <f>SUM(Tabel2[[#This Row],[V 6]]*10+Tabel2[[#This Row],[GT 6]])/Tabel2[[#This Row],[AW 6]]*10+Tabel2[[#This Row],[BONUS 6]]</f>
        <v>0</v>
      </c>
      <c r="AX59">
        <v>1</v>
      </c>
      <c r="BB59" s="25">
        <f>SUM(Tabel2[[#This Row],[V 7]]*10+Tabel2[[#This Row],[GT 7]])/Tabel2[[#This Row],[AW 7]]*10+Tabel2[[#This Row],[BONUS 7]]</f>
        <v>0</v>
      </c>
      <c r="BD59">
        <v>1</v>
      </c>
      <c r="BH59" s="25">
        <f>SUM(Tabel2[[#This Row],[V 8]]*10+Tabel2[[#This Row],[GT 8]])/Tabel2[[#This Row],[AW 8]]*10+Tabel2[[#This Row],[BONUS 8]]</f>
        <v>0</v>
      </c>
      <c r="BJ59">
        <v>1</v>
      </c>
      <c r="BN59" s="25">
        <f>SUM(Tabel2[[#This Row],[V 9]]*10+Tabel2[[#This Row],[GT 9]])/Tabel2[[#This Row],[AW 9]]*10+Tabel2[[#This Row],[BONUS 9]]</f>
        <v>0</v>
      </c>
      <c r="BP59">
        <v>1</v>
      </c>
      <c r="BT59" s="25">
        <f>SUM(Tabel2[[#This Row],[V 10]]*10+Tabel2[[#This Row],[GT 10]])/Tabel2[[#This Row],[AW 10]]*10+Tabel2[[#This Row],[BONUS 10]]</f>
        <v>0</v>
      </c>
      <c r="BU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9" s="24">
        <v>0</v>
      </c>
      <c r="BW59" s="30">
        <f>Tabel2[[#This Row],[Diploma]]-Tabel2[[#This Row],[Uitgeschreven]]</f>
        <v>0</v>
      </c>
      <c r="BX59" s="2" t="str">
        <f t="shared" si="1"/>
        <v>geen actie</v>
      </c>
    </row>
    <row r="60" spans="1:76" x14ac:dyDescent="0.3">
      <c r="A60" s="24" t="s">
        <v>212</v>
      </c>
      <c r="B60" s="24" t="s">
        <v>169</v>
      </c>
      <c r="D60" t="s">
        <v>182</v>
      </c>
      <c r="E60" s="24">
        <v>117538</v>
      </c>
      <c r="F60" s="27" t="s">
        <v>175</v>
      </c>
      <c r="G60" s="28">
        <f>Tabel2[[#This Row],[pnt t/m 2021/22]]+Tabel2[[#This Row],[pnt 2022/2023]]</f>
        <v>216.25</v>
      </c>
      <c r="H60">
        <v>2009</v>
      </c>
      <c r="I60">
        <v>2022</v>
      </c>
      <c r="J60" s="26">
        <f>Tabel2[[#This Row],[ijkdatum]]-Tabel2[[#This Row],[Geboren]]</f>
        <v>13</v>
      </c>
      <c r="K60" s="28">
        <f>Tabel2[[#This Row],[TTL 1]]+Tabel2[[#This Row],[TTL 2]]+Tabel2[[#This Row],[TTL 3]]+Tabel2[[#This Row],[TTL 4]]+Tabel2[[#This Row],[TTL 5]]+Tabel2[[#This Row],[TTL 6]]+Tabel2[[#This Row],[TTL 7]]+Tabel2[[#This Row],[TTL 8]]+Tabel2[[#This Row],[TTL 9]]+Tabel2[[#This Row],[TTL 10]]</f>
        <v>0</v>
      </c>
      <c r="L60" s="45">
        <v>216.25</v>
      </c>
      <c r="N60">
        <v>1</v>
      </c>
      <c r="R60" s="25">
        <f>SUM(Tabel2[[#This Row],[V 1]]*10+Tabel2[[#This Row],[GT 1]])/Tabel2[[#This Row],[AW 1]]*10+Tabel2[[#This Row],[BONUS 1]]</f>
        <v>0</v>
      </c>
      <c r="T60">
        <v>1</v>
      </c>
      <c r="X60" s="25">
        <f>SUM(Tabel2[[#This Row],[V 2]]*10+Tabel2[[#This Row],[GT 2]])/Tabel2[[#This Row],[AW 2]]*10+Tabel2[[#This Row],[BONUS 2]]</f>
        <v>0</v>
      </c>
      <c r="Z60">
        <v>1</v>
      </c>
      <c r="AD60" s="25">
        <f>SUM(Tabel2[[#This Row],[V 3]]*10+Tabel2[[#This Row],[GT 3]])/Tabel2[[#This Row],[AW 3]]*10+Tabel2[[#This Row],[BONUS 3]]</f>
        <v>0</v>
      </c>
      <c r="AF60">
        <v>1</v>
      </c>
      <c r="AJ60" s="25">
        <f>SUM(Tabel2[[#This Row],[V 4]]*10+Tabel2[[#This Row],[GT 4]])/Tabel2[[#This Row],[AW 4]]*10+Tabel2[[#This Row],[BONUS 4]]</f>
        <v>0</v>
      </c>
      <c r="AL60">
        <v>1</v>
      </c>
      <c r="AP60" s="25">
        <f>SUM(Tabel2[[#This Row],[V 5]]*10+Tabel2[[#This Row],[GT 5]])/Tabel2[[#This Row],[AW 5]]*10+Tabel2[[#This Row],[BONUS 5]]</f>
        <v>0</v>
      </c>
      <c r="AR60">
        <v>1</v>
      </c>
      <c r="AV60" s="25">
        <f>SUM(Tabel2[[#This Row],[V 6]]*10+Tabel2[[#This Row],[GT 6]])/Tabel2[[#This Row],[AW 6]]*10+Tabel2[[#This Row],[BONUS 6]]</f>
        <v>0</v>
      </c>
      <c r="AX60">
        <v>1</v>
      </c>
      <c r="BB60" s="25">
        <f>SUM(Tabel2[[#This Row],[V 7]]*10+Tabel2[[#This Row],[GT 7]])/Tabel2[[#This Row],[AW 7]]*10+Tabel2[[#This Row],[BONUS 7]]</f>
        <v>0</v>
      </c>
      <c r="BD60">
        <v>1</v>
      </c>
      <c r="BH60" s="25">
        <f>SUM(Tabel2[[#This Row],[V 8]]*10+Tabel2[[#This Row],[GT 8]])/Tabel2[[#This Row],[AW 8]]*10+Tabel2[[#This Row],[BONUS 8]]</f>
        <v>0</v>
      </c>
      <c r="BJ60">
        <v>1</v>
      </c>
      <c r="BN60" s="25">
        <f>SUM(Tabel2[[#This Row],[V 9]]*10+Tabel2[[#This Row],[GT 9]])/Tabel2[[#This Row],[AW 9]]*10+Tabel2[[#This Row],[BONUS 9]]</f>
        <v>0</v>
      </c>
      <c r="BP60">
        <v>1</v>
      </c>
      <c r="BT60" s="25">
        <f>SUM(Tabel2[[#This Row],[V 10]]*10+Tabel2[[#This Row],[GT 10]])/Tabel2[[#This Row],[AW 10]]*10+Tabel2[[#This Row],[BONUS 10]]</f>
        <v>0</v>
      </c>
      <c r="BU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0" s="24">
        <v>0</v>
      </c>
      <c r="BW60" s="30">
        <f>Tabel2[[#This Row],[Diploma]]-Tabel2[[#This Row],[Uitgeschreven]]</f>
        <v>0</v>
      </c>
      <c r="BX60" s="2" t="str">
        <f t="shared" si="1"/>
        <v>geen actie</v>
      </c>
    </row>
    <row r="61" spans="1:76" x14ac:dyDescent="0.3">
      <c r="A61" s="24" t="s">
        <v>320</v>
      </c>
      <c r="B61" s="24" t="s">
        <v>169</v>
      </c>
      <c r="D61" t="s">
        <v>329</v>
      </c>
      <c r="E61" s="24">
        <v>119076</v>
      </c>
      <c r="F61" s="27" t="s">
        <v>298</v>
      </c>
      <c r="G61" s="28">
        <f>Tabel2[[#This Row],[pnt t/m 2021/22]]+Tabel2[[#This Row],[pnt 2022/2023]]</f>
        <v>860.63247863247864</v>
      </c>
      <c r="H61">
        <v>2010</v>
      </c>
      <c r="I61">
        <v>2022</v>
      </c>
      <c r="J61" s="26">
        <f>Tabel2[[#This Row],[ijkdatum]]-Tabel2[[#This Row],[Geboren]]</f>
        <v>12</v>
      </c>
      <c r="K61" s="28">
        <f>Tabel2[[#This Row],[TTL 1]]+Tabel2[[#This Row],[TTL 2]]+Tabel2[[#This Row],[TTL 3]]+Tabel2[[#This Row],[TTL 4]]+Tabel2[[#This Row],[TTL 5]]+Tabel2[[#This Row],[TTL 6]]+Tabel2[[#This Row],[TTL 7]]+Tabel2[[#This Row],[TTL 8]]+Tabel2[[#This Row],[TTL 9]]+Tabel2[[#This Row],[TTL 10]]</f>
        <v>0</v>
      </c>
      <c r="L61" s="45">
        <v>860.63247863247864</v>
      </c>
      <c r="N61">
        <v>1</v>
      </c>
      <c r="R61" s="25">
        <f>SUM(Tabel2[[#This Row],[V 1]]*10+Tabel2[[#This Row],[GT 1]])/Tabel2[[#This Row],[AW 1]]*10+Tabel2[[#This Row],[BONUS 1]]</f>
        <v>0</v>
      </c>
      <c r="T61">
        <v>1</v>
      </c>
      <c r="X61" s="25">
        <f>SUM(Tabel2[[#This Row],[V 2]]*10+Tabel2[[#This Row],[GT 2]])/Tabel2[[#This Row],[AW 2]]*10+Tabel2[[#This Row],[BONUS 2]]</f>
        <v>0</v>
      </c>
      <c r="Z61">
        <v>1</v>
      </c>
      <c r="AD61" s="25">
        <f>SUM(Tabel2[[#This Row],[V 3]]*10+Tabel2[[#This Row],[GT 3]])/Tabel2[[#This Row],[AW 3]]*10+Tabel2[[#This Row],[BONUS 3]]</f>
        <v>0</v>
      </c>
      <c r="AF61">
        <v>1</v>
      </c>
      <c r="AJ61" s="25">
        <f>SUM(Tabel2[[#This Row],[V 4]]*10+Tabel2[[#This Row],[GT 4]])/Tabel2[[#This Row],[AW 4]]*10+Tabel2[[#This Row],[BONUS 4]]</f>
        <v>0</v>
      </c>
      <c r="AL61">
        <v>1</v>
      </c>
      <c r="AP61" s="25">
        <f>SUM(Tabel2[[#This Row],[V 5]]*10+Tabel2[[#This Row],[GT 5]])/Tabel2[[#This Row],[AW 5]]*10+Tabel2[[#This Row],[BONUS 5]]</f>
        <v>0</v>
      </c>
      <c r="AR61">
        <v>1</v>
      </c>
      <c r="AV61" s="25">
        <f>SUM(Tabel2[[#This Row],[V 6]]*10+Tabel2[[#This Row],[GT 6]])/Tabel2[[#This Row],[AW 6]]*10+Tabel2[[#This Row],[BONUS 6]]</f>
        <v>0</v>
      </c>
      <c r="AX61">
        <v>1</v>
      </c>
      <c r="BB61" s="25">
        <f>SUM(Tabel2[[#This Row],[V 7]]*10+Tabel2[[#This Row],[GT 7]])/Tabel2[[#This Row],[AW 7]]*10+Tabel2[[#This Row],[BONUS 7]]</f>
        <v>0</v>
      </c>
      <c r="BD61">
        <v>1</v>
      </c>
      <c r="BH61" s="25">
        <f>SUM(Tabel2[[#This Row],[V 8]]*10+Tabel2[[#This Row],[GT 8]])/Tabel2[[#This Row],[AW 8]]*10+Tabel2[[#This Row],[BONUS 8]]</f>
        <v>0</v>
      </c>
      <c r="BJ61">
        <v>1</v>
      </c>
      <c r="BN61" s="25">
        <f>SUM(Tabel2[[#This Row],[V 9]]*10+Tabel2[[#This Row],[GT 9]])/Tabel2[[#This Row],[AW 9]]*10+Tabel2[[#This Row],[BONUS 9]]</f>
        <v>0</v>
      </c>
      <c r="BP61">
        <v>1</v>
      </c>
      <c r="BT61" s="25">
        <f>SUM(Tabel2[[#This Row],[V 10]]*10+Tabel2[[#This Row],[GT 10]])/Tabel2[[#This Row],[AW 10]]*10+Tabel2[[#This Row],[BONUS 10]]</f>
        <v>0</v>
      </c>
      <c r="BU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61" s="24">
        <v>750</v>
      </c>
      <c r="BW61" s="30">
        <f>Tabel2[[#This Row],[Diploma]]-Tabel2[[#This Row],[Uitgeschreven]]</f>
        <v>0</v>
      </c>
      <c r="BX61" s="2" t="str">
        <f t="shared" si="1"/>
        <v>geen actie</v>
      </c>
    </row>
    <row r="62" spans="1:76" x14ac:dyDescent="0.3">
      <c r="A62" s="24" t="s">
        <v>212</v>
      </c>
      <c r="D62" t="s">
        <v>183</v>
      </c>
      <c r="E62" s="24">
        <v>118238</v>
      </c>
      <c r="F62" s="27" t="s">
        <v>21</v>
      </c>
      <c r="G62" s="28">
        <f>Tabel2[[#This Row],[pnt t/m 2021/22]]+Tabel2[[#This Row],[pnt 2022/2023]]</f>
        <v>187.5</v>
      </c>
      <c r="H62">
        <v>2009</v>
      </c>
      <c r="I62">
        <v>2022</v>
      </c>
      <c r="J62" s="26">
        <f>Tabel2[[#This Row],[ijkdatum]]-Tabel2[[#This Row],[Geboren]]</f>
        <v>13</v>
      </c>
      <c r="K62" s="28">
        <f>Tabel2[[#This Row],[TTL 1]]+Tabel2[[#This Row],[TTL 2]]+Tabel2[[#This Row],[TTL 3]]+Tabel2[[#This Row],[TTL 4]]+Tabel2[[#This Row],[TTL 5]]+Tabel2[[#This Row],[TTL 6]]+Tabel2[[#This Row],[TTL 7]]+Tabel2[[#This Row],[TTL 8]]+Tabel2[[#This Row],[TTL 9]]+Tabel2[[#This Row],[TTL 10]]</f>
        <v>45</v>
      </c>
      <c r="L62" s="45">
        <v>142.5</v>
      </c>
      <c r="M62">
        <v>16</v>
      </c>
      <c r="N62">
        <v>8</v>
      </c>
      <c r="O62">
        <v>2</v>
      </c>
      <c r="P62">
        <v>16</v>
      </c>
      <c r="R62" s="25">
        <f>SUM(Tabel2[[#This Row],[V 1]]*10+Tabel2[[#This Row],[GT 1]])/Tabel2[[#This Row],[AW 1]]*10+Tabel2[[#This Row],[BONUS 1]]</f>
        <v>45</v>
      </c>
      <c r="T62">
        <v>1</v>
      </c>
      <c r="X62" s="25">
        <f>SUM(Tabel2[[#This Row],[V 2]]*10+Tabel2[[#This Row],[GT 2]])/Tabel2[[#This Row],[AW 2]]*10+Tabel2[[#This Row],[BONUS 2]]</f>
        <v>0</v>
      </c>
      <c r="Z62">
        <v>1</v>
      </c>
      <c r="AD62" s="25">
        <f>SUM(Tabel2[[#This Row],[V 3]]*10+Tabel2[[#This Row],[GT 3]])/Tabel2[[#This Row],[AW 3]]*10+Tabel2[[#This Row],[BONUS 3]]</f>
        <v>0</v>
      </c>
      <c r="AF62">
        <v>1</v>
      </c>
      <c r="AJ62" s="25">
        <f>SUM(Tabel2[[#This Row],[V 4]]*10+Tabel2[[#This Row],[GT 4]])/Tabel2[[#This Row],[AW 4]]*10+Tabel2[[#This Row],[BONUS 4]]</f>
        <v>0</v>
      </c>
      <c r="AL62">
        <v>1</v>
      </c>
      <c r="AP62" s="25">
        <f>SUM(Tabel2[[#This Row],[V 5]]*10+Tabel2[[#This Row],[GT 5]])/Tabel2[[#This Row],[AW 5]]*10+Tabel2[[#This Row],[BONUS 5]]</f>
        <v>0</v>
      </c>
      <c r="AR62">
        <v>1</v>
      </c>
      <c r="AV62" s="25">
        <f>SUM(Tabel2[[#This Row],[V 6]]*10+Tabel2[[#This Row],[GT 6]])/Tabel2[[#This Row],[AW 6]]*10+Tabel2[[#This Row],[BONUS 6]]</f>
        <v>0</v>
      </c>
      <c r="AX62">
        <v>1</v>
      </c>
      <c r="BB62" s="25">
        <f>SUM(Tabel2[[#This Row],[V 7]]*10+Tabel2[[#This Row],[GT 7]])/Tabel2[[#This Row],[AW 7]]*10+Tabel2[[#This Row],[BONUS 7]]</f>
        <v>0</v>
      </c>
      <c r="BD62">
        <v>1</v>
      </c>
      <c r="BH62" s="25">
        <f>SUM(Tabel2[[#This Row],[V 8]]*10+Tabel2[[#This Row],[GT 8]])/Tabel2[[#This Row],[AW 8]]*10+Tabel2[[#This Row],[BONUS 8]]</f>
        <v>0</v>
      </c>
      <c r="BJ62">
        <v>1</v>
      </c>
      <c r="BN62" s="25">
        <f>SUM(Tabel2[[#This Row],[V 9]]*10+Tabel2[[#This Row],[GT 9]])/Tabel2[[#This Row],[AW 9]]*10+Tabel2[[#This Row],[BONUS 9]]</f>
        <v>0</v>
      </c>
      <c r="BP62">
        <v>1</v>
      </c>
      <c r="BT62" s="25">
        <f>SUM(Tabel2[[#This Row],[V 10]]*10+Tabel2[[#This Row],[GT 10]])/Tabel2[[#This Row],[AW 10]]*10+Tabel2[[#This Row],[BONUS 10]]</f>
        <v>0</v>
      </c>
      <c r="BU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2" s="24">
        <v>0</v>
      </c>
      <c r="BW62" s="30">
        <f>Tabel2[[#This Row],[Diploma]]-Tabel2[[#This Row],[Uitgeschreven]]</f>
        <v>0</v>
      </c>
      <c r="BX62" s="2" t="str">
        <f t="shared" si="1"/>
        <v>geen actie</v>
      </c>
    </row>
    <row r="63" spans="1:76" x14ac:dyDescent="0.3">
      <c r="A63" s="24" t="s">
        <v>212</v>
      </c>
      <c r="B63" s="24" t="s">
        <v>169</v>
      </c>
      <c r="D63" t="s">
        <v>184</v>
      </c>
      <c r="E63" s="24">
        <v>118512</v>
      </c>
      <c r="F63" s="27" t="s">
        <v>55</v>
      </c>
      <c r="G63" s="28">
        <f>Tabel2[[#This Row],[pnt t/m 2021/22]]+Tabel2[[#This Row],[pnt 2022/2023]]</f>
        <v>371.66666666666663</v>
      </c>
      <c r="H63">
        <v>2009</v>
      </c>
      <c r="I63">
        <v>2022</v>
      </c>
      <c r="J63" s="26">
        <f>Tabel2[[#This Row],[ijkdatum]]-Tabel2[[#This Row],[Geboren]]</f>
        <v>13</v>
      </c>
      <c r="K63" s="28">
        <f>Tabel2[[#This Row],[TTL 1]]+Tabel2[[#This Row],[TTL 2]]+Tabel2[[#This Row],[TTL 3]]+Tabel2[[#This Row],[TTL 4]]+Tabel2[[#This Row],[TTL 5]]+Tabel2[[#This Row],[TTL 6]]+Tabel2[[#This Row],[TTL 7]]+Tabel2[[#This Row],[TTL 8]]+Tabel2[[#This Row],[TTL 9]]+Tabel2[[#This Row],[TTL 10]]</f>
        <v>0</v>
      </c>
      <c r="L63" s="45">
        <v>371.66666666666663</v>
      </c>
      <c r="N63">
        <v>1</v>
      </c>
      <c r="R63" s="25">
        <f>SUM(Tabel2[[#This Row],[V 1]]*10+Tabel2[[#This Row],[GT 1]])/Tabel2[[#This Row],[AW 1]]*10+Tabel2[[#This Row],[BONUS 1]]</f>
        <v>0</v>
      </c>
      <c r="T63">
        <v>1</v>
      </c>
      <c r="X63" s="25">
        <f>SUM(Tabel2[[#This Row],[V 2]]*10+Tabel2[[#This Row],[GT 2]])/Tabel2[[#This Row],[AW 2]]*10+Tabel2[[#This Row],[BONUS 2]]</f>
        <v>0</v>
      </c>
      <c r="Z63">
        <v>1</v>
      </c>
      <c r="AD63" s="25">
        <f>SUM(Tabel2[[#This Row],[V 3]]*10+Tabel2[[#This Row],[GT 3]])/Tabel2[[#This Row],[AW 3]]*10+Tabel2[[#This Row],[BONUS 3]]</f>
        <v>0</v>
      </c>
      <c r="AF63">
        <v>1</v>
      </c>
      <c r="AJ63" s="25">
        <f>SUM(Tabel2[[#This Row],[V 4]]*10+Tabel2[[#This Row],[GT 4]])/Tabel2[[#This Row],[AW 4]]*10+Tabel2[[#This Row],[BONUS 4]]</f>
        <v>0</v>
      </c>
      <c r="AL63">
        <v>1</v>
      </c>
      <c r="AP63" s="25">
        <f>SUM(Tabel2[[#This Row],[V 5]]*10+Tabel2[[#This Row],[GT 5]])/Tabel2[[#This Row],[AW 5]]*10+Tabel2[[#This Row],[BONUS 5]]</f>
        <v>0</v>
      </c>
      <c r="AR63">
        <v>1</v>
      </c>
      <c r="AV63" s="25">
        <f>SUM(Tabel2[[#This Row],[V 6]]*10+Tabel2[[#This Row],[GT 6]])/Tabel2[[#This Row],[AW 6]]*10+Tabel2[[#This Row],[BONUS 6]]</f>
        <v>0</v>
      </c>
      <c r="AX63">
        <v>1</v>
      </c>
      <c r="BB63" s="25">
        <f>SUM(Tabel2[[#This Row],[V 7]]*10+Tabel2[[#This Row],[GT 7]])/Tabel2[[#This Row],[AW 7]]*10+Tabel2[[#This Row],[BONUS 7]]</f>
        <v>0</v>
      </c>
      <c r="BD63">
        <v>1</v>
      </c>
      <c r="BH63" s="25">
        <f>SUM(Tabel2[[#This Row],[V 8]]*10+Tabel2[[#This Row],[GT 8]])/Tabel2[[#This Row],[AW 8]]*10+Tabel2[[#This Row],[BONUS 8]]</f>
        <v>0</v>
      </c>
      <c r="BJ63">
        <v>1</v>
      </c>
      <c r="BN63" s="25">
        <f>SUM(Tabel2[[#This Row],[V 9]]*10+Tabel2[[#This Row],[GT 9]])/Tabel2[[#This Row],[AW 9]]*10+Tabel2[[#This Row],[BONUS 9]]</f>
        <v>0</v>
      </c>
      <c r="BP63">
        <v>1</v>
      </c>
      <c r="BT63" s="25">
        <f>SUM(Tabel2[[#This Row],[V 10]]*10+Tabel2[[#This Row],[GT 10]])/Tabel2[[#This Row],[AW 10]]*10+Tabel2[[#This Row],[BONUS 10]]</f>
        <v>0</v>
      </c>
      <c r="BU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3" s="24">
        <v>250</v>
      </c>
      <c r="BW63" s="30">
        <f>Tabel2[[#This Row],[Diploma]]-Tabel2[[#This Row],[Uitgeschreven]]</f>
        <v>0</v>
      </c>
      <c r="BX63" s="2" t="str">
        <f t="shared" si="1"/>
        <v>geen actie</v>
      </c>
    </row>
    <row r="64" spans="1:76" x14ac:dyDescent="0.3">
      <c r="A64" s="24" t="s">
        <v>294</v>
      </c>
      <c r="B64" s="24" t="s">
        <v>169</v>
      </c>
      <c r="D64" t="s">
        <v>308</v>
      </c>
      <c r="F64" s="27" t="s">
        <v>298</v>
      </c>
      <c r="G64" s="46">
        <f>Tabel2[[#This Row],[pnt t/m 2021/22]]+Tabel2[[#This Row],[pnt 2022/2023]]</f>
        <v>311.22893772893775</v>
      </c>
      <c r="H64">
        <v>2008</v>
      </c>
      <c r="I64">
        <v>2022</v>
      </c>
      <c r="J64" s="26">
        <f>Tabel2[[#This Row],[ijkdatum]]-Tabel2[[#This Row],[Geboren]]</f>
        <v>14</v>
      </c>
      <c r="K64" s="28">
        <f>Tabel2[[#This Row],[TTL 1]]+Tabel2[[#This Row],[TTL 2]]+Tabel2[[#This Row],[TTL 3]]+Tabel2[[#This Row],[TTL 4]]+Tabel2[[#This Row],[TTL 5]]+Tabel2[[#This Row],[TTL 6]]+Tabel2[[#This Row],[TTL 7]]+Tabel2[[#This Row],[TTL 8]]+Tabel2[[#This Row],[TTL 9]]+Tabel2[[#This Row],[TTL 10]]</f>
        <v>103.33333333333334</v>
      </c>
      <c r="L64" s="45">
        <v>207.89560439560441</v>
      </c>
      <c r="M64">
        <v>2</v>
      </c>
      <c r="N64">
        <v>6</v>
      </c>
      <c r="O64">
        <v>4</v>
      </c>
      <c r="P64">
        <v>22</v>
      </c>
      <c r="R64" s="25">
        <f>SUM(Tabel2[[#This Row],[V 1]]*10+Tabel2[[#This Row],[GT 1]])/Tabel2[[#This Row],[AW 1]]*10+Tabel2[[#This Row],[BONUS 1]]</f>
        <v>103.33333333333334</v>
      </c>
      <c r="T64">
        <v>1</v>
      </c>
      <c r="X64" s="25">
        <f>SUM(Tabel2[[#This Row],[V 2]]*10+Tabel2[[#This Row],[GT 2]])/Tabel2[[#This Row],[AW 2]]*10+Tabel2[[#This Row],[BONUS 2]]</f>
        <v>0</v>
      </c>
      <c r="Z64">
        <v>1</v>
      </c>
      <c r="AD64" s="25">
        <f>SUM(Tabel2[[#This Row],[V 3]]*10+Tabel2[[#This Row],[GT 3]])/Tabel2[[#This Row],[AW 3]]*10+Tabel2[[#This Row],[BONUS 3]]</f>
        <v>0</v>
      </c>
      <c r="AF64">
        <v>1</v>
      </c>
      <c r="AJ64" s="25">
        <f>SUM(Tabel2[[#This Row],[V 4]]*10+Tabel2[[#This Row],[GT 4]])/Tabel2[[#This Row],[AW 4]]*10+Tabel2[[#This Row],[BONUS 4]]</f>
        <v>0</v>
      </c>
      <c r="AL64">
        <v>1</v>
      </c>
      <c r="AP64" s="25">
        <f>SUM(Tabel2[[#This Row],[V 5]]*10+Tabel2[[#This Row],[GT 5]])/Tabel2[[#This Row],[AW 5]]*10+Tabel2[[#This Row],[BONUS 5]]</f>
        <v>0</v>
      </c>
      <c r="AR64">
        <v>1</v>
      </c>
      <c r="AV64" s="25">
        <f>SUM(Tabel2[[#This Row],[V 6]]*10+Tabel2[[#This Row],[GT 6]])/Tabel2[[#This Row],[AW 6]]*10+Tabel2[[#This Row],[BONUS 6]]</f>
        <v>0</v>
      </c>
      <c r="AX64">
        <v>1</v>
      </c>
      <c r="BB64" s="25">
        <f>SUM(Tabel2[[#This Row],[V 7]]*10+Tabel2[[#This Row],[GT 7]])/Tabel2[[#This Row],[AW 7]]*10+Tabel2[[#This Row],[BONUS 7]]</f>
        <v>0</v>
      </c>
      <c r="BD64">
        <v>1</v>
      </c>
      <c r="BH64" s="25">
        <f>SUM(Tabel2[[#This Row],[V 8]]*10+Tabel2[[#This Row],[GT 8]])/Tabel2[[#This Row],[AW 8]]*10+Tabel2[[#This Row],[BONUS 8]]</f>
        <v>0</v>
      </c>
      <c r="BJ64">
        <v>1</v>
      </c>
      <c r="BN64" s="25">
        <f>SUM(Tabel2[[#This Row],[V 9]]*10+Tabel2[[#This Row],[GT 9]])/Tabel2[[#This Row],[AW 9]]*10+Tabel2[[#This Row],[BONUS 9]]</f>
        <v>0</v>
      </c>
      <c r="BP64">
        <v>1</v>
      </c>
      <c r="BT64" s="25">
        <f>SUM(Tabel2[[#This Row],[V 10]]*10+Tabel2[[#This Row],[GT 10]])/Tabel2[[#This Row],[AW 10]]*10+Tabel2[[#This Row],[BONUS 10]]</f>
        <v>0</v>
      </c>
      <c r="BU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4" s="24">
        <v>0</v>
      </c>
      <c r="BW64" s="30">
        <f>Tabel2[[#This Row],[Diploma]]-Tabel2[[#This Row],[Uitgeschreven]]</f>
        <v>250</v>
      </c>
      <c r="BX64" s="2" t="str">
        <f t="shared" si="1"/>
        <v>diploma uitschrijven: 250 punten</v>
      </c>
    </row>
    <row r="65" spans="1:76" x14ac:dyDescent="0.3">
      <c r="A65" s="24" t="s">
        <v>280</v>
      </c>
      <c r="B65" s="24" t="s">
        <v>169</v>
      </c>
      <c r="D65" t="s">
        <v>286</v>
      </c>
      <c r="E65" s="24">
        <v>119415</v>
      </c>
      <c r="F65" s="27" t="s">
        <v>61</v>
      </c>
      <c r="G65" s="28">
        <f>Tabel2[[#This Row],[pnt t/m 2021/22]]+Tabel2[[#This Row],[pnt 2022/2023]]</f>
        <v>85.833333333333343</v>
      </c>
      <c r="H65">
        <v>2011</v>
      </c>
      <c r="I65">
        <v>2022</v>
      </c>
      <c r="J65" s="26">
        <f>Tabel2[[#This Row],[ijkdatum]]-Tabel2[[#This Row],[Geboren]]</f>
        <v>11</v>
      </c>
      <c r="K65" s="28">
        <f>Tabel2[[#This Row],[TTL 1]]+Tabel2[[#This Row],[TTL 2]]+Tabel2[[#This Row],[TTL 3]]+Tabel2[[#This Row],[TTL 4]]+Tabel2[[#This Row],[TTL 5]]+Tabel2[[#This Row],[TTL 6]]+Tabel2[[#This Row],[TTL 7]]+Tabel2[[#This Row],[TTL 8]]+Tabel2[[#This Row],[TTL 9]]+Tabel2[[#This Row],[TTL 10]]</f>
        <v>0</v>
      </c>
      <c r="L65" s="45">
        <v>85.833333333333343</v>
      </c>
      <c r="N65">
        <v>1</v>
      </c>
      <c r="R65" s="25">
        <f>SUM(Tabel2[[#This Row],[V 1]]*10+Tabel2[[#This Row],[GT 1]])/Tabel2[[#This Row],[AW 1]]*10+Tabel2[[#This Row],[BONUS 1]]</f>
        <v>0</v>
      </c>
      <c r="T65">
        <v>1</v>
      </c>
      <c r="X65" s="25">
        <f>SUM(Tabel2[[#This Row],[V 2]]*10+Tabel2[[#This Row],[GT 2]])/Tabel2[[#This Row],[AW 2]]*10+Tabel2[[#This Row],[BONUS 2]]</f>
        <v>0</v>
      </c>
      <c r="Z65">
        <v>1</v>
      </c>
      <c r="AD65" s="25">
        <f>SUM(Tabel2[[#This Row],[V 3]]*10+Tabel2[[#This Row],[GT 3]])/Tabel2[[#This Row],[AW 3]]*10+Tabel2[[#This Row],[BONUS 3]]</f>
        <v>0</v>
      </c>
      <c r="AF65">
        <v>1</v>
      </c>
      <c r="AJ65" s="25">
        <f>SUM(Tabel2[[#This Row],[V 4]]*10+Tabel2[[#This Row],[GT 4]])/Tabel2[[#This Row],[AW 4]]*10+Tabel2[[#This Row],[BONUS 4]]</f>
        <v>0</v>
      </c>
      <c r="AL65">
        <v>1</v>
      </c>
      <c r="AP65" s="25">
        <f>SUM(Tabel2[[#This Row],[V 5]]*10+Tabel2[[#This Row],[GT 5]])/Tabel2[[#This Row],[AW 5]]*10+Tabel2[[#This Row],[BONUS 5]]</f>
        <v>0</v>
      </c>
      <c r="AR65">
        <v>1</v>
      </c>
      <c r="AV65" s="25">
        <f>SUM(Tabel2[[#This Row],[V 6]]*10+Tabel2[[#This Row],[GT 6]])/Tabel2[[#This Row],[AW 6]]*10+Tabel2[[#This Row],[BONUS 6]]</f>
        <v>0</v>
      </c>
      <c r="AX65">
        <v>1</v>
      </c>
      <c r="BB65" s="25">
        <f>SUM(Tabel2[[#This Row],[V 7]]*10+Tabel2[[#This Row],[GT 7]])/Tabel2[[#This Row],[AW 7]]*10+Tabel2[[#This Row],[BONUS 7]]</f>
        <v>0</v>
      </c>
      <c r="BD65">
        <v>1</v>
      </c>
      <c r="BH65" s="25">
        <f>SUM(Tabel2[[#This Row],[V 8]]*10+Tabel2[[#This Row],[GT 8]])/Tabel2[[#This Row],[AW 8]]*10+Tabel2[[#This Row],[BONUS 8]]</f>
        <v>0</v>
      </c>
      <c r="BJ65">
        <v>1</v>
      </c>
      <c r="BN65" s="25">
        <f>SUM(Tabel2[[#This Row],[V 9]]*10+Tabel2[[#This Row],[GT 9]])/Tabel2[[#This Row],[AW 9]]*10+Tabel2[[#This Row],[BONUS 9]]</f>
        <v>0</v>
      </c>
      <c r="BP65">
        <v>1</v>
      </c>
      <c r="BT65" s="25">
        <f>SUM(Tabel2[[#This Row],[V 10]]*10+Tabel2[[#This Row],[GT 10]])/Tabel2[[#This Row],[AW 10]]*10+Tabel2[[#This Row],[BONUS 10]]</f>
        <v>0</v>
      </c>
      <c r="BU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5" s="24">
        <v>0</v>
      </c>
      <c r="BW65" s="30">
        <f>Tabel2[[#This Row],[Diploma]]-Tabel2[[#This Row],[Uitgeschreven]]</f>
        <v>0</v>
      </c>
      <c r="BX65" s="2" t="str">
        <f t="shared" si="1"/>
        <v>geen actie</v>
      </c>
    </row>
    <row r="66" spans="1:76" x14ac:dyDescent="0.3">
      <c r="A66" s="24" t="s">
        <v>256</v>
      </c>
      <c r="B66" s="24" t="s">
        <v>169</v>
      </c>
      <c r="D66" t="s">
        <v>266</v>
      </c>
      <c r="E66" s="24">
        <v>119261</v>
      </c>
      <c r="F66" s="27" t="s">
        <v>45</v>
      </c>
      <c r="G66" s="28">
        <f>Tabel2[[#This Row],[pnt t/m 2021/22]]+Tabel2[[#This Row],[pnt 2022/2023]]</f>
        <v>277.11344537815125</v>
      </c>
      <c r="H66">
        <v>2006</v>
      </c>
      <c r="I66">
        <v>2022</v>
      </c>
      <c r="J66" s="26">
        <f>Tabel2[[#This Row],[ijkdatum]]-Tabel2[[#This Row],[Geboren]]</f>
        <v>16</v>
      </c>
      <c r="K66" s="28">
        <f>Tabel2[[#This Row],[TTL 1]]+Tabel2[[#This Row],[TTL 2]]+Tabel2[[#This Row],[TTL 3]]+Tabel2[[#This Row],[TTL 4]]+Tabel2[[#This Row],[TTL 5]]+Tabel2[[#This Row],[TTL 6]]+Tabel2[[#This Row],[TTL 7]]+Tabel2[[#This Row],[TTL 8]]+Tabel2[[#This Row],[TTL 9]]+Tabel2[[#This Row],[TTL 10]]</f>
        <v>0</v>
      </c>
      <c r="L66" s="45">
        <v>277.11344537815125</v>
      </c>
      <c r="N66">
        <v>1</v>
      </c>
      <c r="R66" s="25">
        <f>SUM(Tabel2[[#This Row],[V 1]]*10+Tabel2[[#This Row],[GT 1]])/Tabel2[[#This Row],[AW 1]]*10+Tabel2[[#This Row],[BONUS 1]]</f>
        <v>0</v>
      </c>
      <c r="T66">
        <v>1</v>
      </c>
      <c r="X66" s="25">
        <f>SUM(Tabel2[[#This Row],[V 2]]*10+Tabel2[[#This Row],[GT 2]])/Tabel2[[#This Row],[AW 2]]*10+Tabel2[[#This Row],[BONUS 2]]</f>
        <v>0</v>
      </c>
      <c r="Z66">
        <v>1</v>
      </c>
      <c r="AD66" s="25">
        <f>SUM(Tabel2[[#This Row],[V 3]]*10+Tabel2[[#This Row],[GT 3]])/Tabel2[[#This Row],[AW 3]]*10+Tabel2[[#This Row],[BONUS 3]]</f>
        <v>0</v>
      </c>
      <c r="AF66">
        <v>1</v>
      </c>
      <c r="AJ66" s="25">
        <f>SUM(Tabel2[[#This Row],[V 4]]*10+Tabel2[[#This Row],[GT 4]])/Tabel2[[#This Row],[AW 4]]*10+Tabel2[[#This Row],[BONUS 4]]</f>
        <v>0</v>
      </c>
      <c r="AL66">
        <v>1</v>
      </c>
      <c r="AP66" s="25">
        <f>SUM(Tabel2[[#This Row],[V 5]]*10+Tabel2[[#This Row],[GT 5]])/Tabel2[[#This Row],[AW 5]]*10+Tabel2[[#This Row],[BONUS 5]]</f>
        <v>0</v>
      </c>
      <c r="AR66">
        <v>1</v>
      </c>
      <c r="AV66" s="25">
        <f>SUM(Tabel2[[#This Row],[V 6]]*10+Tabel2[[#This Row],[GT 6]])/Tabel2[[#This Row],[AW 6]]*10+Tabel2[[#This Row],[BONUS 6]]</f>
        <v>0</v>
      </c>
      <c r="AX66">
        <v>1</v>
      </c>
      <c r="BB66" s="25">
        <f>SUM(Tabel2[[#This Row],[V 7]]*10+Tabel2[[#This Row],[GT 7]])/Tabel2[[#This Row],[AW 7]]*10+Tabel2[[#This Row],[BONUS 7]]</f>
        <v>0</v>
      </c>
      <c r="BD66">
        <v>1</v>
      </c>
      <c r="BH66" s="25">
        <f>SUM(Tabel2[[#This Row],[V 8]]*10+Tabel2[[#This Row],[GT 8]])/Tabel2[[#This Row],[AW 8]]*10+Tabel2[[#This Row],[BONUS 8]]</f>
        <v>0</v>
      </c>
      <c r="BJ66">
        <v>1</v>
      </c>
      <c r="BN66" s="25">
        <f>SUM(Tabel2[[#This Row],[V 9]]*10+Tabel2[[#This Row],[GT 9]])/Tabel2[[#This Row],[AW 9]]*10+Tabel2[[#This Row],[BONUS 9]]</f>
        <v>0</v>
      </c>
      <c r="BP66">
        <v>1</v>
      </c>
      <c r="BT66" s="25">
        <f>SUM(Tabel2[[#This Row],[V 10]]*10+Tabel2[[#This Row],[GT 10]])/Tabel2[[#This Row],[AW 10]]*10+Tabel2[[#This Row],[BONUS 10]]</f>
        <v>0</v>
      </c>
      <c r="BU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6" s="24">
        <v>250</v>
      </c>
      <c r="BW66" s="30">
        <f>Tabel2[[#This Row],[Diploma]]-Tabel2[[#This Row],[Uitgeschreven]]</f>
        <v>0</v>
      </c>
      <c r="BX66" s="2" t="str">
        <f t="shared" si="1"/>
        <v>geen actie</v>
      </c>
    </row>
    <row r="67" spans="1:76" x14ac:dyDescent="0.3">
      <c r="A67" s="24" t="s">
        <v>320</v>
      </c>
      <c r="B67" s="24" t="s">
        <v>169</v>
      </c>
      <c r="D67" t="s">
        <v>330</v>
      </c>
      <c r="E67" s="24">
        <v>118397</v>
      </c>
      <c r="F67" s="27" t="s">
        <v>34</v>
      </c>
      <c r="G67" s="28">
        <f>Tabel2[[#This Row],[pnt t/m 2021/22]]+Tabel2[[#This Row],[pnt 2022/2023]]</f>
        <v>573.81313131313141</v>
      </c>
      <c r="H67">
        <v>2010</v>
      </c>
      <c r="I67">
        <v>2022</v>
      </c>
      <c r="J67" s="26">
        <f>Tabel2[[#This Row],[ijkdatum]]-Tabel2[[#This Row],[Geboren]]</f>
        <v>12</v>
      </c>
      <c r="K67" s="28">
        <f>Tabel2[[#This Row],[TTL 1]]+Tabel2[[#This Row],[TTL 2]]+Tabel2[[#This Row],[TTL 3]]+Tabel2[[#This Row],[TTL 4]]+Tabel2[[#This Row],[TTL 5]]+Tabel2[[#This Row],[TTL 6]]+Tabel2[[#This Row],[TTL 7]]+Tabel2[[#This Row],[TTL 8]]+Tabel2[[#This Row],[TTL 9]]+Tabel2[[#This Row],[TTL 10]]</f>
        <v>0</v>
      </c>
      <c r="L67" s="45">
        <v>573.81313131313141</v>
      </c>
      <c r="N67">
        <v>1</v>
      </c>
      <c r="R67" s="25">
        <f>SUM(Tabel2[[#This Row],[V 1]]*10+Tabel2[[#This Row],[GT 1]])/Tabel2[[#This Row],[AW 1]]*10+Tabel2[[#This Row],[BONUS 1]]</f>
        <v>0</v>
      </c>
      <c r="T67">
        <v>1</v>
      </c>
      <c r="X67" s="25">
        <f>SUM(Tabel2[[#This Row],[V 2]]*10+Tabel2[[#This Row],[GT 2]])/Tabel2[[#This Row],[AW 2]]*10+Tabel2[[#This Row],[BONUS 2]]</f>
        <v>0</v>
      </c>
      <c r="Z67">
        <v>1</v>
      </c>
      <c r="AD67" s="25">
        <f>SUM(Tabel2[[#This Row],[V 3]]*10+Tabel2[[#This Row],[GT 3]])/Tabel2[[#This Row],[AW 3]]*10+Tabel2[[#This Row],[BONUS 3]]</f>
        <v>0</v>
      </c>
      <c r="AF67">
        <v>1</v>
      </c>
      <c r="AJ67" s="25">
        <f>SUM(Tabel2[[#This Row],[V 4]]*10+Tabel2[[#This Row],[GT 4]])/Tabel2[[#This Row],[AW 4]]*10+Tabel2[[#This Row],[BONUS 4]]</f>
        <v>0</v>
      </c>
      <c r="AL67">
        <v>1</v>
      </c>
      <c r="AP67" s="25">
        <f>SUM(Tabel2[[#This Row],[V 5]]*10+Tabel2[[#This Row],[GT 5]])/Tabel2[[#This Row],[AW 5]]*10+Tabel2[[#This Row],[BONUS 5]]</f>
        <v>0</v>
      </c>
      <c r="AR67">
        <v>1</v>
      </c>
      <c r="AV67" s="25">
        <f>SUM(Tabel2[[#This Row],[V 6]]*10+Tabel2[[#This Row],[GT 6]])/Tabel2[[#This Row],[AW 6]]*10+Tabel2[[#This Row],[BONUS 6]]</f>
        <v>0</v>
      </c>
      <c r="AX67">
        <v>1</v>
      </c>
      <c r="BB67" s="25">
        <f>SUM(Tabel2[[#This Row],[V 7]]*10+Tabel2[[#This Row],[GT 7]])/Tabel2[[#This Row],[AW 7]]*10+Tabel2[[#This Row],[BONUS 7]]</f>
        <v>0</v>
      </c>
      <c r="BD67">
        <v>1</v>
      </c>
      <c r="BH67" s="25">
        <f>SUM(Tabel2[[#This Row],[V 8]]*10+Tabel2[[#This Row],[GT 8]])/Tabel2[[#This Row],[AW 8]]*10+Tabel2[[#This Row],[BONUS 8]]</f>
        <v>0</v>
      </c>
      <c r="BJ67">
        <v>1</v>
      </c>
      <c r="BN67" s="25">
        <f>SUM(Tabel2[[#This Row],[V 9]]*10+Tabel2[[#This Row],[GT 9]])/Tabel2[[#This Row],[AW 9]]*10+Tabel2[[#This Row],[BONUS 9]]</f>
        <v>0</v>
      </c>
      <c r="BP67">
        <v>1</v>
      </c>
      <c r="BT67" s="25">
        <f>SUM(Tabel2[[#This Row],[V 10]]*10+Tabel2[[#This Row],[GT 10]])/Tabel2[[#This Row],[AW 10]]*10+Tabel2[[#This Row],[BONUS 10]]</f>
        <v>0</v>
      </c>
      <c r="BU6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67" s="24">
        <v>500</v>
      </c>
      <c r="BW67" s="30">
        <f>Tabel2[[#This Row],[Diploma]]-Tabel2[[#This Row],[Uitgeschreven]]</f>
        <v>0</v>
      </c>
      <c r="BX67" s="2" t="str">
        <f t="shared" si="1"/>
        <v>geen actie</v>
      </c>
    </row>
    <row r="68" spans="1:76" x14ac:dyDescent="0.3">
      <c r="A68" s="24" t="s">
        <v>280</v>
      </c>
      <c r="B68" s="24" t="s">
        <v>169</v>
      </c>
      <c r="D68" t="s">
        <v>287</v>
      </c>
      <c r="F68" s="27" t="s">
        <v>61</v>
      </c>
      <c r="G68" s="28">
        <f>Tabel2[[#This Row],[pnt t/m 2021/22]]+Tabel2[[#This Row],[pnt 2022/2023]]</f>
        <v>162.12121212121212</v>
      </c>
      <c r="H68">
        <v>2011</v>
      </c>
      <c r="I68">
        <v>2022</v>
      </c>
      <c r="J68" s="26">
        <f>Tabel2[[#This Row],[ijkdatum]]-Tabel2[[#This Row],[Geboren]]</f>
        <v>11</v>
      </c>
      <c r="K68" s="28">
        <f>Tabel2[[#This Row],[TTL 1]]+Tabel2[[#This Row],[TTL 2]]+Tabel2[[#This Row],[TTL 3]]+Tabel2[[#This Row],[TTL 4]]+Tabel2[[#This Row],[TTL 5]]+Tabel2[[#This Row],[TTL 6]]+Tabel2[[#This Row],[TTL 7]]+Tabel2[[#This Row],[TTL 8]]+Tabel2[[#This Row],[TTL 9]]+Tabel2[[#This Row],[TTL 10]]</f>
        <v>0</v>
      </c>
      <c r="L68" s="45">
        <v>162.12121212121212</v>
      </c>
      <c r="N68">
        <v>1</v>
      </c>
      <c r="R68" s="25">
        <f>SUM(Tabel2[[#This Row],[V 1]]*10+Tabel2[[#This Row],[GT 1]])/Tabel2[[#This Row],[AW 1]]*10+Tabel2[[#This Row],[BONUS 1]]</f>
        <v>0</v>
      </c>
      <c r="T68">
        <v>1</v>
      </c>
      <c r="X68" s="25">
        <f>SUM(Tabel2[[#This Row],[V 2]]*10+Tabel2[[#This Row],[GT 2]])/Tabel2[[#This Row],[AW 2]]*10+Tabel2[[#This Row],[BONUS 2]]</f>
        <v>0</v>
      </c>
      <c r="Z68">
        <v>1</v>
      </c>
      <c r="AD68" s="25">
        <f>SUM(Tabel2[[#This Row],[V 3]]*10+Tabel2[[#This Row],[GT 3]])/Tabel2[[#This Row],[AW 3]]*10+Tabel2[[#This Row],[BONUS 3]]</f>
        <v>0</v>
      </c>
      <c r="AF68">
        <v>1</v>
      </c>
      <c r="AJ68" s="25">
        <f>SUM(Tabel2[[#This Row],[V 4]]*10+Tabel2[[#This Row],[GT 4]])/Tabel2[[#This Row],[AW 4]]*10+Tabel2[[#This Row],[BONUS 4]]</f>
        <v>0</v>
      </c>
      <c r="AL68">
        <v>1</v>
      </c>
      <c r="AP68" s="25">
        <f>SUM(Tabel2[[#This Row],[V 5]]*10+Tabel2[[#This Row],[GT 5]])/Tabel2[[#This Row],[AW 5]]*10+Tabel2[[#This Row],[BONUS 5]]</f>
        <v>0</v>
      </c>
      <c r="AR68">
        <v>1</v>
      </c>
      <c r="AV68" s="25">
        <f>SUM(Tabel2[[#This Row],[V 6]]*10+Tabel2[[#This Row],[GT 6]])/Tabel2[[#This Row],[AW 6]]*10+Tabel2[[#This Row],[BONUS 6]]</f>
        <v>0</v>
      </c>
      <c r="AX68">
        <v>1</v>
      </c>
      <c r="BB68" s="25">
        <f>SUM(Tabel2[[#This Row],[V 7]]*10+Tabel2[[#This Row],[GT 7]])/Tabel2[[#This Row],[AW 7]]*10+Tabel2[[#This Row],[BONUS 7]]</f>
        <v>0</v>
      </c>
      <c r="BD68">
        <v>1</v>
      </c>
      <c r="BH68" s="25">
        <f>SUM(Tabel2[[#This Row],[V 8]]*10+Tabel2[[#This Row],[GT 8]])/Tabel2[[#This Row],[AW 8]]*10+Tabel2[[#This Row],[BONUS 8]]</f>
        <v>0</v>
      </c>
      <c r="BJ68">
        <v>1</v>
      </c>
      <c r="BN68" s="25">
        <f>SUM(Tabel2[[#This Row],[V 9]]*10+Tabel2[[#This Row],[GT 9]])/Tabel2[[#This Row],[AW 9]]*10+Tabel2[[#This Row],[BONUS 9]]</f>
        <v>0</v>
      </c>
      <c r="BP68">
        <v>1</v>
      </c>
      <c r="BT68" s="25">
        <f>SUM(Tabel2[[#This Row],[V 10]]*10+Tabel2[[#This Row],[GT 10]])/Tabel2[[#This Row],[AW 10]]*10+Tabel2[[#This Row],[BONUS 10]]</f>
        <v>0</v>
      </c>
      <c r="BU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8" s="24">
        <v>0</v>
      </c>
      <c r="BW68" s="30">
        <f>Tabel2[[#This Row],[Diploma]]-Tabel2[[#This Row],[Uitgeschreven]]</f>
        <v>0</v>
      </c>
      <c r="BX68" s="2" t="str">
        <f t="shared" si="1"/>
        <v>geen actie</v>
      </c>
    </row>
    <row r="69" spans="1:76" x14ac:dyDescent="0.3">
      <c r="A69" s="24" t="s">
        <v>213</v>
      </c>
      <c r="B69" s="24" t="s">
        <v>169</v>
      </c>
      <c r="D69" t="s">
        <v>226</v>
      </c>
      <c r="E69" s="24">
        <v>120096</v>
      </c>
      <c r="F69" s="27" t="s">
        <v>227</v>
      </c>
      <c r="G69" s="28">
        <f>Tabel2[[#This Row],[pnt t/m 2021/22]]+Tabel2[[#This Row],[pnt 2022/2023]]</f>
        <v>150</v>
      </c>
      <c r="H69">
        <v>2011</v>
      </c>
      <c r="I69">
        <v>2022</v>
      </c>
      <c r="J69" s="26">
        <f>Tabel2[[#This Row],[ijkdatum]]-Tabel2[[#This Row],[Geboren]]</f>
        <v>11</v>
      </c>
      <c r="K69" s="28">
        <f>Tabel2[[#This Row],[TTL 1]]+Tabel2[[#This Row],[TTL 2]]+Tabel2[[#This Row],[TTL 3]]+Tabel2[[#This Row],[TTL 4]]+Tabel2[[#This Row],[TTL 5]]+Tabel2[[#This Row],[TTL 6]]+Tabel2[[#This Row],[TTL 7]]+Tabel2[[#This Row],[TTL 8]]+Tabel2[[#This Row],[TTL 9]]+Tabel2[[#This Row],[TTL 10]]</f>
        <v>0</v>
      </c>
      <c r="L69" s="45">
        <v>150</v>
      </c>
      <c r="N69">
        <v>1</v>
      </c>
      <c r="R69" s="25">
        <f>SUM(Tabel2[[#This Row],[V 1]]*10+Tabel2[[#This Row],[GT 1]])/Tabel2[[#This Row],[AW 1]]*10+Tabel2[[#This Row],[BONUS 1]]</f>
        <v>0</v>
      </c>
      <c r="T69">
        <v>1</v>
      </c>
      <c r="X69" s="25">
        <f>SUM(Tabel2[[#This Row],[V 2]]*10+Tabel2[[#This Row],[GT 2]])/Tabel2[[#This Row],[AW 2]]*10+Tabel2[[#This Row],[BONUS 2]]</f>
        <v>0</v>
      </c>
      <c r="Z69">
        <v>1</v>
      </c>
      <c r="AD69" s="25">
        <f>SUM(Tabel2[[#This Row],[V 3]]*10+Tabel2[[#This Row],[GT 3]])/Tabel2[[#This Row],[AW 3]]*10+Tabel2[[#This Row],[BONUS 3]]</f>
        <v>0</v>
      </c>
      <c r="AF69">
        <v>1</v>
      </c>
      <c r="AJ69" s="25">
        <f>SUM(Tabel2[[#This Row],[V 4]]*10+Tabel2[[#This Row],[GT 4]])/Tabel2[[#This Row],[AW 4]]*10+Tabel2[[#This Row],[BONUS 4]]</f>
        <v>0</v>
      </c>
      <c r="AL69">
        <v>1</v>
      </c>
      <c r="AP69" s="25">
        <f>SUM(Tabel2[[#This Row],[V 5]]*10+Tabel2[[#This Row],[GT 5]])/Tabel2[[#This Row],[AW 5]]*10+Tabel2[[#This Row],[BONUS 5]]</f>
        <v>0</v>
      </c>
      <c r="AR69">
        <v>1</v>
      </c>
      <c r="AV69" s="25">
        <f>SUM(Tabel2[[#This Row],[V 6]]*10+Tabel2[[#This Row],[GT 6]])/Tabel2[[#This Row],[AW 6]]*10+Tabel2[[#This Row],[BONUS 6]]</f>
        <v>0</v>
      </c>
      <c r="AX69">
        <v>1</v>
      </c>
      <c r="BB69" s="25">
        <f>SUM(Tabel2[[#This Row],[V 7]]*10+Tabel2[[#This Row],[GT 7]])/Tabel2[[#This Row],[AW 7]]*10+Tabel2[[#This Row],[BONUS 7]]</f>
        <v>0</v>
      </c>
      <c r="BD69">
        <v>1</v>
      </c>
      <c r="BH69" s="25">
        <f>SUM(Tabel2[[#This Row],[V 8]]*10+Tabel2[[#This Row],[GT 8]])/Tabel2[[#This Row],[AW 8]]*10+Tabel2[[#This Row],[BONUS 8]]</f>
        <v>0</v>
      </c>
      <c r="BJ69">
        <v>1</v>
      </c>
      <c r="BN69" s="25">
        <f>SUM(Tabel2[[#This Row],[V 9]]*10+Tabel2[[#This Row],[GT 9]])/Tabel2[[#This Row],[AW 9]]*10+Tabel2[[#This Row],[BONUS 9]]</f>
        <v>0</v>
      </c>
      <c r="BP69">
        <v>1</v>
      </c>
      <c r="BT69" s="25">
        <f>SUM(Tabel2[[#This Row],[V 10]]*10+Tabel2[[#This Row],[GT 10]])/Tabel2[[#This Row],[AW 10]]*10+Tabel2[[#This Row],[BONUS 10]]</f>
        <v>0</v>
      </c>
      <c r="BU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9" s="24">
        <v>0</v>
      </c>
      <c r="BW69" s="30">
        <f>Tabel2[[#This Row],[Diploma]]-Tabel2[[#This Row],[Uitgeschreven]]</f>
        <v>0</v>
      </c>
      <c r="BX69" s="2" t="str">
        <f t="shared" ref="BX69:BX100" si="2">IF(BW69=0,"geen actie",CONCATENATE("diploma uitschrijven: ",BU69," punten"))</f>
        <v>geen actie</v>
      </c>
    </row>
    <row r="70" spans="1:76" x14ac:dyDescent="0.3">
      <c r="A70" s="24" t="s">
        <v>213</v>
      </c>
      <c r="B70" s="24" t="s">
        <v>169</v>
      </c>
      <c r="D70" t="s">
        <v>228</v>
      </c>
      <c r="E70" s="24">
        <v>120142</v>
      </c>
      <c r="F70" s="27" t="s">
        <v>173</v>
      </c>
      <c r="G70" s="28">
        <f>Tabel2[[#This Row],[pnt t/m 2021/22]]+Tabel2[[#This Row],[pnt 2022/2023]]</f>
        <v>197.71428571428572</v>
      </c>
      <c r="H70">
        <v>2011</v>
      </c>
      <c r="I70">
        <v>2022</v>
      </c>
      <c r="J70" s="26">
        <f>Tabel2[[#This Row],[ijkdatum]]-Tabel2[[#This Row],[Geboren]]</f>
        <v>11</v>
      </c>
      <c r="K70" s="28">
        <f>Tabel2[[#This Row],[TTL 1]]+Tabel2[[#This Row],[TTL 2]]+Tabel2[[#This Row],[TTL 3]]+Tabel2[[#This Row],[TTL 4]]+Tabel2[[#This Row],[TTL 5]]+Tabel2[[#This Row],[TTL 6]]+Tabel2[[#This Row],[TTL 7]]+Tabel2[[#This Row],[TTL 8]]+Tabel2[[#This Row],[TTL 9]]+Tabel2[[#This Row],[TTL 10]]</f>
        <v>0</v>
      </c>
      <c r="L70" s="45">
        <v>197.71428571428572</v>
      </c>
      <c r="N70">
        <v>1</v>
      </c>
      <c r="R70" s="25">
        <f>SUM(Tabel2[[#This Row],[V 1]]*10+Tabel2[[#This Row],[GT 1]])/Tabel2[[#This Row],[AW 1]]*10+Tabel2[[#This Row],[BONUS 1]]</f>
        <v>0</v>
      </c>
      <c r="T70">
        <v>1</v>
      </c>
      <c r="X70" s="25">
        <f>SUM(Tabel2[[#This Row],[V 2]]*10+Tabel2[[#This Row],[GT 2]])/Tabel2[[#This Row],[AW 2]]*10+Tabel2[[#This Row],[BONUS 2]]</f>
        <v>0</v>
      </c>
      <c r="Z70">
        <v>1</v>
      </c>
      <c r="AD70" s="25">
        <f>SUM(Tabel2[[#This Row],[V 3]]*10+Tabel2[[#This Row],[GT 3]])/Tabel2[[#This Row],[AW 3]]*10+Tabel2[[#This Row],[BONUS 3]]</f>
        <v>0</v>
      </c>
      <c r="AF70">
        <v>1</v>
      </c>
      <c r="AJ70" s="25">
        <f>SUM(Tabel2[[#This Row],[V 4]]*10+Tabel2[[#This Row],[GT 4]])/Tabel2[[#This Row],[AW 4]]*10+Tabel2[[#This Row],[BONUS 4]]</f>
        <v>0</v>
      </c>
      <c r="AL70">
        <v>1</v>
      </c>
      <c r="AP70" s="25">
        <f>SUM(Tabel2[[#This Row],[V 5]]*10+Tabel2[[#This Row],[GT 5]])/Tabel2[[#This Row],[AW 5]]*10+Tabel2[[#This Row],[BONUS 5]]</f>
        <v>0</v>
      </c>
      <c r="AR70">
        <v>1</v>
      </c>
      <c r="AV70" s="25">
        <f>SUM(Tabel2[[#This Row],[V 6]]*10+Tabel2[[#This Row],[GT 6]])/Tabel2[[#This Row],[AW 6]]*10+Tabel2[[#This Row],[BONUS 6]]</f>
        <v>0</v>
      </c>
      <c r="AX70">
        <v>1</v>
      </c>
      <c r="BB70" s="25">
        <f>SUM(Tabel2[[#This Row],[V 7]]*10+Tabel2[[#This Row],[GT 7]])/Tabel2[[#This Row],[AW 7]]*10+Tabel2[[#This Row],[BONUS 7]]</f>
        <v>0</v>
      </c>
      <c r="BD70">
        <v>1</v>
      </c>
      <c r="BH70" s="25">
        <f>SUM(Tabel2[[#This Row],[V 8]]*10+Tabel2[[#This Row],[GT 8]])/Tabel2[[#This Row],[AW 8]]*10+Tabel2[[#This Row],[BONUS 8]]</f>
        <v>0</v>
      </c>
      <c r="BJ70">
        <v>1</v>
      </c>
      <c r="BN70" s="25">
        <f>SUM(Tabel2[[#This Row],[V 9]]*10+Tabel2[[#This Row],[GT 9]])/Tabel2[[#This Row],[AW 9]]*10+Tabel2[[#This Row],[BONUS 9]]</f>
        <v>0</v>
      </c>
      <c r="BP70">
        <v>1</v>
      </c>
      <c r="BT70" s="25">
        <f>SUM(Tabel2[[#This Row],[V 10]]*10+Tabel2[[#This Row],[GT 10]])/Tabel2[[#This Row],[AW 10]]*10+Tabel2[[#This Row],[BONUS 10]]</f>
        <v>0</v>
      </c>
      <c r="BU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0" s="24">
        <v>0</v>
      </c>
      <c r="BW70" s="30">
        <f>Tabel2[[#This Row],[Diploma]]-Tabel2[[#This Row],[Uitgeschreven]]</f>
        <v>0</v>
      </c>
      <c r="BX70" s="2" t="str">
        <f t="shared" si="2"/>
        <v>geen actie</v>
      </c>
    </row>
    <row r="71" spans="1:76" x14ac:dyDescent="0.3">
      <c r="A71" s="24" t="s">
        <v>213</v>
      </c>
      <c r="D71" t="s">
        <v>229</v>
      </c>
      <c r="E71" s="24">
        <v>119751</v>
      </c>
      <c r="F71" s="27" t="s">
        <v>45</v>
      </c>
      <c r="G71" s="28">
        <f>Tabel2[[#This Row],[pnt t/m 2021/22]]+Tabel2[[#This Row],[pnt 2022/2023]]</f>
        <v>459.91025641025641</v>
      </c>
      <c r="H71">
        <v>2012</v>
      </c>
      <c r="I71">
        <v>2022</v>
      </c>
      <c r="J71" s="26">
        <f>Tabel2[[#This Row],[ijkdatum]]-Tabel2[[#This Row],[Geboren]]</f>
        <v>10</v>
      </c>
      <c r="K71" s="28">
        <f>Tabel2[[#This Row],[TTL 1]]+Tabel2[[#This Row],[TTL 2]]+Tabel2[[#This Row],[TTL 3]]+Tabel2[[#This Row],[TTL 4]]+Tabel2[[#This Row],[TTL 5]]+Tabel2[[#This Row],[TTL 6]]+Tabel2[[#This Row],[TTL 7]]+Tabel2[[#This Row],[TTL 8]]+Tabel2[[#This Row],[TTL 9]]+Tabel2[[#This Row],[TTL 10]]</f>
        <v>0</v>
      </c>
      <c r="L71" s="45">
        <v>459.91025641025641</v>
      </c>
      <c r="N71">
        <v>1</v>
      </c>
      <c r="R71" s="25">
        <f>SUM(Tabel2[[#This Row],[V 1]]*10+Tabel2[[#This Row],[GT 1]])/Tabel2[[#This Row],[AW 1]]*10+Tabel2[[#This Row],[BONUS 1]]</f>
        <v>0</v>
      </c>
      <c r="T71">
        <v>1</v>
      </c>
      <c r="X71" s="25">
        <f>SUM(Tabel2[[#This Row],[V 2]]*10+Tabel2[[#This Row],[GT 2]])/Tabel2[[#This Row],[AW 2]]*10+Tabel2[[#This Row],[BONUS 2]]</f>
        <v>0</v>
      </c>
      <c r="Z71">
        <v>1</v>
      </c>
      <c r="AD71" s="25">
        <f>SUM(Tabel2[[#This Row],[V 3]]*10+Tabel2[[#This Row],[GT 3]])/Tabel2[[#This Row],[AW 3]]*10+Tabel2[[#This Row],[BONUS 3]]</f>
        <v>0</v>
      </c>
      <c r="AF71">
        <v>1</v>
      </c>
      <c r="AJ71" s="25">
        <f>SUM(Tabel2[[#This Row],[V 4]]*10+Tabel2[[#This Row],[GT 4]])/Tabel2[[#This Row],[AW 4]]*10+Tabel2[[#This Row],[BONUS 4]]</f>
        <v>0</v>
      </c>
      <c r="AL71">
        <v>1</v>
      </c>
      <c r="AP71" s="25">
        <f>SUM(Tabel2[[#This Row],[V 5]]*10+Tabel2[[#This Row],[GT 5]])/Tabel2[[#This Row],[AW 5]]*10+Tabel2[[#This Row],[BONUS 5]]</f>
        <v>0</v>
      </c>
      <c r="AR71">
        <v>1</v>
      </c>
      <c r="AV71" s="25">
        <f>SUM(Tabel2[[#This Row],[V 6]]*10+Tabel2[[#This Row],[GT 6]])/Tabel2[[#This Row],[AW 6]]*10+Tabel2[[#This Row],[BONUS 6]]</f>
        <v>0</v>
      </c>
      <c r="AX71">
        <v>1</v>
      </c>
      <c r="BB71" s="25">
        <f>SUM(Tabel2[[#This Row],[V 7]]*10+Tabel2[[#This Row],[GT 7]])/Tabel2[[#This Row],[AW 7]]*10+Tabel2[[#This Row],[BONUS 7]]</f>
        <v>0</v>
      </c>
      <c r="BD71">
        <v>1</v>
      </c>
      <c r="BH71" s="25">
        <f>SUM(Tabel2[[#This Row],[V 8]]*10+Tabel2[[#This Row],[GT 8]])/Tabel2[[#This Row],[AW 8]]*10+Tabel2[[#This Row],[BONUS 8]]</f>
        <v>0</v>
      </c>
      <c r="BJ71">
        <v>1</v>
      </c>
      <c r="BN71" s="25">
        <f>SUM(Tabel2[[#This Row],[V 9]]*10+Tabel2[[#This Row],[GT 9]])/Tabel2[[#This Row],[AW 9]]*10+Tabel2[[#This Row],[BONUS 9]]</f>
        <v>0</v>
      </c>
      <c r="BP71">
        <v>1</v>
      </c>
      <c r="BT71" s="25">
        <f>SUM(Tabel2[[#This Row],[V 10]]*10+Tabel2[[#This Row],[GT 10]])/Tabel2[[#This Row],[AW 10]]*10+Tabel2[[#This Row],[BONUS 10]]</f>
        <v>0</v>
      </c>
      <c r="BU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1" s="24">
        <v>250</v>
      </c>
      <c r="BW71" s="30">
        <f>Tabel2[[#This Row],[Diploma]]-Tabel2[[#This Row],[Uitgeschreven]]</f>
        <v>0</v>
      </c>
      <c r="BX71" s="2" t="str">
        <f t="shared" si="2"/>
        <v>geen actie</v>
      </c>
    </row>
    <row r="72" spans="1:76" x14ac:dyDescent="0.3">
      <c r="A72" s="24" t="s">
        <v>212</v>
      </c>
      <c r="B72" s="24" t="s">
        <v>169</v>
      </c>
      <c r="D72" t="s">
        <v>185</v>
      </c>
      <c r="E72" s="24">
        <v>117553</v>
      </c>
      <c r="F72" s="27" t="s">
        <v>51</v>
      </c>
      <c r="G72" s="28">
        <f>Tabel2[[#This Row],[pnt t/m 2021/22]]+Tabel2[[#This Row],[pnt 2022/2023]]</f>
        <v>1521.8690476190477</v>
      </c>
      <c r="H72">
        <v>2009</v>
      </c>
      <c r="I72">
        <v>2022</v>
      </c>
      <c r="J72" s="26">
        <f>Tabel2[[#This Row],[ijkdatum]]-Tabel2[[#This Row],[Geboren]]</f>
        <v>13</v>
      </c>
      <c r="K72" s="28">
        <f>Tabel2[[#This Row],[TTL 1]]+Tabel2[[#This Row],[TTL 2]]+Tabel2[[#This Row],[TTL 3]]+Tabel2[[#This Row],[TTL 4]]+Tabel2[[#This Row],[TTL 5]]+Tabel2[[#This Row],[TTL 6]]+Tabel2[[#This Row],[TTL 7]]+Tabel2[[#This Row],[TTL 8]]+Tabel2[[#This Row],[TTL 9]]+Tabel2[[#This Row],[TTL 10]]</f>
        <v>58.75</v>
      </c>
      <c r="L72" s="45">
        <v>1463.1190476190477</v>
      </c>
      <c r="M72">
        <v>15</v>
      </c>
      <c r="N72">
        <v>8</v>
      </c>
      <c r="O72">
        <v>2</v>
      </c>
      <c r="P72">
        <v>27</v>
      </c>
      <c r="R72" s="25">
        <f>SUM(Tabel2[[#This Row],[V 1]]*10+Tabel2[[#This Row],[GT 1]])/Tabel2[[#This Row],[AW 1]]*10+Tabel2[[#This Row],[BONUS 1]]</f>
        <v>58.75</v>
      </c>
      <c r="T72">
        <v>1</v>
      </c>
      <c r="X72" s="25">
        <f>SUM(Tabel2[[#This Row],[V 2]]*10+Tabel2[[#This Row],[GT 2]])/Tabel2[[#This Row],[AW 2]]*10+Tabel2[[#This Row],[BONUS 2]]</f>
        <v>0</v>
      </c>
      <c r="Z72">
        <v>1</v>
      </c>
      <c r="AD72" s="25">
        <f>SUM(Tabel2[[#This Row],[V 3]]*10+Tabel2[[#This Row],[GT 3]])/Tabel2[[#This Row],[AW 3]]*10+Tabel2[[#This Row],[BONUS 3]]</f>
        <v>0</v>
      </c>
      <c r="AF72">
        <v>1</v>
      </c>
      <c r="AJ72" s="25">
        <f>SUM(Tabel2[[#This Row],[V 4]]*10+Tabel2[[#This Row],[GT 4]])/Tabel2[[#This Row],[AW 4]]*10+Tabel2[[#This Row],[BONUS 4]]</f>
        <v>0</v>
      </c>
      <c r="AL72">
        <v>1</v>
      </c>
      <c r="AP72" s="25">
        <f>SUM(Tabel2[[#This Row],[V 5]]*10+Tabel2[[#This Row],[GT 5]])/Tabel2[[#This Row],[AW 5]]*10+Tabel2[[#This Row],[BONUS 5]]</f>
        <v>0</v>
      </c>
      <c r="AR72">
        <v>1</v>
      </c>
      <c r="AV72" s="25">
        <f>SUM(Tabel2[[#This Row],[V 6]]*10+Tabel2[[#This Row],[GT 6]])/Tabel2[[#This Row],[AW 6]]*10+Tabel2[[#This Row],[BONUS 6]]</f>
        <v>0</v>
      </c>
      <c r="AX72">
        <v>1</v>
      </c>
      <c r="BB72" s="25">
        <f>SUM(Tabel2[[#This Row],[V 7]]*10+Tabel2[[#This Row],[GT 7]])/Tabel2[[#This Row],[AW 7]]*10+Tabel2[[#This Row],[BONUS 7]]</f>
        <v>0</v>
      </c>
      <c r="BD72">
        <v>1</v>
      </c>
      <c r="BH72" s="25">
        <f>SUM(Tabel2[[#This Row],[V 8]]*10+Tabel2[[#This Row],[GT 8]])/Tabel2[[#This Row],[AW 8]]*10+Tabel2[[#This Row],[BONUS 8]]</f>
        <v>0</v>
      </c>
      <c r="BJ72">
        <v>1</v>
      </c>
      <c r="BN72" s="25">
        <f>SUM(Tabel2[[#This Row],[V 9]]*10+Tabel2[[#This Row],[GT 9]])/Tabel2[[#This Row],[AW 9]]*10+Tabel2[[#This Row],[BONUS 9]]</f>
        <v>0</v>
      </c>
      <c r="BP72">
        <v>1</v>
      </c>
      <c r="BT72" s="25">
        <f>SUM(Tabel2[[#This Row],[V 10]]*10+Tabel2[[#This Row],[GT 10]])/Tabel2[[#This Row],[AW 10]]*10+Tabel2[[#This Row],[BONUS 10]]</f>
        <v>0</v>
      </c>
      <c r="BU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72" s="24">
        <v>1000</v>
      </c>
      <c r="BW72" s="30">
        <f>Tabel2[[#This Row],[Diploma]]-Tabel2[[#This Row],[Uitgeschreven]]</f>
        <v>500</v>
      </c>
      <c r="BX72" s="2" t="str">
        <f t="shared" si="2"/>
        <v>diploma uitschrijven: 1500 punten</v>
      </c>
    </row>
    <row r="73" spans="1:76" x14ac:dyDescent="0.3">
      <c r="A73" s="24" t="s">
        <v>256</v>
      </c>
      <c r="B73" s="24" t="s">
        <v>169</v>
      </c>
      <c r="D73" t="s">
        <v>401</v>
      </c>
      <c r="E73" s="24">
        <v>118918</v>
      </c>
      <c r="F73" s="27" t="s">
        <v>31</v>
      </c>
      <c r="G73" s="28">
        <f>Tabel2[[#This Row],[pnt t/m 2021/22]]+Tabel2[[#This Row],[pnt 2022/2023]]</f>
        <v>109</v>
      </c>
      <c r="H73">
        <v>2008</v>
      </c>
      <c r="I73">
        <v>2022</v>
      </c>
      <c r="J73" s="26">
        <f>Tabel2[[#This Row],[ijkdatum]]-Tabel2[[#This Row],[Geboren]]</f>
        <v>14</v>
      </c>
      <c r="K73" s="28">
        <f>Tabel2[[#This Row],[TTL 1]]+Tabel2[[#This Row],[TTL 2]]+Tabel2[[#This Row],[TTL 3]]+Tabel2[[#This Row],[TTL 4]]+Tabel2[[#This Row],[TTL 5]]+Tabel2[[#This Row],[TTL 6]]+Tabel2[[#This Row],[TTL 7]]+Tabel2[[#This Row],[TTL 8]]+Tabel2[[#This Row],[TTL 9]]+Tabel2[[#This Row],[TTL 10]]</f>
        <v>109</v>
      </c>
      <c r="L73" s="45">
        <v>0</v>
      </c>
      <c r="M73">
        <v>7</v>
      </c>
      <c r="N73">
        <v>10</v>
      </c>
      <c r="O73">
        <v>7</v>
      </c>
      <c r="P73">
        <v>39</v>
      </c>
      <c r="R73" s="25">
        <f>SUM(Tabel2[[#This Row],[V 1]]*10+Tabel2[[#This Row],[GT 1]])/Tabel2[[#This Row],[AW 1]]*10+Tabel2[[#This Row],[BONUS 1]]</f>
        <v>109</v>
      </c>
      <c r="T73">
        <v>1</v>
      </c>
      <c r="X73" s="25">
        <f>SUM(Tabel2[[#This Row],[V 2]]*10+Tabel2[[#This Row],[GT 2]])/Tabel2[[#This Row],[AW 2]]*10+Tabel2[[#This Row],[BONUS 2]]</f>
        <v>0</v>
      </c>
      <c r="Z73">
        <v>1</v>
      </c>
      <c r="AD73" s="25">
        <f>SUM(Tabel2[[#This Row],[V 3]]*10+Tabel2[[#This Row],[GT 3]])/Tabel2[[#This Row],[AW 3]]*10+Tabel2[[#This Row],[BONUS 3]]</f>
        <v>0</v>
      </c>
      <c r="AF73">
        <v>1</v>
      </c>
      <c r="AJ73" s="25">
        <f>SUM(Tabel2[[#This Row],[V 4]]*10+Tabel2[[#This Row],[GT 4]])/Tabel2[[#This Row],[AW 4]]*10+Tabel2[[#This Row],[BONUS 4]]</f>
        <v>0</v>
      </c>
      <c r="AL73">
        <v>1</v>
      </c>
      <c r="AP73" s="25">
        <f>SUM(Tabel2[[#This Row],[V 5]]*10+Tabel2[[#This Row],[GT 5]])/Tabel2[[#This Row],[AW 5]]*10+Tabel2[[#This Row],[BONUS 5]]</f>
        <v>0</v>
      </c>
      <c r="AR73">
        <v>1</v>
      </c>
      <c r="AV73" s="25">
        <f>SUM(Tabel2[[#This Row],[V 6]]*10+Tabel2[[#This Row],[GT 6]])/Tabel2[[#This Row],[AW 6]]*10+Tabel2[[#This Row],[BONUS 6]]</f>
        <v>0</v>
      </c>
      <c r="AX73">
        <v>1</v>
      </c>
      <c r="BB73" s="25">
        <f>SUM(Tabel2[[#This Row],[V 7]]*10+Tabel2[[#This Row],[GT 7]])/Tabel2[[#This Row],[AW 7]]*10+Tabel2[[#This Row],[BONUS 7]]</f>
        <v>0</v>
      </c>
      <c r="BD73">
        <v>1</v>
      </c>
      <c r="BH73" s="25">
        <f>SUM(Tabel2[[#This Row],[V 8]]*10+Tabel2[[#This Row],[GT 8]])/Tabel2[[#This Row],[AW 8]]*10+Tabel2[[#This Row],[BONUS 8]]</f>
        <v>0</v>
      </c>
      <c r="BJ73">
        <v>1</v>
      </c>
      <c r="BN73" s="25">
        <f>SUM(Tabel2[[#This Row],[V 9]]*10+Tabel2[[#This Row],[GT 9]])/Tabel2[[#This Row],[AW 9]]*10+Tabel2[[#This Row],[BONUS 9]]</f>
        <v>0</v>
      </c>
      <c r="BP73">
        <v>1</v>
      </c>
      <c r="BT73" s="25">
        <f>SUM(Tabel2[[#This Row],[V 10]]*10+Tabel2[[#This Row],[GT 10]])/Tabel2[[#This Row],[AW 10]]*10+Tabel2[[#This Row],[BONUS 10]]</f>
        <v>0</v>
      </c>
      <c r="BU7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3" s="24">
        <v>0</v>
      </c>
      <c r="BW73" s="30">
        <f>Tabel2[[#This Row],[Diploma]]-Tabel2[[#This Row],[Uitgeschreven]]</f>
        <v>0</v>
      </c>
      <c r="BX73" s="2" t="str">
        <f t="shared" si="2"/>
        <v>geen actie</v>
      </c>
    </row>
    <row r="74" spans="1:76" x14ac:dyDescent="0.3">
      <c r="A74" s="24" t="s">
        <v>294</v>
      </c>
      <c r="B74" s="24" t="s">
        <v>169</v>
      </c>
      <c r="D74" t="s">
        <v>309</v>
      </c>
      <c r="E74" s="24">
        <v>117418</v>
      </c>
      <c r="F74" s="27" t="s">
        <v>59</v>
      </c>
      <c r="G74" s="46">
        <f>Tabel2[[#This Row],[pnt t/m 2021/22]]+Tabel2[[#This Row],[pnt 2022/2023]]</f>
        <v>997</v>
      </c>
      <c r="H74">
        <v>2004</v>
      </c>
      <c r="I74">
        <v>2022</v>
      </c>
      <c r="J74" s="26">
        <f>Tabel2[[#This Row],[ijkdatum]]-Tabel2[[#This Row],[Geboren]]</f>
        <v>18</v>
      </c>
      <c r="K74" s="28">
        <f>Tabel2[[#This Row],[TTL 1]]+Tabel2[[#This Row],[TTL 2]]+Tabel2[[#This Row],[TTL 3]]+Tabel2[[#This Row],[TTL 4]]+Tabel2[[#This Row],[TTL 5]]+Tabel2[[#This Row],[TTL 6]]+Tabel2[[#This Row],[TTL 7]]+Tabel2[[#This Row],[TTL 8]]+Tabel2[[#This Row],[TTL 9]]+Tabel2[[#This Row],[TTL 10]]</f>
        <v>0</v>
      </c>
      <c r="L74" s="45">
        <v>997</v>
      </c>
      <c r="N74">
        <v>1</v>
      </c>
      <c r="R74" s="25">
        <f>SUM(Tabel2[[#This Row],[V 1]]*10+Tabel2[[#This Row],[GT 1]])/Tabel2[[#This Row],[AW 1]]*10+Tabel2[[#This Row],[BONUS 1]]</f>
        <v>0</v>
      </c>
      <c r="T74">
        <v>1</v>
      </c>
      <c r="X74" s="25">
        <f>SUM(Tabel2[[#This Row],[V 2]]*10+Tabel2[[#This Row],[GT 2]])/Tabel2[[#This Row],[AW 2]]*10+Tabel2[[#This Row],[BONUS 2]]</f>
        <v>0</v>
      </c>
      <c r="Z74">
        <v>1</v>
      </c>
      <c r="AD74" s="25">
        <f>SUM(Tabel2[[#This Row],[V 3]]*10+Tabel2[[#This Row],[GT 3]])/Tabel2[[#This Row],[AW 3]]*10+Tabel2[[#This Row],[BONUS 3]]</f>
        <v>0</v>
      </c>
      <c r="AF74">
        <v>1</v>
      </c>
      <c r="AJ74" s="25">
        <f>SUM(Tabel2[[#This Row],[V 4]]*10+Tabel2[[#This Row],[GT 4]])/Tabel2[[#This Row],[AW 4]]*10+Tabel2[[#This Row],[BONUS 4]]</f>
        <v>0</v>
      </c>
      <c r="AL74">
        <v>1</v>
      </c>
      <c r="AP74" s="25">
        <f>SUM(Tabel2[[#This Row],[V 5]]*10+Tabel2[[#This Row],[GT 5]])/Tabel2[[#This Row],[AW 5]]*10+Tabel2[[#This Row],[BONUS 5]]</f>
        <v>0</v>
      </c>
      <c r="AR74">
        <v>1</v>
      </c>
      <c r="AV74" s="25">
        <f>SUM(Tabel2[[#This Row],[V 6]]*10+Tabel2[[#This Row],[GT 6]])/Tabel2[[#This Row],[AW 6]]*10+Tabel2[[#This Row],[BONUS 6]]</f>
        <v>0</v>
      </c>
      <c r="AX74">
        <v>1</v>
      </c>
      <c r="BB74" s="25">
        <f>SUM(Tabel2[[#This Row],[V 7]]*10+Tabel2[[#This Row],[GT 7]])/Tabel2[[#This Row],[AW 7]]*10+Tabel2[[#This Row],[BONUS 7]]</f>
        <v>0</v>
      </c>
      <c r="BD74">
        <v>1</v>
      </c>
      <c r="BH74" s="25">
        <f>SUM(Tabel2[[#This Row],[V 8]]*10+Tabel2[[#This Row],[GT 8]])/Tabel2[[#This Row],[AW 8]]*10+Tabel2[[#This Row],[BONUS 8]]</f>
        <v>0</v>
      </c>
      <c r="BJ74">
        <v>1</v>
      </c>
      <c r="BN74" s="25">
        <f>SUM(Tabel2[[#This Row],[V 9]]*10+Tabel2[[#This Row],[GT 9]])/Tabel2[[#This Row],[AW 9]]*10+Tabel2[[#This Row],[BONUS 9]]</f>
        <v>0</v>
      </c>
      <c r="BP74">
        <v>1</v>
      </c>
      <c r="BT74" s="25">
        <f>SUM(Tabel2[[#This Row],[V 10]]*10+Tabel2[[#This Row],[GT 10]])/Tabel2[[#This Row],[AW 10]]*10+Tabel2[[#This Row],[BONUS 10]]</f>
        <v>0</v>
      </c>
      <c r="BU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74" s="24">
        <v>750</v>
      </c>
      <c r="BW74" s="30">
        <f>Tabel2[[#This Row],[Diploma]]-Tabel2[[#This Row],[Uitgeschreven]]</f>
        <v>0</v>
      </c>
      <c r="BX74" s="2" t="str">
        <f t="shared" si="2"/>
        <v>geen actie</v>
      </c>
    </row>
    <row r="75" spans="1:76" x14ac:dyDescent="0.3">
      <c r="A75" s="24" t="s">
        <v>212</v>
      </c>
      <c r="D75" t="s">
        <v>186</v>
      </c>
      <c r="E75" s="24">
        <v>119258</v>
      </c>
      <c r="F75" s="27" t="s">
        <v>45</v>
      </c>
      <c r="G75" s="28">
        <f>Tabel2[[#This Row],[pnt t/m 2021/22]]+Tabel2[[#This Row],[pnt 2022/2023]]</f>
        <v>259.45238095238096</v>
      </c>
      <c r="H75">
        <v>2008</v>
      </c>
      <c r="I75">
        <v>2022</v>
      </c>
      <c r="J75" s="26">
        <f>Tabel2[[#This Row],[ijkdatum]]-Tabel2[[#This Row],[Geboren]]</f>
        <v>14</v>
      </c>
      <c r="K75" s="28">
        <f>Tabel2[[#This Row],[TTL 1]]+Tabel2[[#This Row],[TTL 2]]+Tabel2[[#This Row],[TTL 3]]+Tabel2[[#This Row],[TTL 4]]+Tabel2[[#This Row],[TTL 5]]+Tabel2[[#This Row],[TTL 6]]+Tabel2[[#This Row],[TTL 7]]+Tabel2[[#This Row],[TTL 8]]+Tabel2[[#This Row],[TTL 9]]+Tabel2[[#This Row],[TTL 10]]</f>
        <v>0</v>
      </c>
      <c r="L75" s="45">
        <v>259.45238095238096</v>
      </c>
      <c r="N75">
        <v>1</v>
      </c>
      <c r="R75" s="25">
        <f>SUM(Tabel2[[#This Row],[V 1]]*10+Tabel2[[#This Row],[GT 1]])/Tabel2[[#This Row],[AW 1]]*10+Tabel2[[#This Row],[BONUS 1]]</f>
        <v>0</v>
      </c>
      <c r="T75">
        <v>1</v>
      </c>
      <c r="X75" s="25">
        <f>SUM(Tabel2[[#This Row],[V 2]]*10+Tabel2[[#This Row],[GT 2]])/Tabel2[[#This Row],[AW 2]]*10+Tabel2[[#This Row],[BONUS 2]]</f>
        <v>0</v>
      </c>
      <c r="Z75">
        <v>1</v>
      </c>
      <c r="AD75" s="25">
        <f>SUM(Tabel2[[#This Row],[V 3]]*10+Tabel2[[#This Row],[GT 3]])/Tabel2[[#This Row],[AW 3]]*10+Tabel2[[#This Row],[BONUS 3]]</f>
        <v>0</v>
      </c>
      <c r="AF75">
        <v>1</v>
      </c>
      <c r="AJ75" s="25">
        <f>SUM(Tabel2[[#This Row],[V 4]]*10+Tabel2[[#This Row],[GT 4]])/Tabel2[[#This Row],[AW 4]]*10+Tabel2[[#This Row],[BONUS 4]]</f>
        <v>0</v>
      </c>
      <c r="AL75">
        <v>1</v>
      </c>
      <c r="AP75" s="25">
        <f>SUM(Tabel2[[#This Row],[V 5]]*10+Tabel2[[#This Row],[GT 5]])/Tabel2[[#This Row],[AW 5]]*10+Tabel2[[#This Row],[BONUS 5]]</f>
        <v>0</v>
      </c>
      <c r="AR75">
        <v>1</v>
      </c>
      <c r="AV75" s="25">
        <f>SUM(Tabel2[[#This Row],[V 6]]*10+Tabel2[[#This Row],[GT 6]])/Tabel2[[#This Row],[AW 6]]*10+Tabel2[[#This Row],[BONUS 6]]</f>
        <v>0</v>
      </c>
      <c r="AX75">
        <v>1</v>
      </c>
      <c r="BB75" s="25">
        <f>SUM(Tabel2[[#This Row],[V 7]]*10+Tabel2[[#This Row],[GT 7]])/Tabel2[[#This Row],[AW 7]]*10+Tabel2[[#This Row],[BONUS 7]]</f>
        <v>0</v>
      </c>
      <c r="BD75">
        <v>1</v>
      </c>
      <c r="BH75" s="25">
        <f>SUM(Tabel2[[#This Row],[V 8]]*10+Tabel2[[#This Row],[GT 8]])/Tabel2[[#This Row],[AW 8]]*10+Tabel2[[#This Row],[BONUS 8]]</f>
        <v>0</v>
      </c>
      <c r="BJ75">
        <v>1</v>
      </c>
      <c r="BN75" s="25">
        <f>SUM(Tabel2[[#This Row],[V 9]]*10+Tabel2[[#This Row],[GT 9]])/Tabel2[[#This Row],[AW 9]]*10+Tabel2[[#This Row],[BONUS 9]]</f>
        <v>0</v>
      </c>
      <c r="BP75">
        <v>1</v>
      </c>
      <c r="BT75" s="25">
        <f>SUM(Tabel2[[#This Row],[V 10]]*10+Tabel2[[#This Row],[GT 10]])/Tabel2[[#This Row],[AW 10]]*10+Tabel2[[#This Row],[BONUS 10]]</f>
        <v>0</v>
      </c>
      <c r="BU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5" s="24">
        <v>250</v>
      </c>
      <c r="BW75" s="30">
        <f>Tabel2[[#This Row],[Diploma]]-Tabel2[[#This Row],[Uitgeschreven]]</f>
        <v>0</v>
      </c>
      <c r="BX75" s="2" t="str">
        <f t="shared" si="2"/>
        <v>geen actie</v>
      </c>
    </row>
    <row r="76" spans="1:76" x14ac:dyDescent="0.3">
      <c r="A76" s="24" t="s">
        <v>280</v>
      </c>
      <c r="B76" s="24" t="s">
        <v>169</v>
      </c>
      <c r="D76" t="s">
        <v>288</v>
      </c>
      <c r="E76" s="24">
        <v>119174</v>
      </c>
      <c r="F76" s="27" t="s">
        <v>61</v>
      </c>
      <c r="G76" s="28">
        <f>Tabel2[[#This Row],[pnt t/m 2021/22]]+Tabel2[[#This Row],[pnt 2022/2023]]</f>
        <v>183.33333333333334</v>
      </c>
      <c r="H76">
        <v>2011</v>
      </c>
      <c r="I76">
        <v>2022</v>
      </c>
      <c r="J76" s="26">
        <f>Tabel2[[#This Row],[ijkdatum]]-Tabel2[[#This Row],[Geboren]]</f>
        <v>11</v>
      </c>
      <c r="K76" s="28">
        <f>Tabel2[[#This Row],[TTL 1]]+Tabel2[[#This Row],[TTL 2]]+Tabel2[[#This Row],[TTL 3]]+Tabel2[[#This Row],[TTL 4]]+Tabel2[[#This Row],[TTL 5]]+Tabel2[[#This Row],[TTL 6]]+Tabel2[[#This Row],[TTL 7]]+Tabel2[[#This Row],[TTL 8]]+Tabel2[[#This Row],[TTL 9]]+Tabel2[[#This Row],[TTL 10]]</f>
        <v>0</v>
      </c>
      <c r="L76" s="45">
        <v>183.33333333333334</v>
      </c>
      <c r="N76">
        <v>1</v>
      </c>
      <c r="R76" s="25">
        <f>SUM(Tabel2[[#This Row],[V 1]]*10+Tabel2[[#This Row],[GT 1]])/Tabel2[[#This Row],[AW 1]]*10+Tabel2[[#This Row],[BONUS 1]]</f>
        <v>0</v>
      </c>
      <c r="T76">
        <v>1</v>
      </c>
      <c r="X76" s="25">
        <f>SUM(Tabel2[[#This Row],[V 2]]*10+Tabel2[[#This Row],[GT 2]])/Tabel2[[#This Row],[AW 2]]*10+Tabel2[[#This Row],[BONUS 2]]</f>
        <v>0</v>
      </c>
      <c r="Z76">
        <v>1</v>
      </c>
      <c r="AD76" s="25">
        <f>SUM(Tabel2[[#This Row],[V 3]]*10+Tabel2[[#This Row],[GT 3]])/Tabel2[[#This Row],[AW 3]]*10+Tabel2[[#This Row],[BONUS 3]]</f>
        <v>0</v>
      </c>
      <c r="AF76">
        <v>1</v>
      </c>
      <c r="AJ76" s="25">
        <f>SUM(Tabel2[[#This Row],[V 4]]*10+Tabel2[[#This Row],[GT 4]])/Tabel2[[#This Row],[AW 4]]*10+Tabel2[[#This Row],[BONUS 4]]</f>
        <v>0</v>
      </c>
      <c r="AL76">
        <v>1</v>
      </c>
      <c r="AP76" s="25">
        <f>SUM(Tabel2[[#This Row],[V 5]]*10+Tabel2[[#This Row],[GT 5]])/Tabel2[[#This Row],[AW 5]]*10+Tabel2[[#This Row],[BONUS 5]]</f>
        <v>0</v>
      </c>
      <c r="AR76">
        <v>1</v>
      </c>
      <c r="AV76" s="25">
        <f>SUM(Tabel2[[#This Row],[V 6]]*10+Tabel2[[#This Row],[GT 6]])/Tabel2[[#This Row],[AW 6]]*10+Tabel2[[#This Row],[BONUS 6]]</f>
        <v>0</v>
      </c>
      <c r="AX76">
        <v>1</v>
      </c>
      <c r="BB76" s="25">
        <f>SUM(Tabel2[[#This Row],[V 7]]*10+Tabel2[[#This Row],[GT 7]])/Tabel2[[#This Row],[AW 7]]*10+Tabel2[[#This Row],[BONUS 7]]</f>
        <v>0</v>
      </c>
      <c r="BD76">
        <v>1</v>
      </c>
      <c r="BH76" s="25">
        <f>SUM(Tabel2[[#This Row],[V 8]]*10+Tabel2[[#This Row],[GT 8]])/Tabel2[[#This Row],[AW 8]]*10+Tabel2[[#This Row],[BONUS 8]]</f>
        <v>0</v>
      </c>
      <c r="BJ76">
        <v>1</v>
      </c>
      <c r="BN76" s="25">
        <f>SUM(Tabel2[[#This Row],[V 9]]*10+Tabel2[[#This Row],[GT 9]])/Tabel2[[#This Row],[AW 9]]*10+Tabel2[[#This Row],[BONUS 9]]</f>
        <v>0</v>
      </c>
      <c r="BP76">
        <v>1</v>
      </c>
      <c r="BT76" s="25">
        <f>SUM(Tabel2[[#This Row],[V 10]]*10+Tabel2[[#This Row],[GT 10]])/Tabel2[[#This Row],[AW 10]]*10+Tabel2[[#This Row],[BONUS 10]]</f>
        <v>0</v>
      </c>
      <c r="BU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6" s="24">
        <v>0</v>
      </c>
      <c r="BW76" s="30">
        <f>Tabel2[[#This Row],[Diploma]]-Tabel2[[#This Row],[Uitgeschreven]]</f>
        <v>0</v>
      </c>
      <c r="BX76" s="2" t="str">
        <f t="shared" si="2"/>
        <v>geen actie</v>
      </c>
    </row>
    <row r="77" spans="1:76" x14ac:dyDescent="0.3">
      <c r="A77" s="24" t="s">
        <v>213</v>
      </c>
      <c r="B77" s="24" t="s">
        <v>169</v>
      </c>
      <c r="D77" t="s">
        <v>230</v>
      </c>
      <c r="E77" s="24">
        <v>118519</v>
      </c>
      <c r="F77" s="27" t="s">
        <v>31</v>
      </c>
      <c r="G77" s="28">
        <f>Tabel2[[#This Row],[pnt t/m 2021/22]]+Tabel2[[#This Row],[pnt 2022/2023]]</f>
        <v>271.67532467532465</v>
      </c>
      <c r="H77">
        <v>2010</v>
      </c>
      <c r="I77">
        <v>2022</v>
      </c>
      <c r="J77" s="26">
        <f>Tabel2[[#This Row],[ijkdatum]]-Tabel2[[#This Row],[Geboren]]</f>
        <v>12</v>
      </c>
      <c r="K77" s="28">
        <f>Tabel2[[#This Row],[TTL 1]]+Tabel2[[#This Row],[TTL 2]]+Tabel2[[#This Row],[TTL 3]]+Tabel2[[#This Row],[TTL 4]]+Tabel2[[#This Row],[TTL 5]]+Tabel2[[#This Row],[TTL 6]]+Tabel2[[#This Row],[TTL 7]]+Tabel2[[#This Row],[TTL 8]]+Tabel2[[#This Row],[TTL 9]]+Tabel2[[#This Row],[TTL 10]]</f>
        <v>0</v>
      </c>
      <c r="L77" s="45">
        <v>271.67532467532465</v>
      </c>
      <c r="N77">
        <v>1</v>
      </c>
      <c r="R77" s="25">
        <f>SUM(Tabel2[[#This Row],[V 1]]*10+Tabel2[[#This Row],[GT 1]])/Tabel2[[#This Row],[AW 1]]*10+Tabel2[[#This Row],[BONUS 1]]</f>
        <v>0</v>
      </c>
      <c r="T77">
        <v>1</v>
      </c>
      <c r="X77" s="25">
        <f>SUM(Tabel2[[#This Row],[V 2]]*10+Tabel2[[#This Row],[GT 2]])/Tabel2[[#This Row],[AW 2]]*10+Tabel2[[#This Row],[BONUS 2]]</f>
        <v>0</v>
      </c>
      <c r="Z77">
        <v>1</v>
      </c>
      <c r="AD77" s="25">
        <f>SUM(Tabel2[[#This Row],[V 3]]*10+Tabel2[[#This Row],[GT 3]])/Tabel2[[#This Row],[AW 3]]*10+Tabel2[[#This Row],[BONUS 3]]</f>
        <v>0</v>
      </c>
      <c r="AF77">
        <v>1</v>
      </c>
      <c r="AJ77" s="25">
        <f>SUM(Tabel2[[#This Row],[V 4]]*10+Tabel2[[#This Row],[GT 4]])/Tabel2[[#This Row],[AW 4]]*10+Tabel2[[#This Row],[BONUS 4]]</f>
        <v>0</v>
      </c>
      <c r="AL77">
        <v>1</v>
      </c>
      <c r="AP77" s="25">
        <f>SUM(Tabel2[[#This Row],[V 5]]*10+Tabel2[[#This Row],[GT 5]])/Tabel2[[#This Row],[AW 5]]*10+Tabel2[[#This Row],[BONUS 5]]</f>
        <v>0</v>
      </c>
      <c r="AR77">
        <v>1</v>
      </c>
      <c r="AV77" s="25">
        <f>SUM(Tabel2[[#This Row],[V 6]]*10+Tabel2[[#This Row],[GT 6]])/Tabel2[[#This Row],[AW 6]]*10+Tabel2[[#This Row],[BONUS 6]]</f>
        <v>0</v>
      </c>
      <c r="AX77">
        <v>1</v>
      </c>
      <c r="BB77" s="25">
        <f>SUM(Tabel2[[#This Row],[V 7]]*10+Tabel2[[#This Row],[GT 7]])/Tabel2[[#This Row],[AW 7]]*10+Tabel2[[#This Row],[BONUS 7]]</f>
        <v>0</v>
      </c>
      <c r="BD77">
        <v>1</v>
      </c>
      <c r="BH77" s="25">
        <f>SUM(Tabel2[[#This Row],[V 8]]*10+Tabel2[[#This Row],[GT 8]])/Tabel2[[#This Row],[AW 8]]*10+Tabel2[[#This Row],[BONUS 8]]</f>
        <v>0</v>
      </c>
      <c r="BJ77">
        <v>1</v>
      </c>
      <c r="BN77" s="25">
        <f>SUM(Tabel2[[#This Row],[V 9]]*10+Tabel2[[#This Row],[GT 9]])/Tabel2[[#This Row],[AW 9]]*10+Tabel2[[#This Row],[BONUS 9]]</f>
        <v>0</v>
      </c>
      <c r="BP77">
        <v>1</v>
      </c>
      <c r="BT77" s="25">
        <f>SUM(Tabel2[[#This Row],[V 10]]*10+Tabel2[[#This Row],[GT 10]])/Tabel2[[#This Row],[AW 10]]*10+Tabel2[[#This Row],[BONUS 10]]</f>
        <v>0</v>
      </c>
      <c r="BU7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7" s="24">
        <v>250</v>
      </c>
      <c r="BW77" s="30">
        <f>Tabel2[[#This Row],[Diploma]]-Tabel2[[#This Row],[Uitgeschreven]]</f>
        <v>0</v>
      </c>
      <c r="BX77" s="2" t="str">
        <f t="shared" si="2"/>
        <v>geen actie</v>
      </c>
    </row>
    <row r="78" spans="1:76" x14ac:dyDescent="0.3">
      <c r="A78" s="24" t="s">
        <v>212</v>
      </c>
      <c r="B78" s="24" t="s">
        <v>169</v>
      </c>
      <c r="D78" t="s">
        <v>187</v>
      </c>
      <c r="E78" s="24">
        <v>119258</v>
      </c>
      <c r="F78" s="27" t="s">
        <v>45</v>
      </c>
      <c r="G78" s="28">
        <f>Tabel2[[#This Row],[pnt t/m 2021/22]]+Tabel2[[#This Row],[pnt 2022/2023]]</f>
        <v>713.52380952380952</v>
      </c>
      <c r="H78">
        <v>2006</v>
      </c>
      <c r="I78">
        <v>2022</v>
      </c>
      <c r="J78" s="26">
        <f>Tabel2[[#This Row],[ijkdatum]]-Tabel2[[#This Row],[Geboren]]</f>
        <v>16</v>
      </c>
      <c r="K78" s="28">
        <f>Tabel2[[#This Row],[TTL 1]]+Tabel2[[#This Row],[TTL 2]]+Tabel2[[#This Row],[TTL 3]]+Tabel2[[#This Row],[TTL 4]]+Tabel2[[#This Row],[TTL 5]]+Tabel2[[#This Row],[TTL 6]]+Tabel2[[#This Row],[TTL 7]]+Tabel2[[#This Row],[TTL 8]]+Tabel2[[#This Row],[TTL 9]]+Tabel2[[#This Row],[TTL 10]]</f>
        <v>0</v>
      </c>
      <c r="L78" s="45">
        <v>713.52380952380952</v>
      </c>
      <c r="N78">
        <v>1</v>
      </c>
      <c r="R78" s="25">
        <f>SUM(Tabel2[[#This Row],[V 1]]*10+Tabel2[[#This Row],[GT 1]])/Tabel2[[#This Row],[AW 1]]*10+Tabel2[[#This Row],[BONUS 1]]</f>
        <v>0</v>
      </c>
      <c r="T78">
        <v>1</v>
      </c>
      <c r="X78" s="25">
        <f>SUM(Tabel2[[#This Row],[V 2]]*10+Tabel2[[#This Row],[GT 2]])/Tabel2[[#This Row],[AW 2]]*10+Tabel2[[#This Row],[BONUS 2]]</f>
        <v>0</v>
      </c>
      <c r="Z78">
        <v>1</v>
      </c>
      <c r="AD78" s="25">
        <f>SUM(Tabel2[[#This Row],[V 3]]*10+Tabel2[[#This Row],[GT 3]])/Tabel2[[#This Row],[AW 3]]*10+Tabel2[[#This Row],[BONUS 3]]</f>
        <v>0</v>
      </c>
      <c r="AF78">
        <v>1</v>
      </c>
      <c r="AJ78" s="25">
        <f>SUM(Tabel2[[#This Row],[V 4]]*10+Tabel2[[#This Row],[GT 4]])/Tabel2[[#This Row],[AW 4]]*10+Tabel2[[#This Row],[BONUS 4]]</f>
        <v>0</v>
      </c>
      <c r="AL78">
        <v>1</v>
      </c>
      <c r="AP78" s="25">
        <f>SUM(Tabel2[[#This Row],[V 5]]*10+Tabel2[[#This Row],[GT 5]])/Tabel2[[#This Row],[AW 5]]*10+Tabel2[[#This Row],[BONUS 5]]</f>
        <v>0</v>
      </c>
      <c r="AR78">
        <v>1</v>
      </c>
      <c r="AV78" s="25">
        <f>SUM(Tabel2[[#This Row],[V 6]]*10+Tabel2[[#This Row],[GT 6]])/Tabel2[[#This Row],[AW 6]]*10+Tabel2[[#This Row],[BONUS 6]]</f>
        <v>0</v>
      </c>
      <c r="AX78">
        <v>1</v>
      </c>
      <c r="BB78" s="25">
        <f>SUM(Tabel2[[#This Row],[V 7]]*10+Tabel2[[#This Row],[GT 7]])/Tabel2[[#This Row],[AW 7]]*10+Tabel2[[#This Row],[BONUS 7]]</f>
        <v>0</v>
      </c>
      <c r="BD78">
        <v>1</v>
      </c>
      <c r="BH78" s="25">
        <f>SUM(Tabel2[[#This Row],[V 8]]*10+Tabel2[[#This Row],[GT 8]])/Tabel2[[#This Row],[AW 8]]*10+Tabel2[[#This Row],[BONUS 8]]</f>
        <v>0</v>
      </c>
      <c r="BJ78">
        <v>1</v>
      </c>
      <c r="BN78" s="25">
        <f>SUM(Tabel2[[#This Row],[V 9]]*10+Tabel2[[#This Row],[GT 9]])/Tabel2[[#This Row],[AW 9]]*10+Tabel2[[#This Row],[BONUS 9]]</f>
        <v>0</v>
      </c>
      <c r="BP78">
        <v>1</v>
      </c>
      <c r="BT78" s="25">
        <f>SUM(Tabel2[[#This Row],[V 10]]*10+Tabel2[[#This Row],[GT 10]])/Tabel2[[#This Row],[AW 10]]*10+Tabel2[[#This Row],[BONUS 10]]</f>
        <v>0</v>
      </c>
      <c r="BU78"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78" s="24">
        <v>500</v>
      </c>
      <c r="BW78" s="30">
        <f>Tabel2[[#This Row],[Diploma]]-Tabel2[[#This Row],[Uitgeschreven]]</f>
        <v>0</v>
      </c>
      <c r="BX78" s="2" t="str">
        <f t="shared" si="2"/>
        <v>geen actie</v>
      </c>
    </row>
    <row r="79" spans="1:76" x14ac:dyDescent="0.3">
      <c r="A79" s="24" t="s">
        <v>280</v>
      </c>
      <c r="B79" s="24" t="s">
        <v>169</v>
      </c>
      <c r="D79" t="s">
        <v>289</v>
      </c>
      <c r="E79" s="24">
        <v>119120</v>
      </c>
      <c r="F79" s="27" t="s">
        <v>261</v>
      </c>
      <c r="G79" s="28">
        <f>Tabel2[[#This Row],[pnt t/m 2021/22]]+Tabel2[[#This Row],[pnt 2022/2023]]</f>
        <v>772.68686868686871</v>
      </c>
      <c r="H79">
        <v>2012</v>
      </c>
      <c r="I79">
        <v>2022</v>
      </c>
      <c r="J79" s="26">
        <f>Tabel2[[#This Row],[ijkdatum]]-Tabel2[[#This Row],[Geboren]]</f>
        <v>10</v>
      </c>
      <c r="K79" s="28">
        <f>Tabel2[[#This Row],[TTL 1]]+Tabel2[[#This Row],[TTL 2]]+Tabel2[[#This Row],[TTL 3]]+Tabel2[[#This Row],[TTL 4]]+Tabel2[[#This Row],[TTL 5]]+Tabel2[[#This Row],[TTL 6]]+Tabel2[[#This Row],[TTL 7]]+Tabel2[[#This Row],[TTL 8]]+Tabel2[[#This Row],[TTL 9]]+Tabel2[[#This Row],[TTL 10]]</f>
        <v>0</v>
      </c>
      <c r="L79" s="45">
        <v>772.68686868686871</v>
      </c>
      <c r="N79">
        <v>1</v>
      </c>
      <c r="R79" s="25">
        <f>SUM(Tabel2[[#This Row],[V 1]]*10+Tabel2[[#This Row],[GT 1]])/Tabel2[[#This Row],[AW 1]]*10+Tabel2[[#This Row],[BONUS 1]]</f>
        <v>0</v>
      </c>
      <c r="T79">
        <v>1</v>
      </c>
      <c r="X79" s="25">
        <f>SUM(Tabel2[[#This Row],[V 2]]*10+Tabel2[[#This Row],[GT 2]])/Tabel2[[#This Row],[AW 2]]*10+Tabel2[[#This Row],[BONUS 2]]</f>
        <v>0</v>
      </c>
      <c r="Z79">
        <v>1</v>
      </c>
      <c r="AD79" s="25">
        <f>SUM(Tabel2[[#This Row],[V 3]]*10+Tabel2[[#This Row],[GT 3]])/Tabel2[[#This Row],[AW 3]]*10+Tabel2[[#This Row],[BONUS 3]]</f>
        <v>0</v>
      </c>
      <c r="AF79">
        <v>1</v>
      </c>
      <c r="AJ79" s="25">
        <f>SUM(Tabel2[[#This Row],[V 4]]*10+Tabel2[[#This Row],[GT 4]])/Tabel2[[#This Row],[AW 4]]*10+Tabel2[[#This Row],[BONUS 4]]</f>
        <v>0</v>
      </c>
      <c r="AL79">
        <v>1</v>
      </c>
      <c r="AP79" s="25">
        <f>SUM(Tabel2[[#This Row],[V 5]]*10+Tabel2[[#This Row],[GT 5]])/Tabel2[[#This Row],[AW 5]]*10+Tabel2[[#This Row],[BONUS 5]]</f>
        <v>0</v>
      </c>
      <c r="AR79">
        <v>1</v>
      </c>
      <c r="AV79" s="25">
        <f>SUM(Tabel2[[#This Row],[V 6]]*10+Tabel2[[#This Row],[GT 6]])/Tabel2[[#This Row],[AW 6]]*10+Tabel2[[#This Row],[BONUS 6]]</f>
        <v>0</v>
      </c>
      <c r="AX79">
        <v>1</v>
      </c>
      <c r="BB79" s="25">
        <f>SUM(Tabel2[[#This Row],[V 7]]*10+Tabel2[[#This Row],[GT 7]])/Tabel2[[#This Row],[AW 7]]*10+Tabel2[[#This Row],[BONUS 7]]</f>
        <v>0</v>
      </c>
      <c r="BD79">
        <v>1</v>
      </c>
      <c r="BH79" s="25">
        <f>SUM(Tabel2[[#This Row],[V 8]]*10+Tabel2[[#This Row],[GT 8]])/Tabel2[[#This Row],[AW 8]]*10+Tabel2[[#This Row],[BONUS 8]]</f>
        <v>0</v>
      </c>
      <c r="BJ79">
        <v>1</v>
      </c>
      <c r="BN79" s="25">
        <f>SUM(Tabel2[[#This Row],[V 9]]*10+Tabel2[[#This Row],[GT 9]])/Tabel2[[#This Row],[AW 9]]*10+Tabel2[[#This Row],[BONUS 9]]</f>
        <v>0</v>
      </c>
      <c r="BP79">
        <v>1</v>
      </c>
      <c r="BT79" s="25">
        <f>SUM(Tabel2[[#This Row],[V 10]]*10+Tabel2[[#This Row],[GT 10]])/Tabel2[[#This Row],[AW 10]]*10+Tabel2[[#This Row],[BONUS 10]]</f>
        <v>0</v>
      </c>
      <c r="BU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79" s="24">
        <v>750</v>
      </c>
      <c r="BW79" s="30">
        <f>Tabel2[[#This Row],[Diploma]]-Tabel2[[#This Row],[Uitgeschreven]]</f>
        <v>0</v>
      </c>
      <c r="BX79" s="2" t="str">
        <f t="shared" si="2"/>
        <v>geen actie</v>
      </c>
    </row>
    <row r="80" spans="1:76" x14ac:dyDescent="0.3">
      <c r="A80" s="24" t="s">
        <v>294</v>
      </c>
      <c r="B80" s="24" t="s">
        <v>169</v>
      </c>
      <c r="D80" t="s">
        <v>267</v>
      </c>
      <c r="E80" s="24">
        <v>117370</v>
      </c>
      <c r="F80" s="27" t="s">
        <v>55</v>
      </c>
      <c r="G80" s="28">
        <f>Tabel2[[#This Row],[pnt t/m 2021/22]]+Tabel2[[#This Row],[pnt 2022/2023]]</f>
        <v>666</v>
      </c>
      <c r="H80">
        <v>2007</v>
      </c>
      <c r="I80">
        <v>2022</v>
      </c>
      <c r="J80" s="26">
        <f>Tabel2[[#This Row],[ijkdatum]]-Tabel2[[#This Row],[Geboren]]</f>
        <v>15</v>
      </c>
      <c r="K80" s="28">
        <f>Tabel2[[#This Row],[TTL 1]]+Tabel2[[#This Row],[TTL 2]]+Tabel2[[#This Row],[TTL 3]]+Tabel2[[#This Row],[TTL 4]]+Tabel2[[#This Row],[TTL 5]]+Tabel2[[#This Row],[TTL 6]]+Tabel2[[#This Row],[TTL 7]]+Tabel2[[#This Row],[TTL 8]]+Tabel2[[#This Row],[TTL 9]]+Tabel2[[#This Row],[TTL 10]]</f>
        <v>104</v>
      </c>
      <c r="L80" s="45">
        <v>562</v>
      </c>
      <c r="M80">
        <v>1</v>
      </c>
      <c r="N80">
        <v>10</v>
      </c>
      <c r="O80">
        <v>6</v>
      </c>
      <c r="P80">
        <v>44</v>
      </c>
      <c r="R80" s="25">
        <f>SUM(Tabel2[[#This Row],[V 1]]*10+Tabel2[[#This Row],[GT 1]])/Tabel2[[#This Row],[AW 1]]*10+Tabel2[[#This Row],[BONUS 1]]</f>
        <v>104</v>
      </c>
      <c r="T80">
        <v>1</v>
      </c>
      <c r="X80" s="25">
        <f>SUM(Tabel2[[#This Row],[V 2]]*10+Tabel2[[#This Row],[GT 2]])/Tabel2[[#This Row],[AW 2]]*10+Tabel2[[#This Row],[BONUS 2]]</f>
        <v>0</v>
      </c>
      <c r="Z80">
        <v>1</v>
      </c>
      <c r="AD80" s="25">
        <f>SUM(Tabel2[[#This Row],[V 3]]*10+Tabel2[[#This Row],[GT 3]])/Tabel2[[#This Row],[AW 3]]*10+Tabel2[[#This Row],[BONUS 3]]</f>
        <v>0</v>
      </c>
      <c r="AF80">
        <v>1</v>
      </c>
      <c r="AJ80" s="25">
        <f>SUM(Tabel2[[#This Row],[V 4]]*10+Tabel2[[#This Row],[GT 4]])/Tabel2[[#This Row],[AW 4]]*10+Tabel2[[#This Row],[BONUS 4]]</f>
        <v>0</v>
      </c>
      <c r="AL80">
        <v>1</v>
      </c>
      <c r="AP80" s="25">
        <f>SUM(Tabel2[[#This Row],[V 5]]*10+Tabel2[[#This Row],[GT 5]])/Tabel2[[#This Row],[AW 5]]*10+Tabel2[[#This Row],[BONUS 5]]</f>
        <v>0</v>
      </c>
      <c r="AR80">
        <v>1</v>
      </c>
      <c r="AV80" s="25">
        <f>SUM(Tabel2[[#This Row],[V 6]]*10+Tabel2[[#This Row],[GT 6]])/Tabel2[[#This Row],[AW 6]]*10+Tabel2[[#This Row],[BONUS 6]]</f>
        <v>0</v>
      </c>
      <c r="AX80">
        <v>1</v>
      </c>
      <c r="BB80" s="25">
        <f>SUM(Tabel2[[#This Row],[V 7]]*10+Tabel2[[#This Row],[GT 7]])/Tabel2[[#This Row],[AW 7]]*10+Tabel2[[#This Row],[BONUS 7]]</f>
        <v>0</v>
      </c>
      <c r="BD80">
        <v>1</v>
      </c>
      <c r="BH80" s="25">
        <f>SUM(Tabel2[[#This Row],[V 8]]*10+Tabel2[[#This Row],[GT 8]])/Tabel2[[#This Row],[AW 8]]*10+Tabel2[[#This Row],[BONUS 8]]</f>
        <v>0</v>
      </c>
      <c r="BJ80">
        <v>1</v>
      </c>
      <c r="BN80" s="25">
        <f>SUM(Tabel2[[#This Row],[V 9]]*10+Tabel2[[#This Row],[GT 9]])/Tabel2[[#This Row],[AW 9]]*10+Tabel2[[#This Row],[BONUS 9]]</f>
        <v>0</v>
      </c>
      <c r="BP80">
        <v>1</v>
      </c>
      <c r="BT80" s="25">
        <f>SUM(Tabel2[[#This Row],[V 10]]*10+Tabel2[[#This Row],[GT 10]])/Tabel2[[#This Row],[AW 10]]*10+Tabel2[[#This Row],[BONUS 10]]</f>
        <v>0</v>
      </c>
      <c r="BU80"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0" s="24">
        <v>500</v>
      </c>
      <c r="BW80" s="30">
        <f>Tabel2[[#This Row],[Diploma]]-Tabel2[[#This Row],[Uitgeschreven]]</f>
        <v>0</v>
      </c>
      <c r="BX80" s="2" t="str">
        <f t="shared" si="2"/>
        <v>geen actie</v>
      </c>
    </row>
    <row r="81" spans="1:76" x14ac:dyDescent="0.3">
      <c r="A81" s="24" t="s">
        <v>294</v>
      </c>
      <c r="B81" s="24" t="s">
        <v>169</v>
      </c>
      <c r="D81" t="s">
        <v>231</v>
      </c>
      <c r="E81" s="24">
        <v>117369</v>
      </c>
      <c r="F81" s="27" t="s">
        <v>55</v>
      </c>
      <c r="G81" s="28">
        <f>Tabel2[[#This Row],[pnt t/m 2021/22]]+Tabel2[[#This Row],[pnt 2022/2023]]</f>
        <v>1575.702380952381</v>
      </c>
      <c r="H81">
        <v>2009</v>
      </c>
      <c r="I81">
        <v>2022</v>
      </c>
      <c r="J81" s="26">
        <f>Tabel2[[#This Row],[ijkdatum]]-Tabel2[[#This Row],[Geboren]]</f>
        <v>13</v>
      </c>
      <c r="K81" s="28">
        <f>Tabel2[[#This Row],[TTL 1]]+Tabel2[[#This Row],[TTL 2]]+Tabel2[[#This Row],[TTL 3]]+Tabel2[[#This Row],[TTL 4]]+Tabel2[[#This Row],[TTL 5]]+Tabel2[[#This Row],[TTL 6]]+Tabel2[[#This Row],[TTL 7]]+Tabel2[[#This Row],[TTL 8]]+Tabel2[[#This Row],[TTL 9]]+Tabel2[[#This Row],[TTL 10]]</f>
        <v>34.285714285714285</v>
      </c>
      <c r="L81" s="45">
        <v>1541.4166666666667</v>
      </c>
      <c r="M81">
        <v>2</v>
      </c>
      <c r="N81">
        <v>7</v>
      </c>
      <c r="O81">
        <v>1</v>
      </c>
      <c r="P81">
        <v>14</v>
      </c>
      <c r="R81" s="25">
        <f>SUM(Tabel2[[#This Row],[V 1]]*10+Tabel2[[#This Row],[GT 1]])/Tabel2[[#This Row],[AW 1]]*10+Tabel2[[#This Row],[BONUS 1]]</f>
        <v>34.285714285714285</v>
      </c>
      <c r="T81">
        <v>1</v>
      </c>
      <c r="X81" s="25">
        <f>SUM(Tabel2[[#This Row],[V 2]]*10+Tabel2[[#This Row],[GT 2]])/Tabel2[[#This Row],[AW 2]]*10+Tabel2[[#This Row],[BONUS 2]]</f>
        <v>0</v>
      </c>
      <c r="Z81">
        <v>1</v>
      </c>
      <c r="AD81" s="25">
        <f>SUM(Tabel2[[#This Row],[V 3]]*10+Tabel2[[#This Row],[GT 3]])/Tabel2[[#This Row],[AW 3]]*10+Tabel2[[#This Row],[BONUS 3]]</f>
        <v>0</v>
      </c>
      <c r="AF81">
        <v>1</v>
      </c>
      <c r="AJ81" s="25">
        <f>SUM(Tabel2[[#This Row],[V 4]]*10+Tabel2[[#This Row],[GT 4]])/Tabel2[[#This Row],[AW 4]]*10+Tabel2[[#This Row],[BONUS 4]]</f>
        <v>0</v>
      </c>
      <c r="AL81">
        <v>1</v>
      </c>
      <c r="AP81" s="25">
        <f>SUM(Tabel2[[#This Row],[V 5]]*10+Tabel2[[#This Row],[GT 5]])/Tabel2[[#This Row],[AW 5]]*10+Tabel2[[#This Row],[BONUS 5]]</f>
        <v>0</v>
      </c>
      <c r="AR81">
        <v>1</v>
      </c>
      <c r="AV81" s="25">
        <f>SUM(Tabel2[[#This Row],[V 6]]*10+Tabel2[[#This Row],[GT 6]])/Tabel2[[#This Row],[AW 6]]*10+Tabel2[[#This Row],[BONUS 6]]</f>
        <v>0</v>
      </c>
      <c r="AX81">
        <v>1</v>
      </c>
      <c r="BB81" s="25">
        <f>SUM(Tabel2[[#This Row],[V 7]]*10+Tabel2[[#This Row],[GT 7]])/Tabel2[[#This Row],[AW 7]]*10+Tabel2[[#This Row],[BONUS 7]]</f>
        <v>0</v>
      </c>
      <c r="BD81">
        <v>1</v>
      </c>
      <c r="BH81" s="25">
        <f>SUM(Tabel2[[#This Row],[V 8]]*10+Tabel2[[#This Row],[GT 8]])/Tabel2[[#This Row],[AW 8]]*10+Tabel2[[#This Row],[BONUS 8]]</f>
        <v>0</v>
      </c>
      <c r="BJ81">
        <v>1</v>
      </c>
      <c r="BN81" s="25">
        <f>SUM(Tabel2[[#This Row],[V 9]]*10+Tabel2[[#This Row],[GT 9]])/Tabel2[[#This Row],[AW 9]]*10+Tabel2[[#This Row],[BONUS 9]]</f>
        <v>0</v>
      </c>
      <c r="BP81">
        <v>1</v>
      </c>
      <c r="BT81" s="25">
        <f>SUM(Tabel2[[#This Row],[V 10]]*10+Tabel2[[#This Row],[GT 10]])/Tabel2[[#This Row],[AW 10]]*10+Tabel2[[#This Row],[BONUS 10]]</f>
        <v>0</v>
      </c>
      <c r="BU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81" s="24">
        <v>1500</v>
      </c>
      <c r="BW81" s="30">
        <f>Tabel2[[#This Row],[Diploma]]-Tabel2[[#This Row],[Uitgeschreven]]</f>
        <v>0</v>
      </c>
      <c r="BX81" s="2" t="str">
        <f t="shared" si="2"/>
        <v>geen actie</v>
      </c>
    </row>
    <row r="82" spans="1:76" x14ac:dyDescent="0.3">
      <c r="A82" s="24" t="s">
        <v>294</v>
      </c>
      <c r="B82" s="24" t="s">
        <v>169</v>
      </c>
      <c r="D82" t="s">
        <v>232</v>
      </c>
      <c r="E82" s="24">
        <v>117368</v>
      </c>
      <c r="F82" s="27" t="s">
        <v>55</v>
      </c>
      <c r="G82" s="28">
        <f>Tabel2[[#This Row],[pnt t/m 2021/22]]+Tabel2[[#This Row],[pnt 2022/2023]]</f>
        <v>922.98845598845605</v>
      </c>
      <c r="H82">
        <v>2011</v>
      </c>
      <c r="I82">
        <v>2022</v>
      </c>
      <c r="J82" s="26">
        <f>Tabel2[[#This Row],[ijkdatum]]-Tabel2[[#This Row],[Geboren]]</f>
        <v>11</v>
      </c>
      <c r="K82" s="28">
        <f>Tabel2[[#This Row],[TTL 1]]+Tabel2[[#This Row],[TTL 2]]+Tabel2[[#This Row],[TTL 3]]+Tabel2[[#This Row],[TTL 4]]+Tabel2[[#This Row],[TTL 5]]+Tabel2[[#This Row],[TTL 6]]+Tabel2[[#This Row],[TTL 7]]+Tabel2[[#This Row],[TTL 8]]+Tabel2[[#This Row],[TTL 9]]+Tabel2[[#This Row],[TTL 10]]</f>
        <v>49</v>
      </c>
      <c r="L82" s="45">
        <v>873.98845598845605</v>
      </c>
      <c r="M82">
        <v>3</v>
      </c>
      <c r="N82">
        <v>10</v>
      </c>
      <c r="O82">
        <v>2</v>
      </c>
      <c r="P82">
        <v>29</v>
      </c>
      <c r="R82" s="25">
        <f>SUM(Tabel2[[#This Row],[V 1]]*10+Tabel2[[#This Row],[GT 1]])/Tabel2[[#This Row],[AW 1]]*10+Tabel2[[#This Row],[BONUS 1]]</f>
        <v>49</v>
      </c>
      <c r="T82">
        <v>1</v>
      </c>
      <c r="X82" s="25">
        <f>SUM(Tabel2[[#This Row],[V 2]]*10+Tabel2[[#This Row],[GT 2]])/Tabel2[[#This Row],[AW 2]]*10+Tabel2[[#This Row],[BONUS 2]]</f>
        <v>0</v>
      </c>
      <c r="Z82">
        <v>1</v>
      </c>
      <c r="AD82" s="25">
        <f>SUM(Tabel2[[#This Row],[V 3]]*10+Tabel2[[#This Row],[GT 3]])/Tabel2[[#This Row],[AW 3]]*10+Tabel2[[#This Row],[BONUS 3]]</f>
        <v>0</v>
      </c>
      <c r="AF82">
        <v>1</v>
      </c>
      <c r="AJ82" s="25">
        <f>SUM(Tabel2[[#This Row],[V 4]]*10+Tabel2[[#This Row],[GT 4]])/Tabel2[[#This Row],[AW 4]]*10+Tabel2[[#This Row],[BONUS 4]]</f>
        <v>0</v>
      </c>
      <c r="AL82">
        <v>1</v>
      </c>
      <c r="AP82" s="25">
        <f>SUM(Tabel2[[#This Row],[V 5]]*10+Tabel2[[#This Row],[GT 5]])/Tabel2[[#This Row],[AW 5]]*10+Tabel2[[#This Row],[BONUS 5]]</f>
        <v>0</v>
      </c>
      <c r="AR82">
        <v>1</v>
      </c>
      <c r="AV82" s="25">
        <f>SUM(Tabel2[[#This Row],[V 6]]*10+Tabel2[[#This Row],[GT 6]])/Tabel2[[#This Row],[AW 6]]*10+Tabel2[[#This Row],[BONUS 6]]</f>
        <v>0</v>
      </c>
      <c r="AX82">
        <v>1</v>
      </c>
      <c r="BB82" s="25">
        <f>SUM(Tabel2[[#This Row],[V 7]]*10+Tabel2[[#This Row],[GT 7]])/Tabel2[[#This Row],[AW 7]]*10+Tabel2[[#This Row],[BONUS 7]]</f>
        <v>0</v>
      </c>
      <c r="BD82">
        <v>1</v>
      </c>
      <c r="BH82" s="25">
        <f>SUM(Tabel2[[#This Row],[V 8]]*10+Tabel2[[#This Row],[GT 8]])/Tabel2[[#This Row],[AW 8]]*10+Tabel2[[#This Row],[BONUS 8]]</f>
        <v>0</v>
      </c>
      <c r="BJ82">
        <v>1</v>
      </c>
      <c r="BN82" s="25">
        <f>SUM(Tabel2[[#This Row],[V 9]]*10+Tabel2[[#This Row],[GT 9]])/Tabel2[[#This Row],[AW 9]]*10+Tabel2[[#This Row],[BONUS 9]]</f>
        <v>0</v>
      </c>
      <c r="BP82">
        <v>1</v>
      </c>
      <c r="BT82" s="25">
        <f>SUM(Tabel2[[#This Row],[V 10]]*10+Tabel2[[#This Row],[GT 10]])/Tabel2[[#This Row],[AW 10]]*10+Tabel2[[#This Row],[BONUS 10]]</f>
        <v>0</v>
      </c>
      <c r="BU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2" s="24">
        <v>750</v>
      </c>
      <c r="BW82" s="30">
        <f>Tabel2[[#This Row],[Diploma]]-Tabel2[[#This Row],[Uitgeschreven]]</f>
        <v>0</v>
      </c>
      <c r="BX82" s="2" t="str">
        <f t="shared" si="2"/>
        <v>geen actie</v>
      </c>
    </row>
    <row r="83" spans="1:76" x14ac:dyDescent="0.3">
      <c r="A83" s="24" t="s">
        <v>294</v>
      </c>
      <c r="B83" s="24" t="s">
        <v>169</v>
      </c>
      <c r="D83" t="s">
        <v>310</v>
      </c>
      <c r="E83" s="24">
        <v>120015</v>
      </c>
      <c r="F83" s="27" t="s">
        <v>63</v>
      </c>
      <c r="G83" s="46">
        <f>Tabel2[[#This Row],[pnt t/m 2021/22]]+Tabel2[[#This Row],[pnt 2022/2023]]</f>
        <v>230.64935064935065</v>
      </c>
      <c r="H83">
        <v>2008</v>
      </c>
      <c r="I83">
        <v>2022</v>
      </c>
      <c r="J83" s="26">
        <f>Tabel2[[#This Row],[ijkdatum]]-Tabel2[[#This Row],[Geboren]]</f>
        <v>14</v>
      </c>
      <c r="K83" s="28">
        <f>Tabel2[[#This Row],[TTL 1]]+Tabel2[[#This Row],[TTL 2]]+Tabel2[[#This Row],[TTL 3]]+Tabel2[[#This Row],[TTL 4]]+Tabel2[[#This Row],[TTL 5]]+Tabel2[[#This Row],[TTL 6]]+Tabel2[[#This Row],[TTL 7]]+Tabel2[[#This Row],[TTL 8]]+Tabel2[[#This Row],[TTL 9]]+Tabel2[[#This Row],[TTL 10]]</f>
        <v>77.142857142857139</v>
      </c>
      <c r="L83" s="45">
        <v>153.50649350649351</v>
      </c>
      <c r="M83">
        <v>2</v>
      </c>
      <c r="N83">
        <v>7</v>
      </c>
      <c r="O83">
        <v>3</v>
      </c>
      <c r="P83">
        <v>24</v>
      </c>
      <c r="R83" s="25">
        <f>SUM(Tabel2[[#This Row],[V 1]]*10+Tabel2[[#This Row],[GT 1]])/Tabel2[[#This Row],[AW 1]]*10+Tabel2[[#This Row],[BONUS 1]]</f>
        <v>77.142857142857139</v>
      </c>
      <c r="T83">
        <v>1</v>
      </c>
      <c r="X83" s="25">
        <f>SUM(Tabel2[[#This Row],[V 2]]*10+Tabel2[[#This Row],[GT 2]])/Tabel2[[#This Row],[AW 2]]*10+Tabel2[[#This Row],[BONUS 2]]</f>
        <v>0</v>
      </c>
      <c r="Z83">
        <v>1</v>
      </c>
      <c r="AD83" s="25">
        <f>SUM(Tabel2[[#This Row],[V 3]]*10+Tabel2[[#This Row],[GT 3]])/Tabel2[[#This Row],[AW 3]]*10+Tabel2[[#This Row],[BONUS 3]]</f>
        <v>0</v>
      </c>
      <c r="AF83">
        <v>1</v>
      </c>
      <c r="AJ83" s="25">
        <f>SUM(Tabel2[[#This Row],[V 4]]*10+Tabel2[[#This Row],[GT 4]])/Tabel2[[#This Row],[AW 4]]*10+Tabel2[[#This Row],[BONUS 4]]</f>
        <v>0</v>
      </c>
      <c r="AL83">
        <v>1</v>
      </c>
      <c r="AP83" s="25">
        <f>SUM(Tabel2[[#This Row],[V 5]]*10+Tabel2[[#This Row],[GT 5]])/Tabel2[[#This Row],[AW 5]]*10+Tabel2[[#This Row],[BONUS 5]]</f>
        <v>0</v>
      </c>
      <c r="AR83">
        <v>1</v>
      </c>
      <c r="AV83" s="25">
        <f>SUM(Tabel2[[#This Row],[V 6]]*10+Tabel2[[#This Row],[GT 6]])/Tabel2[[#This Row],[AW 6]]*10+Tabel2[[#This Row],[BONUS 6]]</f>
        <v>0</v>
      </c>
      <c r="AX83">
        <v>1</v>
      </c>
      <c r="BB83" s="25">
        <f>SUM(Tabel2[[#This Row],[V 7]]*10+Tabel2[[#This Row],[GT 7]])/Tabel2[[#This Row],[AW 7]]*10+Tabel2[[#This Row],[BONUS 7]]</f>
        <v>0</v>
      </c>
      <c r="BD83">
        <v>1</v>
      </c>
      <c r="BH83" s="25">
        <f>SUM(Tabel2[[#This Row],[V 8]]*10+Tabel2[[#This Row],[GT 8]])/Tabel2[[#This Row],[AW 8]]*10+Tabel2[[#This Row],[BONUS 8]]</f>
        <v>0</v>
      </c>
      <c r="BJ83">
        <v>1</v>
      </c>
      <c r="BN83" s="25">
        <f>SUM(Tabel2[[#This Row],[V 9]]*10+Tabel2[[#This Row],[GT 9]])/Tabel2[[#This Row],[AW 9]]*10+Tabel2[[#This Row],[BONUS 9]]</f>
        <v>0</v>
      </c>
      <c r="BP83">
        <v>1</v>
      </c>
      <c r="BT83" s="25">
        <f>SUM(Tabel2[[#This Row],[V 10]]*10+Tabel2[[#This Row],[GT 10]])/Tabel2[[#This Row],[AW 10]]*10+Tabel2[[#This Row],[BONUS 10]]</f>
        <v>0</v>
      </c>
      <c r="BU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3" s="24">
        <v>0</v>
      </c>
      <c r="BW83" s="30">
        <f>Tabel2[[#This Row],[Diploma]]-Tabel2[[#This Row],[Uitgeschreven]]</f>
        <v>0</v>
      </c>
      <c r="BX83" s="2" t="str">
        <f t="shared" si="2"/>
        <v>geen actie</v>
      </c>
    </row>
    <row r="84" spans="1:76" x14ac:dyDescent="0.3">
      <c r="A84" s="24" t="s">
        <v>213</v>
      </c>
      <c r="B84" s="24" t="s">
        <v>169</v>
      </c>
      <c r="D84" t="s">
        <v>233</v>
      </c>
      <c r="F84" s="27" t="s">
        <v>31</v>
      </c>
      <c r="G84" s="28">
        <f>Tabel2[[#This Row],[pnt t/m 2021/22]]+Tabel2[[#This Row],[pnt 2022/2023]]</f>
        <v>511.32478632478637</v>
      </c>
      <c r="H84">
        <v>2010</v>
      </c>
      <c r="I84">
        <v>2022</v>
      </c>
      <c r="J84" s="26">
        <f>Tabel2[[#This Row],[ijkdatum]]-Tabel2[[#This Row],[Geboren]]</f>
        <v>12</v>
      </c>
      <c r="K84" s="28">
        <f>Tabel2[[#This Row],[TTL 1]]+Tabel2[[#This Row],[TTL 2]]+Tabel2[[#This Row],[TTL 3]]+Tabel2[[#This Row],[TTL 4]]+Tabel2[[#This Row],[TTL 5]]+Tabel2[[#This Row],[TTL 6]]+Tabel2[[#This Row],[TTL 7]]+Tabel2[[#This Row],[TTL 8]]+Tabel2[[#This Row],[TTL 9]]+Tabel2[[#This Row],[TTL 10]]</f>
        <v>0</v>
      </c>
      <c r="L84" s="45">
        <v>511.32478632478637</v>
      </c>
      <c r="N84">
        <v>1</v>
      </c>
      <c r="R84" s="25">
        <f>SUM(Tabel2[[#This Row],[V 1]]*10+Tabel2[[#This Row],[GT 1]])/Tabel2[[#This Row],[AW 1]]*10+Tabel2[[#This Row],[BONUS 1]]</f>
        <v>0</v>
      </c>
      <c r="T84">
        <v>1</v>
      </c>
      <c r="X84" s="25">
        <f>SUM(Tabel2[[#This Row],[V 2]]*10+Tabel2[[#This Row],[GT 2]])/Tabel2[[#This Row],[AW 2]]*10+Tabel2[[#This Row],[BONUS 2]]</f>
        <v>0</v>
      </c>
      <c r="Z84">
        <v>1</v>
      </c>
      <c r="AD84" s="25">
        <f>SUM(Tabel2[[#This Row],[V 3]]*10+Tabel2[[#This Row],[GT 3]])/Tabel2[[#This Row],[AW 3]]*10+Tabel2[[#This Row],[BONUS 3]]</f>
        <v>0</v>
      </c>
      <c r="AF84">
        <v>1</v>
      </c>
      <c r="AJ84" s="25">
        <f>SUM(Tabel2[[#This Row],[V 4]]*10+Tabel2[[#This Row],[GT 4]])/Tabel2[[#This Row],[AW 4]]*10+Tabel2[[#This Row],[BONUS 4]]</f>
        <v>0</v>
      </c>
      <c r="AL84">
        <v>1</v>
      </c>
      <c r="AP84" s="25">
        <f>SUM(Tabel2[[#This Row],[V 5]]*10+Tabel2[[#This Row],[GT 5]])/Tabel2[[#This Row],[AW 5]]*10+Tabel2[[#This Row],[BONUS 5]]</f>
        <v>0</v>
      </c>
      <c r="AR84">
        <v>1</v>
      </c>
      <c r="AV84" s="25">
        <f>SUM(Tabel2[[#This Row],[V 6]]*10+Tabel2[[#This Row],[GT 6]])/Tabel2[[#This Row],[AW 6]]*10+Tabel2[[#This Row],[BONUS 6]]</f>
        <v>0</v>
      </c>
      <c r="AX84">
        <v>1</v>
      </c>
      <c r="BB84" s="25">
        <f>SUM(Tabel2[[#This Row],[V 7]]*10+Tabel2[[#This Row],[GT 7]])/Tabel2[[#This Row],[AW 7]]*10+Tabel2[[#This Row],[BONUS 7]]</f>
        <v>0</v>
      </c>
      <c r="BD84">
        <v>1</v>
      </c>
      <c r="BH84" s="25">
        <f>SUM(Tabel2[[#This Row],[V 8]]*10+Tabel2[[#This Row],[GT 8]])/Tabel2[[#This Row],[AW 8]]*10+Tabel2[[#This Row],[BONUS 8]]</f>
        <v>0</v>
      </c>
      <c r="BJ84">
        <v>1</v>
      </c>
      <c r="BN84" s="25">
        <f>SUM(Tabel2[[#This Row],[V 9]]*10+Tabel2[[#This Row],[GT 9]])/Tabel2[[#This Row],[AW 9]]*10+Tabel2[[#This Row],[BONUS 9]]</f>
        <v>0</v>
      </c>
      <c r="BP84">
        <v>1</v>
      </c>
      <c r="BT84" s="25">
        <f>SUM(Tabel2[[#This Row],[V 10]]*10+Tabel2[[#This Row],[GT 10]])/Tabel2[[#This Row],[AW 10]]*10+Tabel2[[#This Row],[BONUS 10]]</f>
        <v>0</v>
      </c>
      <c r="BU84"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4" s="24">
        <v>500</v>
      </c>
      <c r="BW84" s="30">
        <f>Tabel2[[#This Row],[Diploma]]-Tabel2[[#This Row],[Uitgeschreven]]</f>
        <v>0</v>
      </c>
      <c r="BX84" s="2" t="str">
        <f t="shared" si="2"/>
        <v>geen actie</v>
      </c>
    </row>
    <row r="85" spans="1:76" x14ac:dyDescent="0.3">
      <c r="A85" s="24" t="s">
        <v>213</v>
      </c>
      <c r="B85" s="24" t="s">
        <v>169</v>
      </c>
      <c r="D85" t="s">
        <v>234</v>
      </c>
      <c r="F85" s="27" t="s">
        <v>235</v>
      </c>
      <c r="G85" s="28">
        <f>Tabel2[[#This Row],[pnt t/m 2021/22]]+Tabel2[[#This Row],[pnt 2022/2023]]</f>
        <v>82.222222222222214</v>
      </c>
      <c r="H85">
        <v>2010</v>
      </c>
      <c r="I85">
        <v>2022</v>
      </c>
      <c r="J85" s="26">
        <f>Tabel2[[#This Row],[ijkdatum]]-Tabel2[[#This Row],[Geboren]]</f>
        <v>12</v>
      </c>
      <c r="K85" s="28">
        <f>Tabel2[[#This Row],[TTL 1]]+Tabel2[[#This Row],[TTL 2]]+Tabel2[[#This Row],[TTL 3]]+Tabel2[[#This Row],[TTL 4]]+Tabel2[[#This Row],[TTL 5]]+Tabel2[[#This Row],[TTL 6]]+Tabel2[[#This Row],[TTL 7]]+Tabel2[[#This Row],[TTL 8]]+Tabel2[[#This Row],[TTL 9]]+Tabel2[[#This Row],[TTL 10]]</f>
        <v>0</v>
      </c>
      <c r="L85" s="45">
        <v>82.222222222222214</v>
      </c>
      <c r="N85">
        <v>1</v>
      </c>
      <c r="R85" s="25">
        <f>SUM(Tabel2[[#This Row],[V 1]]*10+Tabel2[[#This Row],[GT 1]])/Tabel2[[#This Row],[AW 1]]*10+Tabel2[[#This Row],[BONUS 1]]</f>
        <v>0</v>
      </c>
      <c r="T85">
        <v>1</v>
      </c>
      <c r="X85" s="25">
        <f>SUM(Tabel2[[#This Row],[V 2]]*10+Tabel2[[#This Row],[GT 2]])/Tabel2[[#This Row],[AW 2]]*10+Tabel2[[#This Row],[BONUS 2]]</f>
        <v>0</v>
      </c>
      <c r="Z85">
        <v>1</v>
      </c>
      <c r="AD85" s="25">
        <f>SUM(Tabel2[[#This Row],[V 3]]*10+Tabel2[[#This Row],[GT 3]])/Tabel2[[#This Row],[AW 3]]*10+Tabel2[[#This Row],[BONUS 3]]</f>
        <v>0</v>
      </c>
      <c r="AF85">
        <v>1</v>
      </c>
      <c r="AJ85" s="25">
        <f>SUM(Tabel2[[#This Row],[V 4]]*10+Tabel2[[#This Row],[GT 4]])/Tabel2[[#This Row],[AW 4]]*10+Tabel2[[#This Row],[BONUS 4]]</f>
        <v>0</v>
      </c>
      <c r="AL85">
        <v>1</v>
      </c>
      <c r="AP85" s="25">
        <f>SUM(Tabel2[[#This Row],[V 5]]*10+Tabel2[[#This Row],[GT 5]])/Tabel2[[#This Row],[AW 5]]*10+Tabel2[[#This Row],[BONUS 5]]</f>
        <v>0</v>
      </c>
      <c r="AR85">
        <v>1</v>
      </c>
      <c r="AV85" s="25">
        <f>SUM(Tabel2[[#This Row],[V 6]]*10+Tabel2[[#This Row],[GT 6]])/Tabel2[[#This Row],[AW 6]]*10+Tabel2[[#This Row],[BONUS 6]]</f>
        <v>0</v>
      </c>
      <c r="AX85">
        <v>1</v>
      </c>
      <c r="BB85" s="25">
        <f>SUM(Tabel2[[#This Row],[V 7]]*10+Tabel2[[#This Row],[GT 7]])/Tabel2[[#This Row],[AW 7]]*10+Tabel2[[#This Row],[BONUS 7]]</f>
        <v>0</v>
      </c>
      <c r="BD85">
        <v>1</v>
      </c>
      <c r="BH85" s="25">
        <f>SUM(Tabel2[[#This Row],[V 8]]*10+Tabel2[[#This Row],[GT 8]])/Tabel2[[#This Row],[AW 8]]*10+Tabel2[[#This Row],[BONUS 8]]</f>
        <v>0</v>
      </c>
      <c r="BJ85">
        <v>1</v>
      </c>
      <c r="BN85" s="25">
        <f>SUM(Tabel2[[#This Row],[V 9]]*10+Tabel2[[#This Row],[GT 9]])/Tabel2[[#This Row],[AW 9]]*10+Tabel2[[#This Row],[BONUS 9]]</f>
        <v>0</v>
      </c>
      <c r="BP85">
        <v>1</v>
      </c>
      <c r="BT85" s="25">
        <f>SUM(Tabel2[[#This Row],[V 10]]*10+Tabel2[[#This Row],[GT 10]])/Tabel2[[#This Row],[AW 10]]*10+Tabel2[[#This Row],[BONUS 10]]</f>
        <v>0</v>
      </c>
      <c r="BU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5" s="24">
        <v>0</v>
      </c>
      <c r="BW85" s="30">
        <f>Tabel2[[#This Row],[Diploma]]-Tabel2[[#This Row],[Uitgeschreven]]</f>
        <v>0</v>
      </c>
      <c r="BX85" s="2" t="str">
        <f t="shared" si="2"/>
        <v>geen actie</v>
      </c>
    </row>
    <row r="86" spans="1:76" x14ac:dyDescent="0.3">
      <c r="A86" s="24" t="s">
        <v>213</v>
      </c>
      <c r="D86" t="s">
        <v>236</v>
      </c>
      <c r="E86" s="24" t="s">
        <v>237</v>
      </c>
      <c r="F86" s="27" t="s">
        <v>45</v>
      </c>
      <c r="G86" s="28">
        <f>Tabel2[[#This Row],[pnt t/m 2021/22]]+Tabel2[[#This Row],[pnt 2022/2023]]</f>
        <v>205</v>
      </c>
      <c r="H86">
        <v>2011</v>
      </c>
      <c r="I86">
        <v>2022</v>
      </c>
      <c r="J86" s="26">
        <f>Tabel2[[#This Row],[ijkdatum]]-Tabel2[[#This Row],[Geboren]]</f>
        <v>11</v>
      </c>
      <c r="K86" s="28">
        <f>Tabel2[[#This Row],[TTL 1]]+Tabel2[[#This Row],[TTL 2]]+Tabel2[[#This Row],[TTL 3]]+Tabel2[[#This Row],[TTL 4]]+Tabel2[[#This Row],[TTL 5]]+Tabel2[[#This Row],[TTL 6]]+Tabel2[[#This Row],[TTL 7]]+Tabel2[[#This Row],[TTL 8]]+Tabel2[[#This Row],[TTL 9]]+Tabel2[[#This Row],[TTL 10]]</f>
        <v>0</v>
      </c>
      <c r="L86" s="45">
        <v>205</v>
      </c>
      <c r="N86">
        <v>1</v>
      </c>
      <c r="R86" s="25">
        <f>SUM(Tabel2[[#This Row],[V 1]]*10+Tabel2[[#This Row],[GT 1]])/Tabel2[[#This Row],[AW 1]]*10+Tabel2[[#This Row],[BONUS 1]]</f>
        <v>0</v>
      </c>
      <c r="T86">
        <v>1</v>
      </c>
      <c r="X86" s="25">
        <f>SUM(Tabel2[[#This Row],[V 2]]*10+Tabel2[[#This Row],[GT 2]])/Tabel2[[#This Row],[AW 2]]*10+Tabel2[[#This Row],[BONUS 2]]</f>
        <v>0</v>
      </c>
      <c r="Z86">
        <v>1</v>
      </c>
      <c r="AD86" s="25">
        <f>SUM(Tabel2[[#This Row],[V 3]]*10+Tabel2[[#This Row],[GT 3]])/Tabel2[[#This Row],[AW 3]]*10+Tabel2[[#This Row],[BONUS 3]]</f>
        <v>0</v>
      </c>
      <c r="AF86">
        <v>1</v>
      </c>
      <c r="AJ86" s="25">
        <f>SUM(Tabel2[[#This Row],[V 4]]*10+Tabel2[[#This Row],[GT 4]])/Tabel2[[#This Row],[AW 4]]*10+Tabel2[[#This Row],[BONUS 4]]</f>
        <v>0</v>
      </c>
      <c r="AL86">
        <v>1</v>
      </c>
      <c r="AP86" s="25">
        <f>SUM(Tabel2[[#This Row],[V 5]]*10+Tabel2[[#This Row],[GT 5]])/Tabel2[[#This Row],[AW 5]]*10+Tabel2[[#This Row],[BONUS 5]]</f>
        <v>0</v>
      </c>
      <c r="AR86">
        <v>1</v>
      </c>
      <c r="AV86" s="25">
        <f>SUM(Tabel2[[#This Row],[V 6]]*10+Tabel2[[#This Row],[GT 6]])/Tabel2[[#This Row],[AW 6]]*10+Tabel2[[#This Row],[BONUS 6]]</f>
        <v>0</v>
      </c>
      <c r="AX86">
        <v>1</v>
      </c>
      <c r="BB86" s="25">
        <f>SUM(Tabel2[[#This Row],[V 7]]*10+Tabel2[[#This Row],[GT 7]])/Tabel2[[#This Row],[AW 7]]*10+Tabel2[[#This Row],[BONUS 7]]</f>
        <v>0</v>
      </c>
      <c r="BD86">
        <v>1</v>
      </c>
      <c r="BH86" s="25">
        <f>SUM(Tabel2[[#This Row],[V 8]]*10+Tabel2[[#This Row],[GT 8]])/Tabel2[[#This Row],[AW 8]]*10+Tabel2[[#This Row],[BONUS 8]]</f>
        <v>0</v>
      </c>
      <c r="BJ86">
        <v>1</v>
      </c>
      <c r="BN86" s="25">
        <f>SUM(Tabel2[[#This Row],[V 9]]*10+Tabel2[[#This Row],[GT 9]])/Tabel2[[#This Row],[AW 9]]*10+Tabel2[[#This Row],[BONUS 9]]</f>
        <v>0</v>
      </c>
      <c r="BP86">
        <v>1</v>
      </c>
      <c r="BT86" s="25">
        <f>SUM(Tabel2[[#This Row],[V 10]]*10+Tabel2[[#This Row],[GT 10]])/Tabel2[[#This Row],[AW 10]]*10+Tabel2[[#This Row],[BONUS 10]]</f>
        <v>0</v>
      </c>
      <c r="BU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6" s="24">
        <v>0</v>
      </c>
      <c r="BW86" s="30">
        <f>Tabel2[[#This Row],[Diploma]]-Tabel2[[#This Row],[Uitgeschreven]]</f>
        <v>0</v>
      </c>
      <c r="BX86" s="2" t="str">
        <f t="shared" si="2"/>
        <v>geen actie</v>
      </c>
    </row>
    <row r="87" spans="1:76" x14ac:dyDescent="0.3">
      <c r="A87" s="24" t="s">
        <v>256</v>
      </c>
      <c r="B87" s="24" t="s">
        <v>169</v>
      </c>
      <c r="D87" t="s">
        <v>268</v>
      </c>
      <c r="E87" s="24">
        <v>118680</v>
      </c>
      <c r="F87" s="27" t="s">
        <v>45</v>
      </c>
      <c r="G87" s="28">
        <f>Tabel2[[#This Row],[pnt t/m 2021/22]]+Tabel2[[#This Row],[pnt 2022/2023]]</f>
        <v>1271.3529411764707</v>
      </c>
      <c r="H87">
        <v>2007</v>
      </c>
      <c r="I87">
        <v>2022</v>
      </c>
      <c r="J87" s="26">
        <f>Tabel2[[#This Row],[ijkdatum]]-Tabel2[[#This Row],[Geboren]]</f>
        <v>15</v>
      </c>
      <c r="K87" s="28">
        <f>Tabel2[[#This Row],[TTL 1]]+Tabel2[[#This Row],[TTL 2]]+Tabel2[[#This Row],[TTL 3]]+Tabel2[[#This Row],[TTL 4]]+Tabel2[[#This Row],[TTL 5]]+Tabel2[[#This Row],[TTL 6]]+Tabel2[[#This Row],[TTL 7]]+Tabel2[[#This Row],[TTL 8]]+Tabel2[[#This Row],[TTL 9]]+Tabel2[[#This Row],[TTL 10]]</f>
        <v>150</v>
      </c>
      <c r="L87" s="45">
        <v>1121.3529411764707</v>
      </c>
      <c r="M87">
        <v>7</v>
      </c>
      <c r="N87">
        <v>10</v>
      </c>
      <c r="O87">
        <v>10</v>
      </c>
      <c r="P87">
        <v>50</v>
      </c>
      <c r="R87" s="25">
        <f>SUM(Tabel2[[#This Row],[V 1]]*10+Tabel2[[#This Row],[GT 1]])/Tabel2[[#This Row],[AW 1]]*10+Tabel2[[#This Row],[BONUS 1]]</f>
        <v>150</v>
      </c>
      <c r="T87">
        <v>1</v>
      </c>
      <c r="X87" s="25">
        <f>SUM(Tabel2[[#This Row],[V 2]]*10+Tabel2[[#This Row],[GT 2]])/Tabel2[[#This Row],[AW 2]]*10+Tabel2[[#This Row],[BONUS 2]]</f>
        <v>0</v>
      </c>
      <c r="Z87">
        <v>1</v>
      </c>
      <c r="AD87" s="25">
        <f>SUM(Tabel2[[#This Row],[V 3]]*10+Tabel2[[#This Row],[GT 3]])/Tabel2[[#This Row],[AW 3]]*10+Tabel2[[#This Row],[BONUS 3]]</f>
        <v>0</v>
      </c>
      <c r="AF87">
        <v>1</v>
      </c>
      <c r="AJ87" s="25">
        <f>SUM(Tabel2[[#This Row],[V 4]]*10+Tabel2[[#This Row],[GT 4]])/Tabel2[[#This Row],[AW 4]]*10+Tabel2[[#This Row],[BONUS 4]]</f>
        <v>0</v>
      </c>
      <c r="AL87">
        <v>1</v>
      </c>
      <c r="AP87" s="25">
        <f>SUM(Tabel2[[#This Row],[V 5]]*10+Tabel2[[#This Row],[GT 5]])/Tabel2[[#This Row],[AW 5]]*10+Tabel2[[#This Row],[BONUS 5]]</f>
        <v>0</v>
      </c>
      <c r="AR87">
        <v>1</v>
      </c>
      <c r="AV87" s="25">
        <f>SUM(Tabel2[[#This Row],[V 6]]*10+Tabel2[[#This Row],[GT 6]])/Tabel2[[#This Row],[AW 6]]*10+Tabel2[[#This Row],[BONUS 6]]</f>
        <v>0</v>
      </c>
      <c r="AX87">
        <v>1</v>
      </c>
      <c r="BB87" s="25">
        <f>SUM(Tabel2[[#This Row],[V 7]]*10+Tabel2[[#This Row],[GT 7]])/Tabel2[[#This Row],[AW 7]]*10+Tabel2[[#This Row],[BONUS 7]]</f>
        <v>0</v>
      </c>
      <c r="BD87">
        <v>1</v>
      </c>
      <c r="BH87" s="25">
        <f>SUM(Tabel2[[#This Row],[V 8]]*10+Tabel2[[#This Row],[GT 8]])/Tabel2[[#This Row],[AW 8]]*10+Tabel2[[#This Row],[BONUS 8]]</f>
        <v>0</v>
      </c>
      <c r="BJ87">
        <v>1</v>
      </c>
      <c r="BN87" s="25">
        <f>SUM(Tabel2[[#This Row],[V 9]]*10+Tabel2[[#This Row],[GT 9]])/Tabel2[[#This Row],[AW 9]]*10+Tabel2[[#This Row],[BONUS 9]]</f>
        <v>0</v>
      </c>
      <c r="BP87">
        <v>1</v>
      </c>
      <c r="BT87" s="25">
        <f>SUM(Tabel2[[#This Row],[V 10]]*10+Tabel2[[#This Row],[GT 10]])/Tabel2[[#This Row],[AW 10]]*10+Tabel2[[#This Row],[BONUS 10]]</f>
        <v>0</v>
      </c>
      <c r="BU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87" s="24">
        <v>1000</v>
      </c>
      <c r="BW87" s="30">
        <f>Tabel2[[#This Row],[Diploma]]-Tabel2[[#This Row],[Uitgeschreven]]</f>
        <v>0</v>
      </c>
      <c r="BX87" s="2" t="str">
        <f t="shared" si="2"/>
        <v>geen actie</v>
      </c>
    </row>
    <row r="88" spans="1:76" x14ac:dyDescent="0.3">
      <c r="A88" s="24" t="s">
        <v>294</v>
      </c>
      <c r="B88" s="24" t="s">
        <v>169</v>
      </c>
      <c r="D88" t="s">
        <v>404</v>
      </c>
      <c r="E88" s="24">
        <v>120270</v>
      </c>
      <c r="F88" s="27" t="s">
        <v>45</v>
      </c>
      <c r="G88" s="58">
        <f>Tabel2[[#This Row],[pnt t/m 2021/22]]+Tabel2[[#This Row],[pnt 2022/2023]]</f>
        <v>138</v>
      </c>
      <c r="H88">
        <v>2010</v>
      </c>
      <c r="I88">
        <v>2022</v>
      </c>
      <c r="J88" s="26">
        <f>Tabel2[[#This Row],[ijkdatum]]-Tabel2[[#This Row],[Geboren]]</f>
        <v>12</v>
      </c>
      <c r="K88" s="28">
        <f>Tabel2[[#This Row],[TTL 1]]+Tabel2[[#This Row],[TTL 2]]+Tabel2[[#This Row],[TTL 3]]+Tabel2[[#This Row],[TTL 4]]+Tabel2[[#This Row],[TTL 5]]+Tabel2[[#This Row],[TTL 6]]+Tabel2[[#This Row],[TTL 7]]+Tabel2[[#This Row],[TTL 8]]+Tabel2[[#This Row],[TTL 9]]+Tabel2[[#This Row],[TTL 10]]</f>
        <v>138</v>
      </c>
      <c r="L88" s="58">
        <v>0</v>
      </c>
      <c r="M88">
        <v>3</v>
      </c>
      <c r="N88">
        <v>10</v>
      </c>
      <c r="O88">
        <v>9</v>
      </c>
      <c r="P88">
        <v>48</v>
      </c>
      <c r="R88" s="25">
        <f>SUM(Tabel2[[#This Row],[V 1]]*10+Tabel2[[#This Row],[GT 1]])/Tabel2[[#This Row],[AW 1]]*10+Tabel2[[#This Row],[BONUS 1]]</f>
        <v>138</v>
      </c>
      <c r="T88">
        <v>1</v>
      </c>
      <c r="X88" s="25">
        <f>SUM(Tabel2[[#This Row],[V 2]]*10+Tabel2[[#This Row],[GT 2]])/Tabel2[[#This Row],[AW 2]]*10+Tabel2[[#This Row],[BONUS 2]]</f>
        <v>0</v>
      </c>
      <c r="Z88">
        <v>1</v>
      </c>
      <c r="AD88" s="25">
        <f>SUM(Tabel2[[#This Row],[V 3]]*10+Tabel2[[#This Row],[GT 3]])/Tabel2[[#This Row],[AW 3]]*10+Tabel2[[#This Row],[BONUS 3]]</f>
        <v>0</v>
      </c>
      <c r="AF88">
        <v>1</v>
      </c>
      <c r="AJ88" s="25">
        <f>SUM(Tabel2[[#This Row],[V 4]]*10+Tabel2[[#This Row],[GT 4]])/Tabel2[[#This Row],[AW 4]]*10+Tabel2[[#This Row],[BONUS 4]]</f>
        <v>0</v>
      </c>
      <c r="AL88">
        <v>1</v>
      </c>
      <c r="AP88" s="25">
        <f>SUM(Tabel2[[#This Row],[V 5]]*10+Tabel2[[#This Row],[GT 5]])/Tabel2[[#This Row],[AW 5]]*10+Tabel2[[#This Row],[BONUS 5]]</f>
        <v>0</v>
      </c>
      <c r="AR88">
        <v>1</v>
      </c>
      <c r="AV88" s="25">
        <f>SUM(Tabel2[[#This Row],[V 6]]*10+Tabel2[[#This Row],[GT 6]])/Tabel2[[#This Row],[AW 6]]*10+Tabel2[[#This Row],[BONUS 6]]</f>
        <v>0</v>
      </c>
      <c r="AX88">
        <v>1</v>
      </c>
      <c r="BB88" s="25">
        <f>SUM(Tabel2[[#This Row],[V 7]]*10+Tabel2[[#This Row],[GT 7]])/Tabel2[[#This Row],[AW 7]]*10+Tabel2[[#This Row],[BONUS 7]]</f>
        <v>0</v>
      </c>
      <c r="BD88">
        <v>1</v>
      </c>
      <c r="BH88" s="25">
        <f>SUM(Tabel2[[#This Row],[V 8]]*10+Tabel2[[#This Row],[GT 8]])/Tabel2[[#This Row],[AW 8]]*10+Tabel2[[#This Row],[BONUS 8]]</f>
        <v>0</v>
      </c>
      <c r="BJ88">
        <v>1</v>
      </c>
      <c r="BN88" s="25">
        <f>SUM(Tabel2[[#This Row],[V 9]]*10+Tabel2[[#This Row],[GT 9]])/Tabel2[[#This Row],[AW 9]]*10+Tabel2[[#This Row],[BONUS 9]]</f>
        <v>0</v>
      </c>
      <c r="BP88">
        <v>1</v>
      </c>
      <c r="BT88" s="25">
        <f>SUM(Tabel2[[#This Row],[V 10]]*10+Tabel2[[#This Row],[GT 10]])/Tabel2[[#This Row],[AW 10]]*10+Tabel2[[#This Row],[BONUS 10]]</f>
        <v>0</v>
      </c>
      <c r="BU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8" s="24">
        <f>Tabel2[[#This Row],[Diploma]]-Tabel2[[#This Row],[Uitgeschreven]]</f>
        <v>0</v>
      </c>
      <c r="BX88" s="2" t="str">
        <f t="shared" si="2"/>
        <v>geen actie</v>
      </c>
    </row>
    <row r="89" spans="1:76" x14ac:dyDescent="0.3">
      <c r="A89" s="24" t="s">
        <v>212</v>
      </c>
      <c r="B89" s="24" t="s">
        <v>169</v>
      </c>
      <c r="D89" t="s">
        <v>188</v>
      </c>
      <c r="E89" s="24">
        <v>117096</v>
      </c>
      <c r="F89" s="27" t="s">
        <v>45</v>
      </c>
      <c r="G89" s="28">
        <f>Tabel2[[#This Row],[pnt t/m 2021/22]]+Tabel2[[#This Row],[pnt 2022/2023]]</f>
        <v>2416.8975468975468</v>
      </c>
      <c r="H89">
        <v>2007</v>
      </c>
      <c r="I89">
        <v>2022</v>
      </c>
      <c r="J89" s="26">
        <f>Tabel2[[#This Row],[ijkdatum]]-Tabel2[[#This Row],[Geboren]]</f>
        <v>15</v>
      </c>
      <c r="K89" s="28">
        <f>Tabel2[[#This Row],[TTL 1]]+Tabel2[[#This Row],[TTL 2]]+Tabel2[[#This Row],[TTL 3]]+Tabel2[[#This Row],[TTL 4]]+Tabel2[[#This Row],[TTL 5]]+Tabel2[[#This Row],[TTL 6]]+Tabel2[[#This Row],[TTL 7]]+Tabel2[[#This Row],[TTL 8]]+Tabel2[[#This Row],[TTL 9]]+Tabel2[[#This Row],[TTL 10]]</f>
        <v>137.77777777777777</v>
      </c>
      <c r="L89" s="45">
        <v>2279.119769119769</v>
      </c>
      <c r="M89">
        <v>15</v>
      </c>
      <c r="N89">
        <v>9</v>
      </c>
      <c r="O89">
        <v>8</v>
      </c>
      <c r="P89">
        <v>44</v>
      </c>
      <c r="R89" s="25">
        <f>SUM(Tabel2[[#This Row],[V 1]]*10+Tabel2[[#This Row],[GT 1]])/Tabel2[[#This Row],[AW 1]]*10+Tabel2[[#This Row],[BONUS 1]]</f>
        <v>137.77777777777777</v>
      </c>
      <c r="T89">
        <v>1</v>
      </c>
      <c r="X89" s="25">
        <f>SUM(Tabel2[[#This Row],[V 2]]*10+Tabel2[[#This Row],[GT 2]])/Tabel2[[#This Row],[AW 2]]*10+Tabel2[[#This Row],[BONUS 2]]</f>
        <v>0</v>
      </c>
      <c r="Z89">
        <v>1</v>
      </c>
      <c r="AD89" s="25">
        <f>SUM(Tabel2[[#This Row],[V 3]]*10+Tabel2[[#This Row],[GT 3]])/Tabel2[[#This Row],[AW 3]]*10+Tabel2[[#This Row],[BONUS 3]]</f>
        <v>0</v>
      </c>
      <c r="AF89">
        <v>1</v>
      </c>
      <c r="AJ89" s="25">
        <f>SUM(Tabel2[[#This Row],[V 4]]*10+Tabel2[[#This Row],[GT 4]])/Tabel2[[#This Row],[AW 4]]*10+Tabel2[[#This Row],[BONUS 4]]</f>
        <v>0</v>
      </c>
      <c r="AL89">
        <v>1</v>
      </c>
      <c r="AP89" s="25">
        <f>SUM(Tabel2[[#This Row],[V 5]]*10+Tabel2[[#This Row],[GT 5]])/Tabel2[[#This Row],[AW 5]]*10+Tabel2[[#This Row],[BONUS 5]]</f>
        <v>0</v>
      </c>
      <c r="AR89">
        <v>1</v>
      </c>
      <c r="AV89" s="25">
        <f>SUM(Tabel2[[#This Row],[V 6]]*10+Tabel2[[#This Row],[GT 6]])/Tabel2[[#This Row],[AW 6]]*10+Tabel2[[#This Row],[BONUS 6]]</f>
        <v>0</v>
      </c>
      <c r="AX89">
        <v>1</v>
      </c>
      <c r="BB89" s="25">
        <f>SUM(Tabel2[[#This Row],[V 7]]*10+Tabel2[[#This Row],[GT 7]])/Tabel2[[#This Row],[AW 7]]*10+Tabel2[[#This Row],[BONUS 7]]</f>
        <v>0</v>
      </c>
      <c r="BD89">
        <v>1</v>
      </c>
      <c r="BH89" s="25">
        <f>SUM(Tabel2[[#This Row],[V 8]]*10+Tabel2[[#This Row],[GT 8]])/Tabel2[[#This Row],[AW 8]]*10+Tabel2[[#This Row],[BONUS 8]]</f>
        <v>0</v>
      </c>
      <c r="BJ89">
        <v>1</v>
      </c>
      <c r="BN89" s="25">
        <f>SUM(Tabel2[[#This Row],[V 9]]*10+Tabel2[[#This Row],[GT 9]])/Tabel2[[#This Row],[AW 9]]*10+Tabel2[[#This Row],[BONUS 9]]</f>
        <v>0</v>
      </c>
      <c r="BP89">
        <v>1</v>
      </c>
      <c r="BT89" s="25">
        <f>SUM(Tabel2[[#This Row],[V 10]]*10+Tabel2[[#This Row],[GT 10]])/Tabel2[[#This Row],[AW 10]]*10+Tabel2[[#This Row],[BONUS 10]]</f>
        <v>0</v>
      </c>
      <c r="BU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89" s="24">
        <v>2000</v>
      </c>
      <c r="BW89" s="30">
        <f>Tabel2[[#This Row],[Diploma]]-Tabel2[[#This Row],[Uitgeschreven]]</f>
        <v>0</v>
      </c>
      <c r="BX89" s="2" t="str">
        <f t="shared" si="2"/>
        <v>geen actie</v>
      </c>
    </row>
    <row r="90" spans="1:76" x14ac:dyDescent="0.3">
      <c r="A90" s="24" t="s">
        <v>212</v>
      </c>
      <c r="B90" s="24" t="s">
        <v>169</v>
      </c>
      <c r="D90" t="s">
        <v>189</v>
      </c>
      <c r="E90" s="24">
        <v>119388</v>
      </c>
      <c r="F90" s="27" t="s">
        <v>30</v>
      </c>
      <c r="G90" s="28">
        <f>Tabel2[[#This Row],[pnt t/m 2021/22]]+Tabel2[[#This Row],[pnt 2022/2023]]</f>
        <v>122</v>
      </c>
      <c r="H90">
        <v>2009</v>
      </c>
      <c r="I90">
        <v>2022</v>
      </c>
      <c r="J90" s="26">
        <f>Tabel2[[#This Row],[ijkdatum]]-Tabel2[[#This Row],[Geboren]]</f>
        <v>13</v>
      </c>
      <c r="K90" s="28">
        <f>Tabel2[[#This Row],[TTL 1]]+Tabel2[[#This Row],[TTL 2]]+Tabel2[[#This Row],[TTL 3]]+Tabel2[[#This Row],[TTL 4]]+Tabel2[[#This Row],[TTL 5]]+Tabel2[[#This Row],[TTL 6]]+Tabel2[[#This Row],[TTL 7]]+Tabel2[[#This Row],[TTL 8]]+Tabel2[[#This Row],[TTL 9]]+Tabel2[[#This Row],[TTL 10]]</f>
        <v>0</v>
      </c>
      <c r="L90" s="45">
        <v>122</v>
      </c>
      <c r="N90">
        <v>1</v>
      </c>
      <c r="R90" s="25">
        <f>SUM(Tabel2[[#This Row],[V 1]]*10+Tabel2[[#This Row],[GT 1]])/Tabel2[[#This Row],[AW 1]]*10+Tabel2[[#This Row],[BONUS 1]]</f>
        <v>0</v>
      </c>
      <c r="T90">
        <v>1</v>
      </c>
      <c r="X90" s="25">
        <f>SUM(Tabel2[[#This Row],[V 2]]*10+Tabel2[[#This Row],[GT 2]])/Tabel2[[#This Row],[AW 2]]*10+Tabel2[[#This Row],[BONUS 2]]</f>
        <v>0</v>
      </c>
      <c r="Z90">
        <v>1</v>
      </c>
      <c r="AD90" s="25">
        <f>SUM(Tabel2[[#This Row],[V 3]]*10+Tabel2[[#This Row],[GT 3]])/Tabel2[[#This Row],[AW 3]]*10+Tabel2[[#This Row],[BONUS 3]]</f>
        <v>0</v>
      </c>
      <c r="AF90">
        <v>1</v>
      </c>
      <c r="AJ90" s="25">
        <f>SUM(Tabel2[[#This Row],[V 4]]*10+Tabel2[[#This Row],[GT 4]])/Tabel2[[#This Row],[AW 4]]*10+Tabel2[[#This Row],[BONUS 4]]</f>
        <v>0</v>
      </c>
      <c r="AL90">
        <v>1</v>
      </c>
      <c r="AP90" s="25">
        <f>SUM(Tabel2[[#This Row],[V 5]]*10+Tabel2[[#This Row],[GT 5]])/Tabel2[[#This Row],[AW 5]]*10+Tabel2[[#This Row],[BONUS 5]]</f>
        <v>0</v>
      </c>
      <c r="AR90">
        <v>1</v>
      </c>
      <c r="AV90" s="25">
        <f>SUM(Tabel2[[#This Row],[V 6]]*10+Tabel2[[#This Row],[GT 6]])/Tabel2[[#This Row],[AW 6]]*10+Tabel2[[#This Row],[BONUS 6]]</f>
        <v>0</v>
      </c>
      <c r="AX90">
        <v>1</v>
      </c>
      <c r="BB90" s="25">
        <f>SUM(Tabel2[[#This Row],[V 7]]*10+Tabel2[[#This Row],[GT 7]])/Tabel2[[#This Row],[AW 7]]*10+Tabel2[[#This Row],[BONUS 7]]</f>
        <v>0</v>
      </c>
      <c r="BD90">
        <v>1</v>
      </c>
      <c r="BH90" s="25">
        <f>SUM(Tabel2[[#This Row],[V 8]]*10+Tabel2[[#This Row],[GT 8]])/Tabel2[[#This Row],[AW 8]]*10+Tabel2[[#This Row],[BONUS 8]]</f>
        <v>0</v>
      </c>
      <c r="BJ90">
        <v>1</v>
      </c>
      <c r="BN90" s="25">
        <f>SUM(Tabel2[[#This Row],[V 9]]*10+Tabel2[[#This Row],[GT 9]])/Tabel2[[#This Row],[AW 9]]*10+Tabel2[[#This Row],[BONUS 9]]</f>
        <v>0</v>
      </c>
      <c r="BP90">
        <v>1</v>
      </c>
      <c r="BT90" s="25">
        <f>SUM(Tabel2[[#This Row],[V 10]]*10+Tabel2[[#This Row],[GT 10]])/Tabel2[[#This Row],[AW 10]]*10+Tabel2[[#This Row],[BONUS 10]]</f>
        <v>0</v>
      </c>
      <c r="BU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0" s="24">
        <v>0</v>
      </c>
      <c r="BW90" s="30">
        <f>Tabel2[[#This Row],[Diploma]]-Tabel2[[#This Row],[Uitgeschreven]]</f>
        <v>0</v>
      </c>
      <c r="BX90" s="2" t="str">
        <f t="shared" si="2"/>
        <v>geen actie</v>
      </c>
    </row>
    <row r="91" spans="1:76" x14ac:dyDescent="0.3">
      <c r="A91" s="24" t="s">
        <v>212</v>
      </c>
      <c r="B91" s="24" t="s">
        <v>169</v>
      </c>
      <c r="D91" t="s">
        <v>190</v>
      </c>
      <c r="E91" s="24">
        <v>116644</v>
      </c>
      <c r="F91" s="27" t="s">
        <v>173</v>
      </c>
      <c r="G91" s="28">
        <f>Tabel2[[#This Row],[pnt t/m 2021/22]]+Tabel2[[#This Row],[pnt 2022/2023]]</f>
        <v>124</v>
      </c>
      <c r="H91">
        <v>2009</v>
      </c>
      <c r="I91">
        <v>2022</v>
      </c>
      <c r="J91" s="26">
        <f>Tabel2[[#This Row],[ijkdatum]]-Tabel2[[#This Row],[Geboren]]</f>
        <v>13</v>
      </c>
      <c r="K91" s="28">
        <f>Tabel2[[#This Row],[TTL 1]]+Tabel2[[#This Row],[TTL 2]]+Tabel2[[#This Row],[TTL 3]]+Tabel2[[#This Row],[TTL 4]]+Tabel2[[#This Row],[TTL 5]]+Tabel2[[#This Row],[TTL 6]]+Tabel2[[#This Row],[TTL 7]]+Tabel2[[#This Row],[TTL 8]]+Tabel2[[#This Row],[TTL 9]]+Tabel2[[#This Row],[TTL 10]]</f>
        <v>0</v>
      </c>
      <c r="L91" s="45">
        <v>124</v>
      </c>
      <c r="N91">
        <v>1</v>
      </c>
      <c r="R91" s="25">
        <f>SUM(Tabel2[[#This Row],[V 1]]*10+Tabel2[[#This Row],[GT 1]])/Tabel2[[#This Row],[AW 1]]*10+Tabel2[[#This Row],[BONUS 1]]</f>
        <v>0</v>
      </c>
      <c r="T91">
        <v>1</v>
      </c>
      <c r="X91" s="25">
        <f>SUM(Tabel2[[#This Row],[V 2]]*10+Tabel2[[#This Row],[GT 2]])/Tabel2[[#This Row],[AW 2]]*10+Tabel2[[#This Row],[BONUS 2]]</f>
        <v>0</v>
      </c>
      <c r="Z91">
        <v>1</v>
      </c>
      <c r="AD91" s="25">
        <f>SUM(Tabel2[[#This Row],[V 3]]*10+Tabel2[[#This Row],[GT 3]])/Tabel2[[#This Row],[AW 3]]*10+Tabel2[[#This Row],[BONUS 3]]</f>
        <v>0</v>
      </c>
      <c r="AF91">
        <v>1</v>
      </c>
      <c r="AJ91" s="25">
        <f>SUM(Tabel2[[#This Row],[V 4]]*10+Tabel2[[#This Row],[GT 4]])/Tabel2[[#This Row],[AW 4]]*10+Tabel2[[#This Row],[BONUS 4]]</f>
        <v>0</v>
      </c>
      <c r="AL91">
        <v>1</v>
      </c>
      <c r="AP91" s="25">
        <f>SUM(Tabel2[[#This Row],[V 5]]*10+Tabel2[[#This Row],[GT 5]])/Tabel2[[#This Row],[AW 5]]*10+Tabel2[[#This Row],[BONUS 5]]</f>
        <v>0</v>
      </c>
      <c r="AR91">
        <v>1</v>
      </c>
      <c r="AV91" s="25">
        <f>SUM(Tabel2[[#This Row],[V 6]]*10+Tabel2[[#This Row],[GT 6]])/Tabel2[[#This Row],[AW 6]]*10+Tabel2[[#This Row],[BONUS 6]]</f>
        <v>0</v>
      </c>
      <c r="AX91">
        <v>1</v>
      </c>
      <c r="BB91" s="25">
        <f>SUM(Tabel2[[#This Row],[V 7]]*10+Tabel2[[#This Row],[GT 7]])/Tabel2[[#This Row],[AW 7]]*10+Tabel2[[#This Row],[BONUS 7]]</f>
        <v>0</v>
      </c>
      <c r="BD91">
        <v>1</v>
      </c>
      <c r="BH91" s="25">
        <f>SUM(Tabel2[[#This Row],[V 8]]*10+Tabel2[[#This Row],[GT 8]])/Tabel2[[#This Row],[AW 8]]*10+Tabel2[[#This Row],[BONUS 8]]</f>
        <v>0</v>
      </c>
      <c r="BJ91">
        <v>1</v>
      </c>
      <c r="BN91" s="25">
        <f>SUM(Tabel2[[#This Row],[V 9]]*10+Tabel2[[#This Row],[GT 9]])/Tabel2[[#This Row],[AW 9]]*10+Tabel2[[#This Row],[BONUS 9]]</f>
        <v>0</v>
      </c>
      <c r="BP91">
        <v>1</v>
      </c>
      <c r="BT91" s="25">
        <f>SUM(Tabel2[[#This Row],[V 10]]*10+Tabel2[[#This Row],[GT 10]])/Tabel2[[#This Row],[AW 10]]*10+Tabel2[[#This Row],[BONUS 10]]</f>
        <v>0</v>
      </c>
      <c r="BU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1" s="24">
        <v>0</v>
      </c>
      <c r="BW91" s="30">
        <f>Tabel2[[#This Row],[Diploma]]-Tabel2[[#This Row],[Uitgeschreven]]</f>
        <v>0</v>
      </c>
      <c r="BX91" s="2" t="str">
        <f t="shared" si="2"/>
        <v>geen actie</v>
      </c>
    </row>
    <row r="92" spans="1:76" x14ac:dyDescent="0.3">
      <c r="A92" s="24" t="s">
        <v>320</v>
      </c>
      <c r="B92" s="24" t="s">
        <v>169</v>
      </c>
      <c r="D92" t="s">
        <v>331</v>
      </c>
      <c r="E92" s="24">
        <v>117323</v>
      </c>
      <c r="F92" s="27" t="s">
        <v>75</v>
      </c>
      <c r="G92" s="28">
        <f>Tabel2[[#This Row],[pnt t/m 2021/22]]+Tabel2[[#This Row],[pnt 2022/2023]]</f>
        <v>2703.4906204906188</v>
      </c>
      <c r="H92">
        <v>2010</v>
      </c>
      <c r="I92">
        <v>2022</v>
      </c>
      <c r="J92" s="26">
        <f>Tabel2[[#This Row],[ijkdatum]]-Tabel2[[#This Row],[Geboren]]</f>
        <v>12</v>
      </c>
      <c r="K92" s="28">
        <f>Tabel2[[#This Row],[TTL 1]]+Tabel2[[#This Row],[TTL 2]]+Tabel2[[#This Row],[TTL 3]]+Tabel2[[#This Row],[TTL 4]]+Tabel2[[#This Row],[TTL 5]]+Tabel2[[#This Row],[TTL 6]]+Tabel2[[#This Row],[TTL 7]]+Tabel2[[#This Row],[TTL 8]]+Tabel2[[#This Row],[TTL 9]]+Tabel2[[#This Row],[TTL 10]]</f>
        <v>0</v>
      </c>
      <c r="L92" s="45">
        <v>2703.4906204906188</v>
      </c>
      <c r="N92">
        <v>1</v>
      </c>
      <c r="R92" s="25">
        <f>SUM(Tabel2[[#This Row],[V 1]]*10+Tabel2[[#This Row],[GT 1]])/Tabel2[[#This Row],[AW 1]]*10+Tabel2[[#This Row],[BONUS 1]]</f>
        <v>0</v>
      </c>
      <c r="T92">
        <v>1</v>
      </c>
      <c r="X92" s="25">
        <f>SUM(Tabel2[[#This Row],[V 2]]*10+Tabel2[[#This Row],[GT 2]])/Tabel2[[#This Row],[AW 2]]*10+Tabel2[[#This Row],[BONUS 2]]</f>
        <v>0</v>
      </c>
      <c r="Z92">
        <v>1</v>
      </c>
      <c r="AD92" s="25">
        <f>SUM(Tabel2[[#This Row],[V 3]]*10+Tabel2[[#This Row],[GT 3]])/Tabel2[[#This Row],[AW 3]]*10+Tabel2[[#This Row],[BONUS 3]]</f>
        <v>0</v>
      </c>
      <c r="AF92">
        <v>1</v>
      </c>
      <c r="AJ92" s="25">
        <f>SUM(Tabel2[[#This Row],[V 4]]*10+Tabel2[[#This Row],[GT 4]])/Tabel2[[#This Row],[AW 4]]*10+Tabel2[[#This Row],[BONUS 4]]</f>
        <v>0</v>
      </c>
      <c r="AL92">
        <v>1</v>
      </c>
      <c r="AP92" s="25">
        <f>SUM(Tabel2[[#This Row],[V 5]]*10+Tabel2[[#This Row],[GT 5]])/Tabel2[[#This Row],[AW 5]]*10+Tabel2[[#This Row],[BONUS 5]]</f>
        <v>0</v>
      </c>
      <c r="AR92">
        <v>1</v>
      </c>
      <c r="AV92" s="25">
        <f>SUM(Tabel2[[#This Row],[V 6]]*10+Tabel2[[#This Row],[GT 6]])/Tabel2[[#This Row],[AW 6]]*10+Tabel2[[#This Row],[BONUS 6]]</f>
        <v>0</v>
      </c>
      <c r="AX92">
        <v>1</v>
      </c>
      <c r="BB92" s="25">
        <f>SUM(Tabel2[[#This Row],[V 7]]*10+Tabel2[[#This Row],[GT 7]])/Tabel2[[#This Row],[AW 7]]*10+Tabel2[[#This Row],[BONUS 7]]</f>
        <v>0</v>
      </c>
      <c r="BD92">
        <v>1</v>
      </c>
      <c r="BH92" s="25">
        <f>SUM(Tabel2[[#This Row],[V 8]]*10+Tabel2[[#This Row],[GT 8]])/Tabel2[[#This Row],[AW 8]]*10+Tabel2[[#This Row],[BONUS 8]]</f>
        <v>0</v>
      </c>
      <c r="BJ92">
        <v>1</v>
      </c>
      <c r="BN92" s="25">
        <f>SUM(Tabel2[[#This Row],[V 9]]*10+Tabel2[[#This Row],[GT 9]])/Tabel2[[#This Row],[AW 9]]*10+Tabel2[[#This Row],[BONUS 9]]</f>
        <v>0</v>
      </c>
      <c r="BP92">
        <v>1</v>
      </c>
      <c r="BT92" s="25">
        <f>SUM(Tabel2[[#This Row],[V 10]]*10+Tabel2[[#This Row],[GT 10]])/Tabel2[[#This Row],[AW 10]]*10+Tabel2[[#This Row],[BONUS 10]]</f>
        <v>0</v>
      </c>
      <c r="BU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92" s="24">
        <v>2500</v>
      </c>
      <c r="BW92" s="30">
        <f>Tabel2[[#This Row],[Diploma]]-Tabel2[[#This Row],[Uitgeschreven]]</f>
        <v>0</v>
      </c>
      <c r="BX92" s="2" t="str">
        <f t="shared" si="2"/>
        <v>geen actie</v>
      </c>
    </row>
    <row r="93" spans="1:76" x14ac:dyDescent="0.3">
      <c r="A93" s="24" t="s">
        <v>294</v>
      </c>
      <c r="B93" s="24" t="s">
        <v>169</v>
      </c>
      <c r="D93" t="s">
        <v>311</v>
      </c>
      <c r="E93" s="24">
        <v>116978</v>
      </c>
      <c r="F93" s="27" t="s">
        <v>298</v>
      </c>
      <c r="G93" s="46">
        <f>Tabel2[[#This Row],[pnt t/m 2021/22]]+Tabel2[[#This Row],[pnt 2022/2023]]</f>
        <v>3621.079365079368</v>
      </c>
      <c r="H93">
        <v>2007</v>
      </c>
      <c r="I93">
        <v>2022</v>
      </c>
      <c r="J93" s="26">
        <f>Tabel2[[#This Row],[ijkdatum]]-Tabel2[[#This Row],[Geboren]]</f>
        <v>15</v>
      </c>
      <c r="K93" s="28">
        <f>Tabel2[[#This Row],[TTL 1]]+Tabel2[[#This Row],[TTL 2]]+Tabel2[[#This Row],[TTL 3]]+Tabel2[[#This Row],[TTL 4]]+Tabel2[[#This Row],[TTL 5]]+Tabel2[[#This Row],[TTL 6]]+Tabel2[[#This Row],[TTL 7]]+Tabel2[[#This Row],[TTL 8]]+Tabel2[[#This Row],[TTL 9]]+Tabel2[[#This Row],[TTL 10]]</f>
        <v>0</v>
      </c>
      <c r="L93" s="45">
        <v>3621.079365079368</v>
      </c>
      <c r="N93">
        <v>1</v>
      </c>
      <c r="R93" s="25">
        <f>SUM(Tabel2[[#This Row],[V 1]]*10+Tabel2[[#This Row],[GT 1]])/Tabel2[[#This Row],[AW 1]]*10+Tabel2[[#This Row],[BONUS 1]]</f>
        <v>0</v>
      </c>
      <c r="T93">
        <v>1</v>
      </c>
      <c r="X93" s="25">
        <f>SUM(Tabel2[[#This Row],[V 2]]*10+Tabel2[[#This Row],[GT 2]])/Tabel2[[#This Row],[AW 2]]*10+Tabel2[[#This Row],[BONUS 2]]</f>
        <v>0</v>
      </c>
      <c r="Z93">
        <v>1</v>
      </c>
      <c r="AD93" s="25">
        <f>SUM(Tabel2[[#This Row],[V 3]]*10+Tabel2[[#This Row],[GT 3]])/Tabel2[[#This Row],[AW 3]]*10+Tabel2[[#This Row],[BONUS 3]]</f>
        <v>0</v>
      </c>
      <c r="AF93">
        <v>1</v>
      </c>
      <c r="AJ93" s="25">
        <f>SUM(Tabel2[[#This Row],[V 4]]*10+Tabel2[[#This Row],[GT 4]])/Tabel2[[#This Row],[AW 4]]*10+Tabel2[[#This Row],[BONUS 4]]</f>
        <v>0</v>
      </c>
      <c r="AL93">
        <v>1</v>
      </c>
      <c r="AP93" s="25">
        <f>SUM(Tabel2[[#This Row],[V 5]]*10+Tabel2[[#This Row],[GT 5]])/Tabel2[[#This Row],[AW 5]]*10+Tabel2[[#This Row],[BONUS 5]]</f>
        <v>0</v>
      </c>
      <c r="AR93">
        <v>1</v>
      </c>
      <c r="AV93" s="25">
        <f>SUM(Tabel2[[#This Row],[V 6]]*10+Tabel2[[#This Row],[GT 6]])/Tabel2[[#This Row],[AW 6]]*10+Tabel2[[#This Row],[BONUS 6]]</f>
        <v>0</v>
      </c>
      <c r="AX93">
        <v>1</v>
      </c>
      <c r="BB93" s="25">
        <f>SUM(Tabel2[[#This Row],[V 7]]*10+Tabel2[[#This Row],[GT 7]])/Tabel2[[#This Row],[AW 7]]*10+Tabel2[[#This Row],[BONUS 7]]</f>
        <v>0</v>
      </c>
      <c r="BD93">
        <v>1</v>
      </c>
      <c r="BH93" s="25">
        <f>SUM(Tabel2[[#This Row],[V 8]]*10+Tabel2[[#This Row],[GT 8]])/Tabel2[[#This Row],[AW 8]]*10+Tabel2[[#This Row],[BONUS 8]]</f>
        <v>0</v>
      </c>
      <c r="BJ93">
        <v>1</v>
      </c>
      <c r="BN93" s="25">
        <f>SUM(Tabel2[[#This Row],[V 9]]*10+Tabel2[[#This Row],[GT 9]])/Tabel2[[#This Row],[AW 9]]*10+Tabel2[[#This Row],[BONUS 9]]</f>
        <v>0</v>
      </c>
      <c r="BP93">
        <v>1</v>
      </c>
      <c r="BT93" s="25">
        <f>SUM(Tabel2[[#This Row],[V 10]]*10+Tabel2[[#This Row],[GT 10]])/Tabel2[[#This Row],[AW 10]]*10+Tabel2[[#This Row],[BONUS 10]]</f>
        <v>0</v>
      </c>
      <c r="BU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93" s="24">
        <v>3000</v>
      </c>
      <c r="BW93" s="30">
        <f>Tabel2[[#This Row],[Diploma]]-Tabel2[[#This Row],[Uitgeschreven]]</f>
        <v>0</v>
      </c>
      <c r="BX93" s="2" t="str">
        <f t="shared" si="2"/>
        <v>geen actie</v>
      </c>
    </row>
    <row r="94" spans="1:76" x14ac:dyDescent="0.3">
      <c r="A94" s="24" t="s">
        <v>256</v>
      </c>
      <c r="B94" s="24" t="s">
        <v>169</v>
      </c>
      <c r="D94" t="s">
        <v>269</v>
      </c>
      <c r="F94" s="27" t="s">
        <v>61</v>
      </c>
      <c r="G94" s="28">
        <f>Tabel2[[#This Row],[pnt t/m 2021/22]]+Tabel2[[#This Row],[pnt 2022/2023]]</f>
        <v>21</v>
      </c>
      <c r="H94">
        <v>2009</v>
      </c>
      <c r="I94">
        <v>2022</v>
      </c>
      <c r="J94" s="26">
        <f>Tabel2[[#This Row],[ijkdatum]]-Tabel2[[#This Row],[Geboren]]</f>
        <v>13</v>
      </c>
      <c r="K94" s="28">
        <f>Tabel2[[#This Row],[TTL 1]]+Tabel2[[#This Row],[TTL 2]]+Tabel2[[#This Row],[TTL 3]]+Tabel2[[#This Row],[TTL 4]]+Tabel2[[#This Row],[TTL 5]]+Tabel2[[#This Row],[TTL 6]]+Tabel2[[#This Row],[TTL 7]]+Tabel2[[#This Row],[TTL 8]]+Tabel2[[#This Row],[TTL 9]]+Tabel2[[#This Row],[TTL 10]]</f>
        <v>0</v>
      </c>
      <c r="L94" s="45">
        <v>21</v>
      </c>
      <c r="N94">
        <v>1</v>
      </c>
      <c r="R94" s="25">
        <f>SUM(Tabel2[[#This Row],[V 1]]*10+Tabel2[[#This Row],[GT 1]])/Tabel2[[#This Row],[AW 1]]*10+Tabel2[[#This Row],[BONUS 1]]</f>
        <v>0</v>
      </c>
      <c r="T94">
        <v>1</v>
      </c>
      <c r="X94" s="25">
        <f>SUM(Tabel2[[#This Row],[V 2]]*10+Tabel2[[#This Row],[GT 2]])/Tabel2[[#This Row],[AW 2]]*10+Tabel2[[#This Row],[BONUS 2]]</f>
        <v>0</v>
      </c>
      <c r="Z94">
        <v>1</v>
      </c>
      <c r="AD94" s="25">
        <f>SUM(Tabel2[[#This Row],[V 3]]*10+Tabel2[[#This Row],[GT 3]])/Tabel2[[#This Row],[AW 3]]*10+Tabel2[[#This Row],[BONUS 3]]</f>
        <v>0</v>
      </c>
      <c r="AF94">
        <v>1</v>
      </c>
      <c r="AJ94" s="25">
        <f>SUM(Tabel2[[#This Row],[V 4]]*10+Tabel2[[#This Row],[GT 4]])/Tabel2[[#This Row],[AW 4]]*10+Tabel2[[#This Row],[BONUS 4]]</f>
        <v>0</v>
      </c>
      <c r="AL94">
        <v>1</v>
      </c>
      <c r="AP94" s="25">
        <f>SUM(Tabel2[[#This Row],[V 5]]*10+Tabel2[[#This Row],[GT 5]])/Tabel2[[#This Row],[AW 5]]*10+Tabel2[[#This Row],[BONUS 5]]</f>
        <v>0</v>
      </c>
      <c r="AR94">
        <v>1</v>
      </c>
      <c r="AV94" s="25">
        <f>SUM(Tabel2[[#This Row],[V 6]]*10+Tabel2[[#This Row],[GT 6]])/Tabel2[[#This Row],[AW 6]]*10+Tabel2[[#This Row],[BONUS 6]]</f>
        <v>0</v>
      </c>
      <c r="AX94">
        <v>1</v>
      </c>
      <c r="BB94" s="25">
        <f>SUM(Tabel2[[#This Row],[V 7]]*10+Tabel2[[#This Row],[GT 7]])/Tabel2[[#This Row],[AW 7]]*10+Tabel2[[#This Row],[BONUS 7]]</f>
        <v>0</v>
      </c>
      <c r="BD94">
        <v>1</v>
      </c>
      <c r="BH94" s="25">
        <f>SUM(Tabel2[[#This Row],[V 8]]*10+Tabel2[[#This Row],[GT 8]])/Tabel2[[#This Row],[AW 8]]*10+Tabel2[[#This Row],[BONUS 8]]</f>
        <v>0</v>
      </c>
      <c r="BJ94">
        <v>1</v>
      </c>
      <c r="BN94" s="25">
        <f>SUM(Tabel2[[#This Row],[V 9]]*10+Tabel2[[#This Row],[GT 9]])/Tabel2[[#This Row],[AW 9]]*10+Tabel2[[#This Row],[BONUS 9]]</f>
        <v>0</v>
      </c>
      <c r="BP94">
        <v>1</v>
      </c>
      <c r="BT94" s="25">
        <f>SUM(Tabel2[[#This Row],[V 10]]*10+Tabel2[[#This Row],[GT 10]])/Tabel2[[#This Row],[AW 10]]*10+Tabel2[[#This Row],[BONUS 10]]</f>
        <v>0</v>
      </c>
      <c r="BU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4" s="24">
        <v>0</v>
      </c>
      <c r="BW94" s="30">
        <f>Tabel2[[#This Row],[Diploma]]-Tabel2[[#This Row],[Uitgeschreven]]</f>
        <v>0</v>
      </c>
      <c r="BX94" s="2" t="str">
        <f t="shared" si="2"/>
        <v>geen actie</v>
      </c>
    </row>
    <row r="95" spans="1:76" x14ac:dyDescent="0.3">
      <c r="A95" s="24" t="s">
        <v>212</v>
      </c>
      <c r="B95" s="24" t="s">
        <v>169</v>
      </c>
      <c r="D95" t="s">
        <v>191</v>
      </c>
      <c r="E95" s="24">
        <v>118015</v>
      </c>
      <c r="F95" s="27" t="s">
        <v>39</v>
      </c>
      <c r="G95" s="28">
        <f>Tabel2[[#This Row],[pnt t/m 2021/22]]+Tabel2[[#This Row],[pnt 2022/2023]]</f>
        <v>1708.43253968254</v>
      </c>
      <c r="H95">
        <v>2008</v>
      </c>
      <c r="I95">
        <v>2022</v>
      </c>
      <c r="J95" s="26">
        <f>Tabel2[[#This Row],[ijkdatum]]-Tabel2[[#This Row],[Geboren]]</f>
        <v>14</v>
      </c>
      <c r="K95" s="28">
        <f>Tabel2[[#This Row],[TTL 1]]+Tabel2[[#This Row],[TTL 2]]+Tabel2[[#This Row],[TTL 3]]+Tabel2[[#This Row],[TTL 4]]+Tabel2[[#This Row],[TTL 5]]+Tabel2[[#This Row],[TTL 6]]+Tabel2[[#This Row],[TTL 7]]+Tabel2[[#This Row],[TTL 8]]+Tabel2[[#This Row],[TTL 9]]+Tabel2[[#This Row],[TTL 10]]</f>
        <v>0</v>
      </c>
      <c r="L95" s="45">
        <v>1708.43253968254</v>
      </c>
      <c r="N95">
        <v>1</v>
      </c>
      <c r="R95" s="25">
        <f>SUM(Tabel2[[#This Row],[V 1]]*10+Tabel2[[#This Row],[GT 1]])/Tabel2[[#This Row],[AW 1]]*10+Tabel2[[#This Row],[BONUS 1]]</f>
        <v>0</v>
      </c>
      <c r="T95">
        <v>1</v>
      </c>
      <c r="X95" s="25">
        <f>SUM(Tabel2[[#This Row],[V 2]]*10+Tabel2[[#This Row],[GT 2]])/Tabel2[[#This Row],[AW 2]]*10+Tabel2[[#This Row],[BONUS 2]]</f>
        <v>0</v>
      </c>
      <c r="Z95">
        <v>1</v>
      </c>
      <c r="AD95" s="25">
        <f>SUM(Tabel2[[#This Row],[V 3]]*10+Tabel2[[#This Row],[GT 3]])/Tabel2[[#This Row],[AW 3]]*10+Tabel2[[#This Row],[BONUS 3]]</f>
        <v>0</v>
      </c>
      <c r="AF95">
        <v>1</v>
      </c>
      <c r="AJ95" s="25">
        <f>SUM(Tabel2[[#This Row],[V 4]]*10+Tabel2[[#This Row],[GT 4]])/Tabel2[[#This Row],[AW 4]]*10+Tabel2[[#This Row],[BONUS 4]]</f>
        <v>0</v>
      </c>
      <c r="AL95">
        <v>1</v>
      </c>
      <c r="AP95" s="25">
        <f>SUM(Tabel2[[#This Row],[V 5]]*10+Tabel2[[#This Row],[GT 5]])/Tabel2[[#This Row],[AW 5]]*10+Tabel2[[#This Row],[BONUS 5]]</f>
        <v>0</v>
      </c>
      <c r="AR95">
        <v>1</v>
      </c>
      <c r="AV95" s="25">
        <f>SUM(Tabel2[[#This Row],[V 6]]*10+Tabel2[[#This Row],[GT 6]])/Tabel2[[#This Row],[AW 6]]*10+Tabel2[[#This Row],[BONUS 6]]</f>
        <v>0</v>
      </c>
      <c r="AX95">
        <v>1</v>
      </c>
      <c r="BB95" s="25">
        <f>SUM(Tabel2[[#This Row],[V 7]]*10+Tabel2[[#This Row],[GT 7]])/Tabel2[[#This Row],[AW 7]]*10+Tabel2[[#This Row],[BONUS 7]]</f>
        <v>0</v>
      </c>
      <c r="BD95">
        <v>1</v>
      </c>
      <c r="BH95" s="25">
        <f>SUM(Tabel2[[#This Row],[V 8]]*10+Tabel2[[#This Row],[GT 8]])/Tabel2[[#This Row],[AW 8]]*10+Tabel2[[#This Row],[BONUS 8]]</f>
        <v>0</v>
      </c>
      <c r="BJ95">
        <v>1</v>
      </c>
      <c r="BN95" s="25">
        <f>SUM(Tabel2[[#This Row],[V 9]]*10+Tabel2[[#This Row],[GT 9]])/Tabel2[[#This Row],[AW 9]]*10+Tabel2[[#This Row],[BONUS 9]]</f>
        <v>0</v>
      </c>
      <c r="BP95">
        <v>1</v>
      </c>
      <c r="BT95" s="25">
        <f>SUM(Tabel2[[#This Row],[V 10]]*10+Tabel2[[#This Row],[GT 10]])/Tabel2[[#This Row],[AW 10]]*10+Tabel2[[#This Row],[BONUS 10]]</f>
        <v>0</v>
      </c>
      <c r="BU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95" s="24">
        <v>1500</v>
      </c>
      <c r="BW95" s="30">
        <f>Tabel2[[#This Row],[Diploma]]-Tabel2[[#This Row],[Uitgeschreven]]</f>
        <v>0</v>
      </c>
      <c r="BX95" s="2" t="str">
        <f t="shared" si="2"/>
        <v>geen actie</v>
      </c>
    </row>
    <row r="96" spans="1:76" x14ac:dyDescent="0.3">
      <c r="A96" s="24" t="s">
        <v>213</v>
      </c>
      <c r="D96" t="s">
        <v>238</v>
      </c>
      <c r="E96" s="24">
        <v>119413</v>
      </c>
      <c r="F96" s="27" t="s">
        <v>45</v>
      </c>
      <c r="G96" s="28">
        <f>Tabel2[[#This Row],[pnt t/m 2021/22]]+Tabel2[[#This Row],[pnt 2022/2023]]</f>
        <v>56.25</v>
      </c>
      <c r="H96">
        <v>2010</v>
      </c>
      <c r="I96">
        <v>2022</v>
      </c>
      <c r="J96" s="26">
        <f>Tabel2[[#This Row],[ijkdatum]]-Tabel2[[#This Row],[Geboren]]</f>
        <v>12</v>
      </c>
      <c r="K96" s="28">
        <f>Tabel2[[#This Row],[TTL 1]]+Tabel2[[#This Row],[TTL 2]]+Tabel2[[#This Row],[TTL 3]]+Tabel2[[#This Row],[TTL 4]]+Tabel2[[#This Row],[TTL 5]]+Tabel2[[#This Row],[TTL 6]]+Tabel2[[#This Row],[TTL 7]]+Tabel2[[#This Row],[TTL 8]]+Tabel2[[#This Row],[TTL 9]]+Tabel2[[#This Row],[TTL 10]]</f>
        <v>0</v>
      </c>
      <c r="L96" s="45">
        <v>56.25</v>
      </c>
      <c r="N96">
        <v>1</v>
      </c>
      <c r="R96" s="25">
        <f>SUM(Tabel2[[#This Row],[V 1]]*10+Tabel2[[#This Row],[GT 1]])/Tabel2[[#This Row],[AW 1]]*10+Tabel2[[#This Row],[BONUS 1]]</f>
        <v>0</v>
      </c>
      <c r="T96">
        <v>1</v>
      </c>
      <c r="X96" s="25">
        <f>SUM(Tabel2[[#This Row],[V 2]]*10+Tabel2[[#This Row],[GT 2]])/Tabel2[[#This Row],[AW 2]]*10+Tabel2[[#This Row],[BONUS 2]]</f>
        <v>0</v>
      </c>
      <c r="Z96">
        <v>1</v>
      </c>
      <c r="AD96" s="25">
        <f>SUM(Tabel2[[#This Row],[V 3]]*10+Tabel2[[#This Row],[GT 3]])/Tabel2[[#This Row],[AW 3]]*10+Tabel2[[#This Row],[BONUS 3]]</f>
        <v>0</v>
      </c>
      <c r="AF96">
        <v>1</v>
      </c>
      <c r="AJ96" s="25">
        <f>SUM(Tabel2[[#This Row],[V 4]]*10+Tabel2[[#This Row],[GT 4]])/Tabel2[[#This Row],[AW 4]]*10+Tabel2[[#This Row],[BONUS 4]]</f>
        <v>0</v>
      </c>
      <c r="AL96">
        <v>1</v>
      </c>
      <c r="AP96" s="25">
        <f>SUM(Tabel2[[#This Row],[V 5]]*10+Tabel2[[#This Row],[GT 5]])/Tabel2[[#This Row],[AW 5]]*10+Tabel2[[#This Row],[BONUS 5]]</f>
        <v>0</v>
      </c>
      <c r="AR96">
        <v>1</v>
      </c>
      <c r="AV96" s="25">
        <f>SUM(Tabel2[[#This Row],[V 6]]*10+Tabel2[[#This Row],[GT 6]])/Tabel2[[#This Row],[AW 6]]*10+Tabel2[[#This Row],[BONUS 6]]</f>
        <v>0</v>
      </c>
      <c r="AX96">
        <v>1</v>
      </c>
      <c r="BB96" s="25">
        <f>SUM(Tabel2[[#This Row],[V 7]]*10+Tabel2[[#This Row],[GT 7]])/Tabel2[[#This Row],[AW 7]]*10+Tabel2[[#This Row],[BONUS 7]]</f>
        <v>0</v>
      </c>
      <c r="BD96">
        <v>1</v>
      </c>
      <c r="BH96" s="25">
        <f>SUM(Tabel2[[#This Row],[V 8]]*10+Tabel2[[#This Row],[GT 8]])/Tabel2[[#This Row],[AW 8]]*10+Tabel2[[#This Row],[BONUS 8]]</f>
        <v>0</v>
      </c>
      <c r="BJ96">
        <v>1</v>
      </c>
      <c r="BN96" s="25">
        <f>SUM(Tabel2[[#This Row],[V 9]]*10+Tabel2[[#This Row],[GT 9]])/Tabel2[[#This Row],[AW 9]]*10+Tabel2[[#This Row],[BONUS 9]]</f>
        <v>0</v>
      </c>
      <c r="BP96">
        <v>1</v>
      </c>
      <c r="BT96" s="25">
        <f>SUM(Tabel2[[#This Row],[V 10]]*10+Tabel2[[#This Row],[GT 10]])/Tabel2[[#This Row],[AW 10]]*10+Tabel2[[#This Row],[BONUS 10]]</f>
        <v>0</v>
      </c>
      <c r="BU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6" s="24">
        <v>0</v>
      </c>
      <c r="BW96" s="30">
        <f>Tabel2[[#This Row],[Diploma]]-Tabel2[[#This Row],[Uitgeschreven]]</f>
        <v>0</v>
      </c>
      <c r="BX96" s="2" t="str">
        <f t="shared" si="2"/>
        <v>geen actie</v>
      </c>
    </row>
    <row r="97" spans="1:76" x14ac:dyDescent="0.3">
      <c r="A97" s="24" t="s">
        <v>320</v>
      </c>
      <c r="B97" s="24" t="s">
        <v>169</v>
      </c>
      <c r="D97" t="s">
        <v>391</v>
      </c>
      <c r="E97" s="24">
        <v>119721</v>
      </c>
      <c r="F97" s="27" t="s">
        <v>296</v>
      </c>
      <c r="G97" s="28">
        <f>Tabel2[[#This Row],[pnt t/m 2021/22]]+Tabel2[[#This Row],[pnt 2022/2023]]</f>
        <v>48.888888888888893</v>
      </c>
      <c r="H97">
        <v>2011</v>
      </c>
      <c r="I97">
        <v>2022</v>
      </c>
      <c r="J97" s="26">
        <f>Tabel2[[#This Row],[ijkdatum]]-Tabel2[[#This Row],[Geboren]]</f>
        <v>11</v>
      </c>
      <c r="K97" s="28">
        <f>Tabel2[[#This Row],[TTL 1]]+Tabel2[[#This Row],[TTL 2]]+Tabel2[[#This Row],[TTL 3]]+Tabel2[[#This Row],[TTL 4]]+Tabel2[[#This Row],[TTL 5]]+Tabel2[[#This Row],[TTL 6]]+Tabel2[[#This Row],[TTL 7]]+Tabel2[[#This Row],[TTL 8]]+Tabel2[[#This Row],[TTL 9]]+Tabel2[[#This Row],[TTL 10]]</f>
        <v>48.888888888888893</v>
      </c>
      <c r="L97" s="45"/>
      <c r="M97">
        <v>4</v>
      </c>
      <c r="N97">
        <v>9</v>
      </c>
      <c r="O97">
        <v>2</v>
      </c>
      <c r="P97">
        <v>24</v>
      </c>
      <c r="R97" s="25">
        <f>SUM(Tabel2[[#This Row],[V 1]]*10+Tabel2[[#This Row],[GT 1]])/Tabel2[[#This Row],[AW 1]]*10+Tabel2[[#This Row],[BONUS 1]]</f>
        <v>48.888888888888893</v>
      </c>
      <c r="T97">
        <v>1</v>
      </c>
      <c r="X97" s="25">
        <f>SUM(Tabel2[[#This Row],[V 2]]*10+Tabel2[[#This Row],[GT 2]])/Tabel2[[#This Row],[AW 2]]*10+Tabel2[[#This Row],[BONUS 2]]</f>
        <v>0</v>
      </c>
      <c r="Z97">
        <v>1</v>
      </c>
      <c r="AD97" s="25">
        <f>SUM(Tabel2[[#This Row],[V 3]]*10+Tabel2[[#This Row],[GT 3]])/Tabel2[[#This Row],[AW 3]]*10+Tabel2[[#This Row],[BONUS 3]]</f>
        <v>0</v>
      </c>
      <c r="AF97">
        <v>1</v>
      </c>
      <c r="AJ97" s="25">
        <f>SUM(Tabel2[[#This Row],[V 4]]*10+Tabel2[[#This Row],[GT 4]])/Tabel2[[#This Row],[AW 4]]*10+Tabel2[[#This Row],[BONUS 4]]</f>
        <v>0</v>
      </c>
      <c r="AL97">
        <v>1</v>
      </c>
      <c r="AP97" s="25">
        <f>SUM(Tabel2[[#This Row],[V 5]]*10+Tabel2[[#This Row],[GT 5]])/Tabel2[[#This Row],[AW 5]]*10+Tabel2[[#This Row],[BONUS 5]]</f>
        <v>0</v>
      </c>
      <c r="AR97">
        <v>1</v>
      </c>
      <c r="AV97" s="25">
        <f>SUM(Tabel2[[#This Row],[V 6]]*10+Tabel2[[#This Row],[GT 6]])/Tabel2[[#This Row],[AW 6]]*10+Tabel2[[#This Row],[BONUS 6]]</f>
        <v>0</v>
      </c>
      <c r="AX97">
        <v>1</v>
      </c>
      <c r="BB97" s="25">
        <f>SUM(Tabel2[[#This Row],[V 7]]*10+Tabel2[[#This Row],[GT 7]])/Tabel2[[#This Row],[AW 7]]*10+Tabel2[[#This Row],[BONUS 7]]</f>
        <v>0</v>
      </c>
      <c r="BD97">
        <v>1</v>
      </c>
      <c r="BH97" s="25">
        <f>SUM(Tabel2[[#This Row],[V 8]]*10+Tabel2[[#This Row],[GT 8]])/Tabel2[[#This Row],[AW 8]]*10+Tabel2[[#This Row],[BONUS 8]]</f>
        <v>0</v>
      </c>
      <c r="BJ97">
        <v>1</v>
      </c>
      <c r="BN97" s="25">
        <f>SUM(Tabel2[[#This Row],[V 9]]*10+Tabel2[[#This Row],[GT 9]])/Tabel2[[#This Row],[AW 9]]*10+Tabel2[[#This Row],[BONUS 9]]</f>
        <v>0</v>
      </c>
      <c r="BP97">
        <v>1</v>
      </c>
      <c r="BT97" s="25">
        <f>SUM(Tabel2[[#This Row],[V 10]]*10+Tabel2[[#This Row],[GT 10]])/Tabel2[[#This Row],[AW 10]]*10+Tabel2[[#This Row],[BONUS 10]]</f>
        <v>0</v>
      </c>
      <c r="BU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7" s="24">
        <v>0</v>
      </c>
      <c r="BW97" s="30">
        <f>Tabel2[[#This Row],[Diploma]]-Tabel2[[#This Row],[Uitgeschreven]]</f>
        <v>0</v>
      </c>
      <c r="BX97" s="2" t="str">
        <f t="shared" si="2"/>
        <v>geen actie</v>
      </c>
    </row>
    <row r="98" spans="1:76" x14ac:dyDescent="0.3">
      <c r="A98" s="24" t="s">
        <v>294</v>
      </c>
      <c r="B98" s="24" t="s">
        <v>169</v>
      </c>
      <c r="D98" t="s">
        <v>312</v>
      </c>
      <c r="E98" s="24">
        <v>118499</v>
      </c>
      <c r="F98" s="27" t="s">
        <v>298</v>
      </c>
      <c r="G98" s="46">
        <f>Tabel2[[#This Row],[pnt t/m 2021/22]]+Tabel2[[#This Row],[pnt 2022/2023]]</f>
        <v>1058.0227272727273</v>
      </c>
      <c r="H98">
        <v>2005</v>
      </c>
      <c r="I98">
        <v>2022</v>
      </c>
      <c r="J98" s="26">
        <f>Tabel2[[#This Row],[ijkdatum]]-Tabel2[[#This Row],[Geboren]]</f>
        <v>17</v>
      </c>
      <c r="K98" s="28">
        <f>Tabel2[[#This Row],[TTL 1]]+Tabel2[[#This Row],[TTL 2]]+Tabel2[[#This Row],[TTL 3]]+Tabel2[[#This Row],[TTL 4]]+Tabel2[[#This Row],[TTL 5]]+Tabel2[[#This Row],[TTL 6]]+Tabel2[[#This Row],[TTL 7]]+Tabel2[[#This Row],[TTL 8]]+Tabel2[[#This Row],[TTL 9]]+Tabel2[[#This Row],[TTL 10]]</f>
        <v>0</v>
      </c>
      <c r="L98" s="45">
        <v>1058.0227272727273</v>
      </c>
      <c r="N98">
        <v>1</v>
      </c>
      <c r="R98" s="25">
        <f>SUM(Tabel2[[#This Row],[V 1]]*10+Tabel2[[#This Row],[GT 1]])/Tabel2[[#This Row],[AW 1]]*10+Tabel2[[#This Row],[BONUS 1]]</f>
        <v>0</v>
      </c>
      <c r="T98">
        <v>1</v>
      </c>
      <c r="X98" s="25">
        <f>SUM(Tabel2[[#This Row],[V 2]]*10+Tabel2[[#This Row],[GT 2]])/Tabel2[[#This Row],[AW 2]]*10+Tabel2[[#This Row],[BONUS 2]]</f>
        <v>0</v>
      </c>
      <c r="Z98">
        <v>1</v>
      </c>
      <c r="AD98" s="25">
        <f>SUM(Tabel2[[#This Row],[V 3]]*10+Tabel2[[#This Row],[GT 3]])/Tabel2[[#This Row],[AW 3]]*10+Tabel2[[#This Row],[BONUS 3]]</f>
        <v>0</v>
      </c>
      <c r="AF98">
        <v>1</v>
      </c>
      <c r="AJ98" s="25">
        <f>SUM(Tabel2[[#This Row],[V 4]]*10+Tabel2[[#This Row],[GT 4]])/Tabel2[[#This Row],[AW 4]]*10+Tabel2[[#This Row],[BONUS 4]]</f>
        <v>0</v>
      </c>
      <c r="AL98">
        <v>1</v>
      </c>
      <c r="AP98" s="25">
        <f>SUM(Tabel2[[#This Row],[V 5]]*10+Tabel2[[#This Row],[GT 5]])/Tabel2[[#This Row],[AW 5]]*10+Tabel2[[#This Row],[BONUS 5]]</f>
        <v>0</v>
      </c>
      <c r="AR98">
        <v>1</v>
      </c>
      <c r="AV98" s="25">
        <f>SUM(Tabel2[[#This Row],[V 6]]*10+Tabel2[[#This Row],[GT 6]])/Tabel2[[#This Row],[AW 6]]*10+Tabel2[[#This Row],[BONUS 6]]</f>
        <v>0</v>
      </c>
      <c r="AX98">
        <v>1</v>
      </c>
      <c r="BB98" s="25">
        <f>SUM(Tabel2[[#This Row],[V 7]]*10+Tabel2[[#This Row],[GT 7]])/Tabel2[[#This Row],[AW 7]]*10+Tabel2[[#This Row],[BONUS 7]]</f>
        <v>0</v>
      </c>
      <c r="BD98">
        <v>1</v>
      </c>
      <c r="BH98" s="25">
        <f>SUM(Tabel2[[#This Row],[V 8]]*10+Tabel2[[#This Row],[GT 8]])/Tabel2[[#This Row],[AW 8]]*10+Tabel2[[#This Row],[BONUS 8]]</f>
        <v>0</v>
      </c>
      <c r="BJ98">
        <v>1</v>
      </c>
      <c r="BN98" s="25">
        <f>SUM(Tabel2[[#This Row],[V 9]]*10+Tabel2[[#This Row],[GT 9]])/Tabel2[[#This Row],[AW 9]]*10+Tabel2[[#This Row],[BONUS 9]]</f>
        <v>0</v>
      </c>
      <c r="BP98">
        <v>1</v>
      </c>
      <c r="BT98" s="25">
        <f>SUM(Tabel2[[#This Row],[V 10]]*10+Tabel2[[#This Row],[GT 10]])/Tabel2[[#This Row],[AW 10]]*10+Tabel2[[#This Row],[BONUS 10]]</f>
        <v>0</v>
      </c>
      <c r="BU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98" s="24">
        <v>1000</v>
      </c>
      <c r="BW98" s="30">
        <f>Tabel2[[#This Row],[Diploma]]-Tabel2[[#This Row],[Uitgeschreven]]</f>
        <v>0</v>
      </c>
      <c r="BX98" s="2" t="str">
        <f t="shared" si="2"/>
        <v>geen actie</v>
      </c>
    </row>
    <row r="99" spans="1:76" x14ac:dyDescent="0.3">
      <c r="A99" s="24" t="s">
        <v>212</v>
      </c>
      <c r="B99" s="24" t="s">
        <v>169</v>
      </c>
      <c r="D99" t="s">
        <v>192</v>
      </c>
      <c r="E99" s="24">
        <v>118246</v>
      </c>
      <c r="F99" s="27" t="s">
        <v>45</v>
      </c>
      <c r="G99" s="28">
        <f>Tabel2[[#This Row],[pnt t/m 2021/22]]+Tabel2[[#This Row],[pnt 2022/2023]]</f>
        <v>1015.9722222222222</v>
      </c>
      <c r="H99">
        <v>2008</v>
      </c>
      <c r="I99">
        <v>2022</v>
      </c>
      <c r="J99" s="26">
        <f>Tabel2[[#This Row],[ijkdatum]]-Tabel2[[#This Row],[Geboren]]</f>
        <v>14</v>
      </c>
      <c r="K99" s="28">
        <f>Tabel2[[#This Row],[TTL 1]]+Tabel2[[#This Row],[TTL 2]]+Tabel2[[#This Row],[TTL 3]]+Tabel2[[#This Row],[TTL 4]]+Tabel2[[#This Row],[TTL 5]]+Tabel2[[#This Row],[TTL 6]]+Tabel2[[#This Row],[TTL 7]]+Tabel2[[#This Row],[TTL 8]]+Tabel2[[#This Row],[TTL 9]]+Tabel2[[#This Row],[TTL 10]]</f>
        <v>0</v>
      </c>
      <c r="L99" s="45">
        <v>1015.9722222222222</v>
      </c>
      <c r="N99">
        <v>1</v>
      </c>
      <c r="R99" s="25">
        <f>SUM(Tabel2[[#This Row],[V 1]]*10+Tabel2[[#This Row],[GT 1]])/Tabel2[[#This Row],[AW 1]]*10+Tabel2[[#This Row],[BONUS 1]]</f>
        <v>0</v>
      </c>
      <c r="T99">
        <v>1</v>
      </c>
      <c r="X99" s="25">
        <f>SUM(Tabel2[[#This Row],[V 2]]*10+Tabel2[[#This Row],[GT 2]])/Tabel2[[#This Row],[AW 2]]*10+Tabel2[[#This Row],[BONUS 2]]</f>
        <v>0</v>
      </c>
      <c r="Z99">
        <v>1</v>
      </c>
      <c r="AD99" s="25">
        <f>SUM(Tabel2[[#This Row],[V 3]]*10+Tabel2[[#This Row],[GT 3]])/Tabel2[[#This Row],[AW 3]]*10+Tabel2[[#This Row],[BONUS 3]]</f>
        <v>0</v>
      </c>
      <c r="AF99">
        <v>1</v>
      </c>
      <c r="AJ99" s="25">
        <f>SUM(Tabel2[[#This Row],[V 4]]*10+Tabel2[[#This Row],[GT 4]])/Tabel2[[#This Row],[AW 4]]*10+Tabel2[[#This Row],[BONUS 4]]</f>
        <v>0</v>
      </c>
      <c r="AL99">
        <v>1</v>
      </c>
      <c r="AP99" s="25">
        <f>SUM(Tabel2[[#This Row],[V 5]]*10+Tabel2[[#This Row],[GT 5]])/Tabel2[[#This Row],[AW 5]]*10+Tabel2[[#This Row],[BONUS 5]]</f>
        <v>0</v>
      </c>
      <c r="AR99">
        <v>1</v>
      </c>
      <c r="AV99" s="25">
        <f>SUM(Tabel2[[#This Row],[V 6]]*10+Tabel2[[#This Row],[GT 6]])/Tabel2[[#This Row],[AW 6]]*10+Tabel2[[#This Row],[BONUS 6]]</f>
        <v>0</v>
      </c>
      <c r="AX99">
        <v>1</v>
      </c>
      <c r="BB99" s="25">
        <f>SUM(Tabel2[[#This Row],[V 7]]*10+Tabel2[[#This Row],[GT 7]])/Tabel2[[#This Row],[AW 7]]*10+Tabel2[[#This Row],[BONUS 7]]</f>
        <v>0</v>
      </c>
      <c r="BD99">
        <v>1</v>
      </c>
      <c r="BH99" s="25">
        <f>SUM(Tabel2[[#This Row],[V 8]]*10+Tabel2[[#This Row],[GT 8]])/Tabel2[[#This Row],[AW 8]]*10+Tabel2[[#This Row],[BONUS 8]]</f>
        <v>0</v>
      </c>
      <c r="BJ99">
        <v>1</v>
      </c>
      <c r="BN99" s="25">
        <f>SUM(Tabel2[[#This Row],[V 9]]*10+Tabel2[[#This Row],[GT 9]])/Tabel2[[#This Row],[AW 9]]*10+Tabel2[[#This Row],[BONUS 9]]</f>
        <v>0</v>
      </c>
      <c r="BP99">
        <v>1</v>
      </c>
      <c r="BT99" s="25">
        <f>SUM(Tabel2[[#This Row],[V 10]]*10+Tabel2[[#This Row],[GT 10]])/Tabel2[[#This Row],[AW 10]]*10+Tabel2[[#This Row],[BONUS 10]]</f>
        <v>0</v>
      </c>
      <c r="BU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99" s="24">
        <v>1000</v>
      </c>
      <c r="BW99" s="30">
        <f>Tabel2[[#This Row],[Diploma]]-Tabel2[[#This Row],[Uitgeschreven]]</f>
        <v>0</v>
      </c>
      <c r="BX99" s="2" t="str">
        <f t="shared" si="2"/>
        <v>geen actie</v>
      </c>
    </row>
    <row r="100" spans="1:76" x14ac:dyDescent="0.3">
      <c r="A100" s="24" t="s">
        <v>213</v>
      </c>
      <c r="B100" s="24" t="s">
        <v>169</v>
      </c>
      <c r="D100" t="s">
        <v>239</v>
      </c>
      <c r="E100" s="24">
        <v>118931</v>
      </c>
      <c r="F100" s="27" t="s">
        <v>39</v>
      </c>
      <c r="G100" s="28">
        <f>Tabel2[[#This Row],[pnt t/m 2021/22]]+Tabel2[[#This Row],[pnt 2022/2023]]</f>
        <v>1540</v>
      </c>
      <c r="H100">
        <v>2010</v>
      </c>
      <c r="I100">
        <v>2022</v>
      </c>
      <c r="J100" s="26">
        <f>Tabel2[[#This Row],[ijkdatum]]-Tabel2[[#This Row],[Geboren]]</f>
        <v>12</v>
      </c>
      <c r="K100" s="28">
        <f>Tabel2[[#This Row],[TTL 1]]+Tabel2[[#This Row],[TTL 2]]+Tabel2[[#This Row],[TTL 3]]+Tabel2[[#This Row],[TTL 4]]+Tabel2[[#This Row],[TTL 5]]+Tabel2[[#This Row],[TTL 6]]+Tabel2[[#This Row],[TTL 7]]+Tabel2[[#This Row],[TTL 8]]+Tabel2[[#This Row],[TTL 9]]+Tabel2[[#This Row],[TTL 10]]</f>
        <v>0</v>
      </c>
      <c r="L100" s="45">
        <v>1540</v>
      </c>
      <c r="N100">
        <v>1</v>
      </c>
      <c r="R100" s="25">
        <f>SUM(Tabel2[[#This Row],[V 1]]*10+Tabel2[[#This Row],[GT 1]])/Tabel2[[#This Row],[AW 1]]*10+Tabel2[[#This Row],[BONUS 1]]</f>
        <v>0</v>
      </c>
      <c r="T100">
        <v>1</v>
      </c>
      <c r="X100" s="25">
        <f>SUM(Tabel2[[#This Row],[V 2]]*10+Tabel2[[#This Row],[GT 2]])/Tabel2[[#This Row],[AW 2]]*10+Tabel2[[#This Row],[BONUS 2]]</f>
        <v>0</v>
      </c>
      <c r="Z100">
        <v>1</v>
      </c>
      <c r="AD100" s="25">
        <f>SUM(Tabel2[[#This Row],[V 3]]*10+Tabel2[[#This Row],[GT 3]])/Tabel2[[#This Row],[AW 3]]*10+Tabel2[[#This Row],[BONUS 3]]</f>
        <v>0</v>
      </c>
      <c r="AF100">
        <v>1</v>
      </c>
      <c r="AJ100" s="25">
        <f>SUM(Tabel2[[#This Row],[V 4]]*10+Tabel2[[#This Row],[GT 4]])/Tabel2[[#This Row],[AW 4]]*10+Tabel2[[#This Row],[BONUS 4]]</f>
        <v>0</v>
      </c>
      <c r="AL100">
        <v>1</v>
      </c>
      <c r="AP100" s="25">
        <f>SUM(Tabel2[[#This Row],[V 5]]*10+Tabel2[[#This Row],[GT 5]])/Tabel2[[#This Row],[AW 5]]*10+Tabel2[[#This Row],[BONUS 5]]</f>
        <v>0</v>
      </c>
      <c r="AR100">
        <v>1</v>
      </c>
      <c r="AV100" s="25">
        <f>SUM(Tabel2[[#This Row],[V 6]]*10+Tabel2[[#This Row],[GT 6]])/Tabel2[[#This Row],[AW 6]]*10+Tabel2[[#This Row],[BONUS 6]]</f>
        <v>0</v>
      </c>
      <c r="AX100">
        <v>1</v>
      </c>
      <c r="BB100" s="25">
        <f>SUM(Tabel2[[#This Row],[V 7]]*10+Tabel2[[#This Row],[GT 7]])/Tabel2[[#This Row],[AW 7]]*10+Tabel2[[#This Row],[BONUS 7]]</f>
        <v>0</v>
      </c>
      <c r="BD100">
        <v>1</v>
      </c>
      <c r="BH100" s="25">
        <f>SUM(Tabel2[[#This Row],[V 8]]*10+Tabel2[[#This Row],[GT 8]])/Tabel2[[#This Row],[AW 8]]*10+Tabel2[[#This Row],[BONUS 8]]</f>
        <v>0</v>
      </c>
      <c r="BJ100">
        <v>1</v>
      </c>
      <c r="BN100" s="25">
        <f>SUM(Tabel2[[#This Row],[V 9]]*10+Tabel2[[#This Row],[GT 9]])/Tabel2[[#This Row],[AW 9]]*10+Tabel2[[#This Row],[BONUS 9]]</f>
        <v>0</v>
      </c>
      <c r="BP100">
        <v>1</v>
      </c>
      <c r="BT100" s="25">
        <f>SUM(Tabel2[[#This Row],[V 10]]*10+Tabel2[[#This Row],[GT 10]])/Tabel2[[#This Row],[AW 10]]*10+Tabel2[[#This Row],[BONUS 10]]</f>
        <v>0</v>
      </c>
      <c r="BU10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00" s="24">
        <v>1500</v>
      </c>
      <c r="BW100" s="30">
        <f>Tabel2[[#This Row],[Diploma]]-Tabel2[[#This Row],[Uitgeschreven]]</f>
        <v>0</v>
      </c>
      <c r="BX100" s="2" t="str">
        <f t="shared" si="2"/>
        <v>geen actie</v>
      </c>
    </row>
    <row r="101" spans="1:76" x14ac:dyDescent="0.3">
      <c r="A101" s="24" t="s">
        <v>320</v>
      </c>
      <c r="B101" s="24" t="s">
        <v>169</v>
      </c>
      <c r="D101" t="s">
        <v>332</v>
      </c>
      <c r="F101" s="27" t="s">
        <v>296</v>
      </c>
      <c r="G101" s="28">
        <f>Tabel2[[#This Row],[pnt t/m 2021/22]]+Tabel2[[#This Row],[pnt 2022/2023]]</f>
        <v>80</v>
      </c>
      <c r="H101">
        <v>2010</v>
      </c>
      <c r="I101">
        <v>2022</v>
      </c>
      <c r="J101" s="26">
        <f>Tabel2[[#This Row],[ijkdatum]]-Tabel2[[#This Row],[Geboren]]</f>
        <v>12</v>
      </c>
      <c r="K101" s="28">
        <f>Tabel2[[#This Row],[TTL 1]]+Tabel2[[#This Row],[TTL 2]]+Tabel2[[#This Row],[TTL 3]]+Tabel2[[#This Row],[TTL 4]]+Tabel2[[#This Row],[TTL 5]]+Tabel2[[#This Row],[TTL 6]]+Tabel2[[#This Row],[TTL 7]]+Tabel2[[#This Row],[TTL 8]]+Tabel2[[#This Row],[TTL 9]]+Tabel2[[#This Row],[TTL 10]]</f>
        <v>0</v>
      </c>
      <c r="L101" s="45">
        <v>80</v>
      </c>
      <c r="N101">
        <v>1</v>
      </c>
      <c r="R101" s="25">
        <f>SUM(Tabel2[[#This Row],[V 1]]*10+Tabel2[[#This Row],[GT 1]])/Tabel2[[#This Row],[AW 1]]*10+Tabel2[[#This Row],[BONUS 1]]</f>
        <v>0</v>
      </c>
      <c r="T101">
        <v>1</v>
      </c>
      <c r="X101" s="25">
        <f>SUM(Tabel2[[#This Row],[V 2]]*10+Tabel2[[#This Row],[GT 2]])/Tabel2[[#This Row],[AW 2]]*10+Tabel2[[#This Row],[BONUS 2]]</f>
        <v>0</v>
      </c>
      <c r="Z101">
        <v>1</v>
      </c>
      <c r="AD101" s="25">
        <f>SUM(Tabel2[[#This Row],[V 3]]*10+Tabel2[[#This Row],[GT 3]])/Tabel2[[#This Row],[AW 3]]*10+Tabel2[[#This Row],[BONUS 3]]</f>
        <v>0</v>
      </c>
      <c r="AF101">
        <v>1</v>
      </c>
      <c r="AJ101" s="25">
        <f>SUM(Tabel2[[#This Row],[V 4]]*10+Tabel2[[#This Row],[GT 4]])/Tabel2[[#This Row],[AW 4]]*10+Tabel2[[#This Row],[BONUS 4]]</f>
        <v>0</v>
      </c>
      <c r="AL101">
        <v>1</v>
      </c>
      <c r="AP101" s="25">
        <f>SUM(Tabel2[[#This Row],[V 5]]*10+Tabel2[[#This Row],[GT 5]])/Tabel2[[#This Row],[AW 5]]*10+Tabel2[[#This Row],[BONUS 5]]</f>
        <v>0</v>
      </c>
      <c r="AR101">
        <v>1</v>
      </c>
      <c r="AV101" s="25">
        <f>SUM(Tabel2[[#This Row],[V 6]]*10+Tabel2[[#This Row],[GT 6]])/Tabel2[[#This Row],[AW 6]]*10+Tabel2[[#This Row],[BONUS 6]]</f>
        <v>0</v>
      </c>
      <c r="AX101">
        <v>1</v>
      </c>
      <c r="BB101" s="25">
        <f>SUM(Tabel2[[#This Row],[V 7]]*10+Tabel2[[#This Row],[GT 7]])/Tabel2[[#This Row],[AW 7]]*10+Tabel2[[#This Row],[BONUS 7]]</f>
        <v>0</v>
      </c>
      <c r="BD101">
        <v>1</v>
      </c>
      <c r="BH101" s="25">
        <f>SUM(Tabel2[[#This Row],[V 8]]*10+Tabel2[[#This Row],[GT 8]])/Tabel2[[#This Row],[AW 8]]*10+Tabel2[[#This Row],[BONUS 8]]</f>
        <v>0</v>
      </c>
      <c r="BJ101">
        <v>1</v>
      </c>
      <c r="BN101" s="25">
        <f>SUM(Tabel2[[#This Row],[V 9]]*10+Tabel2[[#This Row],[GT 9]])/Tabel2[[#This Row],[AW 9]]*10+Tabel2[[#This Row],[BONUS 9]]</f>
        <v>0</v>
      </c>
      <c r="BP101">
        <v>1</v>
      </c>
      <c r="BT101" s="25">
        <f>SUM(Tabel2[[#This Row],[V 10]]*10+Tabel2[[#This Row],[GT 10]])/Tabel2[[#This Row],[AW 10]]*10+Tabel2[[#This Row],[BONUS 10]]</f>
        <v>0</v>
      </c>
      <c r="BU10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1" s="24">
        <v>0</v>
      </c>
      <c r="BW101" s="30">
        <f>Tabel2[[#This Row],[Diploma]]-Tabel2[[#This Row],[Uitgeschreven]]</f>
        <v>0</v>
      </c>
      <c r="BX101" s="2" t="str">
        <f t="shared" ref="BX101:BX134" si="3">IF(BW101=0,"geen actie",CONCATENATE("diploma uitschrijven: ",BU101," punten"))</f>
        <v>geen actie</v>
      </c>
    </row>
    <row r="102" spans="1:76" x14ac:dyDescent="0.3">
      <c r="A102" s="24" t="s">
        <v>256</v>
      </c>
      <c r="D102" t="s">
        <v>270</v>
      </c>
      <c r="F102" s="27" t="s">
        <v>61</v>
      </c>
      <c r="G102" s="28">
        <f>Tabel2[[#This Row],[pnt t/m 2021/22]]+Tabel2[[#This Row],[pnt 2022/2023]]</f>
        <v>58.333333333333329</v>
      </c>
      <c r="H102">
        <v>2011</v>
      </c>
      <c r="I102">
        <v>2022</v>
      </c>
      <c r="J102" s="26">
        <f>Tabel2[[#This Row],[ijkdatum]]-Tabel2[[#This Row],[Geboren]]</f>
        <v>11</v>
      </c>
      <c r="K102" s="28">
        <f>Tabel2[[#This Row],[TTL 1]]+Tabel2[[#This Row],[TTL 2]]+Tabel2[[#This Row],[TTL 3]]+Tabel2[[#This Row],[TTL 4]]+Tabel2[[#This Row],[TTL 5]]+Tabel2[[#This Row],[TTL 6]]+Tabel2[[#This Row],[TTL 7]]+Tabel2[[#This Row],[TTL 8]]+Tabel2[[#This Row],[TTL 9]]+Tabel2[[#This Row],[TTL 10]]</f>
        <v>0</v>
      </c>
      <c r="L102" s="45">
        <v>58.333333333333329</v>
      </c>
      <c r="N102">
        <v>1</v>
      </c>
      <c r="R102" s="25">
        <f>SUM(Tabel2[[#This Row],[V 1]]*10+Tabel2[[#This Row],[GT 1]])/Tabel2[[#This Row],[AW 1]]*10+Tabel2[[#This Row],[BONUS 1]]</f>
        <v>0</v>
      </c>
      <c r="T102">
        <v>1</v>
      </c>
      <c r="X102" s="25">
        <f>SUM(Tabel2[[#This Row],[V 2]]*10+Tabel2[[#This Row],[GT 2]])/Tabel2[[#This Row],[AW 2]]*10+Tabel2[[#This Row],[BONUS 2]]</f>
        <v>0</v>
      </c>
      <c r="Z102">
        <v>1</v>
      </c>
      <c r="AD102" s="25">
        <f>SUM(Tabel2[[#This Row],[V 3]]*10+Tabel2[[#This Row],[GT 3]])/Tabel2[[#This Row],[AW 3]]*10+Tabel2[[#This Row],[BONUS 3]]</f>
        <v>0</v>
      </c>
      <c r="AF102">
        <v>1</v>
      </c>
      <c r="AJ102" s="25">
        <f>SUM(Tabel2[[#This Row],[V 4]]*10+Tabel2[[#This Row],[GT 4]])/Tabel2[[#This Row],[AW 4]]*10+Tabel2[[#This Row],[BONUS 4]]</f>
        <v>0</v>
      </c>
      <c r="AL102">
        <v>1</v>
      </c>
      <c r="AP102" s="25">
        <f>SUM(Tabel2[[#This Row],[V 5]]*10+Tabel2[[#This Row],[GT 5]])/Tabel2[[#This Row],[AW 5]]*10+Tabel2[[#This Row],[BONUS 5]]</f>
        <v>0</v>
      </c>
      <c r="AR102">
        <v>1</v>
      </c>
      <c r="AV102" s="25">
        <f>SUM(Tabel2[[#This Row],[V 6]]*10+Tabel2[[#This Row],[GT 6]])/Tabel2[[#This Row],[AW 6]]*10+Tabel2[[#This Row],[BONUS 6]]</f>
        <v>0</v>
      </c>
      <c r="AX102">
        <v>1</v>
      </c>
      <c r="BB102" s="25">
        <f>SUM(Tabel2[[#This Row],[V 7]]*10+Tabel2[[#This Row],[GT 7]])/Tabel2[[#This Row],[AW 7]]*10+Tabel2[[#This Row],[BONUS 7]]</f>
        <v>0</v>
      </c>
      <c r="BD102">
        <v>1</v>
      </c>
      <c r="BH102" s="25">
        <f>SUM(Tabel2[[#This Row],[V 8]]*10+Tabel2[[#This Row],[GT 8]])/Tabel2[[#This Row],[AW 8]]*10+Tabel2[[#This Row],[BONUS 8]]</f>
        <v>0</v>
      </c>
      <c r="BJ102">
        <v>1</v>
      </c>
      <c r="BN102" s="25">
        <f>SUM(Tabel2[[#This Row],[V 9]]*10+Tabel2[[#This Row],[GT 9]])/Tabel2[[#This Row],[AW 9]]*10+Tabel2[[#This Row],[BONUS 9]]</f>
        <v>0</v>
      </c>
      <c r="BP102">
        <v>1</v>
      </c>
      <c r="BT102" s="25">
        <f>SUM(Tabel2[[#This Row],[V 10]]*10+Tabel2[[#This Row],[GT 10]])/Tabel2[[#This Row],[AW 10]]*10+Tabel2[[#This Row],[BONUS 10]]</f>
        <v>0</v>
      </c>
      <c r="BU10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2" s="24">
        <v>0</v>
      </c>
      <c r="BW102" s="30">
        <f>Tabel2[[#This Row],[Diploma]]-Tabel2[[#This Row],[Uitgeschreven]]</f>
        <v>0</v>
      </c>
      <c r="BX102" s="2" t="str">
        <f t="shared" si="3"/>
        <v>geen actie</v>
      </c>
    </row>
    <row r="103" spans="1:76" x14ac:dyDescent="0.3">
      <c r="A103" s="24" t="s">
        <v>256</v>
      </c>
      <c r="B103" s="24" t="s">
        <v>169</v>
      </c>
      <c r="D103" t="s">
        <v>271</v>
      </c>
      <c r="E103" s="24">
        <v>119424</v>
      </c>
      <c r="F103" s="27" t="s">
        <v>21</v>
      </c>
      <c r="G103" s="28">
        <f>Tabel2[[#This Row],[pnt t/m 2021/22]]+Tabel2[[#This Row],[pnt 2022/2023]]</f>
        <v>403.3650793650794</v>
      </c>
      <c r="H103">
        <v>2008</v>
      </c>
      <c r="I103">
        <v>2022</v>
      </c>
      <c r="J103" s="26">
        <f>Tabel2[[#This Row],[ijkdatum]]-Tabel2[[#This Row],[Geboren]]</f>
        <v>14</v>
      </c>
      <c r="K103" s="28">
        <f>Tabel2[[#This Row],[TTL 1]]+Tabel2[[#This Row],[TTL 2]]+Tabel2[[#This Row],[TTL 3]]+Tabel2[[#This Row],[TTL 4]]+Tabel2[[#This Row],[TTL 5]]+Tabel2[[#This Row],[TTL 6]]+Tabel2[[#This Row],[TTL 7]]+Tabel2[[#This Row],[TTL 8]]+Tabel2[[#This Row],[TTL 9]]+Tabel2[[#This Row],[TTL 10]]</f>
        <v>84</v>
      </c>
      <c r="L103" s="45">
        <v>319.3650793650794</v>
      </c>
      <c r="M103">
        <v>7</v>
      </c>
      <c r="N103">
        <v>10</v>
      </c>
      <c r="O103">
        <v>5</v>
      </c>
      <c r="P103">
        <v>34</v>
      </c>
      <c r="R103" s="25">
        <f>SUM(Tabel2[[#This Row],[V 1]]*10+Tabel2[[#This Row],[GT 1]])/Tabel2[[#This Row],[AW 1]]*10+Tabel2[[#This Row],[BONUS 1]]</f>
        <v>84</v>
      </c>
      <c r="T103">
        <v>1</v>
      </c>
      <c r="X103" s="25">
        <f>SUM(Tabel2[[#This Row],[V 2]]*10+Tabel2[[#This Row],[GT 2]])/Tabel2[[#This Row],[AW 2]]*10+Tabel2[[#This Row],[BONUS 2]]</f>
        <v>0</v>
      </c>
      <c r="Z103">
        <v>1</v>
      </c>
      <c r="AD103" s="25">
        <f>SUM(Tabel2[[#This Row],[V 3]]*10+Tabel2[[#This Row],[GT 3]])/Tabel2[[#This Row],[AW 3]]*10+Tabel2[[#This Row],[BONUS 3]]</f>
        <v>0</v>
      </c>
      <c r="AF103">
        <v>1</v>
      </c>
      <c r="AJ103" s="25">
        <f>SUM(Tabel2[[#This Row],[V 4]]*10+Tabel2[[#This Row],[GT 4]])/Tabel2[[#This Row],[AW 4]]*10+Tabel2[[#This Row],[BONUS 4]]</f>
        <v>0</v>
      </c>
      <c r="AL103">
        <v>1</v>
      </c>
      <c r="AP103" s="25">
        <f>SUM(Tabel2[[#This Row],[V 5]]*10+Tabel2[[#This Row],[GT 5]])/Tabel2[[#This Row],[AW 5]]*10+Tabel2[[#This Row],[BONUS 5]]</f>
        <v>0</v>
      </c>
      <c r="AR103">
        <v>1</v>
      </c>
      <c r="AV103" s="25">
        <f>SUM(Tabel2[[#This Row],[V 6]]*10+Tabel2[[#This Row],[GT 6]])/Tabel2[[#This Row],[AW 6]]*10+Tabel2[[#This Row],[BONUS 6]]</f>
        <v>0</v>
      </c>
      <c r="AX103">
        <v>1</v>
      </c>
      <c r="BB103" s="25">
        <f>SUM(Tabel2[[#This Row],[V 7]]*10+Tabel2[[#This Row],[GT 7]])/Tabel2[[#This Row],[AW 7]]*10+Tabel2[[#This Row],[BONUS 7]]</f>
        <v>0</v>
      </c>
      <c r="BD103">
        <v>1</v>
      </c>
      <c r="BH103" s="25">
        <f>SUM(Tabel2[[#This Row],[V 8]]*10+Tabel2[[#This Row],[GT 8]])/Tabel2[[#This Row],[AW 8]]*10+Tabel2[[#This Row],[BONUS 8]]</f>
        <v>0</v>
      </c>
      <c r="BJ103">
        <v>1</v>
      </c>
      <c r="BN103" s="25">
        <f>SUM(Tabel2[[#This Row],[V 9]]*10+Tabel2[[#This Row],[GT 9]])/Tabel2[[#This Row],[AW 9]]*10+Tabel2[[#This Row],[BONUS 9]]</f>
        <v>0</v>
      </c>
      <c r="BP103">
        <v>1</v>
      </c>
      <c r="BT103" s="25">
        <f>SUM(Tabel2[[#This Row],[V 10]]*10+Tabel2[[#This Row],[GT 10]])/Tabel2[[#This Row],[AW 10]]*10+Tabel2[[#This Row],[BONUS 10]]</f>
        <v>0</v>
      </c>
      <c r="BU10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03" s="24">
        <v>250</v>
      </c>
      <c r="BW103" s="30">
        <f>Tabel2[[#This Row],[Diploma]]-Tabel2[[#This Row],[Uitgeschreven]]</f>
        <v>0</v>
      </c>
      <c r="BX103" s="2" t="str">
        <f t="shared" si="3"/>
        <v>geen actie</v>
      </c>
    </row>
    <row r="104" spans="1:76" x14ac:dyDescent="0.3">
      <c r="A104" s="24" t="s">
        <v>212</v>
      </c>
      <c r="B104" s="24" t="s">
        <v>169</v>
      </c>
      <c r="D104" t="s">
        <v>193</v>
      </c>
      <c r="E104" s="24">
        <v>117409</v>
      </c>
      <c r="F104" s="27" t="s">
        <v>45</v>
      </c>
      <c r="G104" s="28">
        <f>Tabel2[[#This Row],[pnt t/m 2021/22]]+Tabel2[[#This Row],[pnt 2022/2023]]</f>
        <v>1637.7921245421248</v>
      </c>
      <c r="H104">
        <v>2007</v>
      </c>
      <c r="I104">
        <v>2022</v>
      </c>
      <c r="J104" s="26">
        <f>Tabel2[[#This Row],[ijkdatum]]-Tabel2[[#This Row],[Geboren]]</f>
        <v>15</v>
      </c>
      <c r="K104" s="28">
        <f>Tabel2[[#This Row],[TTL 1]]+Tabel2[[#This Row],[TTL 2]]+Tabel2[[#This Row],[TTL 3]]+Tabel2[[#This Row],[TTL 4]]+Tabel2[[#This Row],[TTL 5]]+Tabel2[[#This Row],[TTL 6]]+Tabel2[[#This Row],[TTL 7]]+Tabel2[[#This Row],[TTL 8]]+Tabel2[[#This Row],[TTL 9]]+Tabel2[[#This Row],[TTL 10]]</f>
        <v>77.777777777777771</v>
      </c>
      <c r="L104" s="45">
        <v>1560.014346764347</v>
      </c>
      <c r="M104">
        <v>15</v>
      </c>
      <c r="N104">
        <v>9</v>
      </c>
      <c r="O104">
        <v>4</v>
      </c>
      <c r="P104">
        <v>30</v>
      </c>
      <c r="R104" s="25">
        <f>SUM(Tabel2[[#This Row],[V 1]]*10+Tabel2[[#This Row],[GT 1]])/Tabel2[[#This Row],[AW 1]]*10+Tabel2[[#This Row],[BONUS 1]]</f>
        <v>77.777777777777771</v>
      </c>
      <c r="T104">
        <v>1</v>
      </c>
      <c r="X104" s="25">
        <f>SUM(Tabel2[[#This Row],[V 2]]*10+Tabel2[[#This Row],[GT 2]])/Tabel2[[#This Row],[AW 2]]*10+Tabel2[[#This Row],[BONUS 2]]</f>
        <v>0</v>
      </c>
      <c r="Z104">
        <v>1</v>
      </c>
      <c r="AD104" s="25">
        <f>SUM(Tabel2[[#This Row],[V 3]]*10+Tabel2[[#This Row],[GT 3]])/Tabel2[[#This Row],[AW 3]]*10+Tabel2[[#This Row],[BONUS 3]]</f>
        <v>0</v>
      </c>
      <c r="AF104">
        <v>1</v>
      </c>
      <c r="AJ104" s="25">
        <f>SUM(Tabel2[[#This Row],[V 4]]*10+Tabel2[[#This Row],[GT 4]])/Tabel2[[#This Row],[AW 4]]*10+Tabel2[[#This Row],[BONUS 4]]</f>
        <v>0</v>
      </c>
      <c r="AL104">
        <v>1</v>
      </c>
      <c r="AP104" s="25">
        <f>SUM(Tabel2[[#This Row],[V 5]]*10+Tabel2[[#This Row],[GT 5]])/Tabel2[[#This Row],[AW 5]]*10+Tabel2[[#This Row],[BONUS 5]]</f>
        <v>0</v>
      </c>
      <c r="AR104">
        <v>1</v>
      </c>
      <c r="AV104" s="25">
        <f>SUM(Tabel2[[#This Row],[V 6]]*10+Tabel2[[#This Row],[GT 6]])/Tabel2[[#This Row],[AW 6]]*10+Tabel2[[#This Row],[BONUS 6]]</f>
        <v>0</v>
      </c>
      <c r="AX104">
        <v>1</v>
      </c>
      <c r="BB104" s="25">
        <f>SUM(Tabel2[[#This Row],[V 7]]*10+Tabel2[[#This Row],[GT 7]])/Tabel2[[#This Row],[AW 7]]*10+Tabel2[[#This Row],[BONUS 7]]</f>
        <v>0</v>
      </c>
      <c r="BD104">
        <v>1</v>
      </c>
      <c r="BH104" s="25">
        <f>SUM(Tabel2[[#This Row],[V 8]]*10+Tabel2[[#This Row],[GT 8]])/Tabel2[[#This Row],[AW 8]]*10+Tabel2[[#This Row],[BONUS 8]]</f>
        <v>0</v>
      </c>
      <c r="BJ104">
        <v>1</v>
      </c>
      <c r="BN104" s="25">
        <f>SUM(Tabel2[[#This Row],[V 9]]*10+Tabel2[[#This Row],[GT 9]])/Tabel2[[#This Row],[AW 9]]*10+Tabel2[[#This Row],[BONUS 9]]</f>
        <v>0</v>
      </c>
      <c r="BP104">
        <v>1</v>
      </c>
      <c r="BT104" s="25">
        <f>SUM(Tabel2[[#This Row],[V 10]]*10+Tabel2[[#This Row],[GT 10]])/Tabel2[[#This Row],[AW 10]]*10+Tabel2[[#This Row],[BONUS 10]]</f>
        <v>0</v>
      </c>
      <c r="BU10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04" s="24">
        <v>1500</v>
      </c>
      <c r="BW104" s="30">
        <f>Tabel2[[#This Row],[Diploma]]-Tabel2[[#This Row],[Uitgeschreven]]</f>
        <v>0</v>
      </c>
      <c r="BX104" s="2" t="str">
        <f t="shared" si="3"/>
        <v>geen actie</v>
      </c>
    </row>
    <row r="105" spans="1:76" x14ac:dyDescent="0.3">
      <c r="A105" s="24" t="s">
        <v>320</v>
      </c>
      <c r="B105" s="24" t="s">
        <v>169</v>
      </c>
      <c r="D105" t="s">
        <v>333</v>
      </c>
      <c r="E105" s="24">
        <v>119082</v>
      </c>
      <c r="F105" s="27" t="s">
        <v>37</v>
      </c>
      <c r="G105" s="28">
        <f>Tabel2[[#This Row],[pnt t/m 2021/22]]+Tabel2[[#This Row],[pnt 2022/2023]]</f>
        <v>217.5</v>
      </c>
      <c r="H105">
        <v>2010</v>
      </c>
      <c r="I105">
        <v>2022</v>
      </c>
      <c r="J105" s="26">
        <f>Tabel2[[#This Row],[ijkdatum]]-Tabel2[[#This Row],[Geboren]]</f>
        <v>12</v>
      </c>
      <c r="K105" s="28">
        <f>Tabel2[[#This Row],[TTL 1]]+Tabel2[[#This Row],[TTL 2]]+Tabel2[[#This Row],[TTL 3]]+Tabel2[[#This Row],[TTL 4]]+Tabel2[[#This Row],[TTL 5]]+Tabel2[[#This Row],[TTL 6]]+Tabel2[[#This Row],[TTL 7]]+Tabel2[[#This Row],[TTL 8]]+Tabel2[[#This Row],[TTL 9]]+Tabel2[[#This Row],[TTL 10]]</f>
        <v>0</v>
      </c>
      <c r="L105" s="45">
        <v>217.5</v>
      </c>
      <c r="N105">
        <v>1</v>
      </c>
      <c r="R105" s="25">
        <f>SUM(Tabel2[[#This Row],[V 1]]*10+Tabel2[[#This Row],[GT 1]])/Tabel2[[#This Row],[AW 1]]*10+Tabel2[[#This Row],[BONUS 1]]</f>
        <v>0</v>
      </c>
      <c r="T105">
        <v>1</v>
      </c>
      <c r="X105" s="25">
        <f>SUM(Tabel2[[#This Row],[V 2]]*10+Tabel2[[#This Row],[GT 2]])/Tabel2[[#This Row],[AW 2]]*10+Tabel2[[#This Row],[BONUS 2]]</f>
        <v>0</v>
      </c>
      <c r="Z105">
        <v>1</v>
      </c>
      <c r="AD105" s="25">
        <f>SUM(Tabel2[[#This Row],[V 3]]*10+Tabel2[[#This Row],[GT 3]])/Tabel2[[#This Row],[AW 3]]*10+Tabel2[[#This Row],[BONUS 3]]</f>
        <v>0</v>
      </c>
      <c r="AF105">
        <v>1</v>
      </c>
      <c r="AJ105" s="25">
        <f>SUM(Tabel2[[#This Row],[V 4]]*10+Tabel2[[#This Row],[GT 4]])/Tabel2[[#This Row],[AW 4]]*10+Tabel2[[#This Row],[BONUS 4]]</f>
        <v>0</v>
      </c>
      <c r="AL105">
        <v>1</v>
      </c>
      <c r="AP105" s="25">
        <f>SUM(Tabel2[[#This Row],[V 5]]*10+Tabel2[[#This Row],[GT 5]])/Tabel2[[#This Row],[AW 5]]*10+Tabel2[[#This Row],[BONUS 5]]</f>
        <v>0</v>
      </c>
      <c r="AR105">
        <v>1</v>
      </c>
      <c r="AV105" s="25">
        <f>SUM(Tabel2[[#This Row],[V 6]]*10+Tabel2[[#This Row],[GT 6]])/Tabel2[[#This Row],[AW 6]]*10+Tabel2[[#This Row],[BONUS 6]]</f>
        <v>0</v>
      </c>
      <c r="AX105">
        <v>1</v>
      </c>
      <c r="BB105" s="25">
        <f>SUM(Tabel2[[#This Row],[V 7]]*10+Tabel2[[#This Row],[GT 7]])/Tabel2[[#This Row],[AW 7]]*10+Tabel2[[#This Row],[BONUS 7]]</f>
        <v>0</v>
      </c>
      <c r="BD105">
        <v>1</v>
      </c>
      <c r="BH105" s="25">
        <f>SUM(Tabel2[[#This Row],[V 8]]*10+Tabel2[[#This Row],[GT 8]])/Tabel2[[#This Row],[AW 8]]*10+Tabel2[[#This Row],[BONUS 8]]</f>
        <v>0</v>
      </c>
      <c r="BJ105">
        <v>1</v>
      </c>
      <c r="BN105" s="25">
        <f>SUM(Tabel2[[#This Row],[V 9]]*10+Tabel2[[#This Row],[GT 9]])/Tabel2[[#This Row],[AW 9]]*10+Tabel2[[#This Row],[BONUS 9]]</f>
        <v>0</v>
      </c>
      <c r="BP105">
        <v>1</v>
      </c>
      <c r="BT105" s="25">
        <f>SUM(Tabel2[[#This Row],[V 10]]*10+Tabel2[[#This Row],[GT 10]])/Tabel2[[#This Row],[AW 10]]*10+Tabel2[[#This Row],[BONUS 10]]</f>
        <v>0</v>
      </c>
      <c r="BU10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5" s="24">
        <v>0</v>
      </c>
      <c r="BW105" s="30">
        <f>Tabel2[[#This Row],[Diploma]]-Tabel2[[#This Row],[Uitgeschreven]]</f>
        <v>0</v>
      </c>
      <c r="BX105" s="2" t="str">
        <f t="shared" si="3"/>
        <v>geen actie</v>
      </c>
    </row>
    <row r="106" spans="1:76" x14ac:dyDescent="0.3">
      <c r="A106" s="24" t="s">
        <v>320</v>
      </c>
      <c r="B106" s="24" t="s">
        <v>169</v>
      </c>
      <c r="D106" t="s">
        <v>334</v>
      </c>
      <c r="E106" s="24">
        <v>119083</v>
      </c>
      <c r="F106" s="27" t="s">
        <v>37</v>
      </c>
      <c r="G106" s="28">
        <f>Tabel2[[#This Row],[pnt t/m 2021/22]]+Tabel2[[#This Row],[pnt 2022/2023]]</f>
        <v>46.875</v>
      </c>
      <c r="H106">
        <v>2013</v>
      </c>
      <c r="I106">
        <v>2022</v>
      </c>
      <c r="J106" s="26">
        <f>Tabel2[[#This Row],[ijkdatum]]-Tabel2[[#This Row],[Geboren]]</f>
        <v>9</v>
      </c>
      <c r="K106" s="28">
        <f>Tabel2[[#This Row],[TTL 1]]+Tabel2[[#This Row],[TTL 2]]+Tabel2[[#This Row],[TTL 3]]+Tabel2[[#This Row],[TTL 4]]+Tabel2[[#This Row],[TTL 5]]+Tabel2[[#This Row],[TTL 6]]+Tabel2[[#This Row],[TTL 7]]+Tabel2[[#This Row],[TTL 8]]+Tabel2[[#This Row],[TTL 9]]+Tabel2[[#This Row],[TTL 10]]</f>
        <v>0</v>
      </c>
      <c r="L106" s="45">
        <v>46.875</v>
      </c>
      <c r="N106">
        <v>1</v>
      </c>
      <c r="R106" s="25">
        <f>SUM(Tabel2[[#This Row],[V 1]]*10+Tabel2[[#This Row],[GT 1]])/Tabel2[[#This Row],[AW 1]]*10+Tabel2[[#This Row],[BONUS 1]]</f>
        <v>0</v>
      </c>
      <c r="T106">
        <v>1</v>
      </c>
      <c r="X106" s="25">
        <f>SUM(Tabel2[[#This Row],[V 2]]*10+Tabel2[[#This Row],[GT 2]])/Tabel2[[#This Row],[AW 2]]*10+Tabel2[[#This Row],[BONUS 2]]</f>
        <v>0</v>
      </c>
      <c r="Z106">
        <v>1</v>
      </c>
      <c r="AD106" s="25">
        <f>SUM(Tabel2[[#This Row],[V 3]]*10+Tabel2[[#This Row],[GT 3]])/Tabel2[[#This Row],[AW 3]]*10+Tabel2[[#This Row],[BONUS 3]]</f>
        <v>0</v>
      </c>
      <c r="AF106">
        <v>1</v>
      </c>
      <c r="AJ106" s="25">
        <f>SUM(Tabel2[[#This Row],[V 4]]*10+Tabel2[[#This Row],[GT 4]])/Tabel2[[#This Row],[AW 4]]*10+Tabel2[[#This Row],[BONUS 4]]</f>
        <v>0</v>
      </c>
      <c r="AL106">
        <v>1</v>
      </c>
      <c r="AP106" s="25">
        <f>SUM(Tabel2[[#This Row],[V 5]]*10+Tabel2[[#This Row],[GT 5]])/Tabel2[[#This Row],[AW 5]]*10+Tabel2[[#This Row],[BONUS 5]]</f>
        <v>0</v>
      </c>
      <c r="AR106">
        <v>1</v>
      </c>
      <c r="AV106" s="25">
        <f>SUM(Tabel2[[#This Row],[V 6]]*10+Tabel2[[#This Row],[GT 6]])/Tabel2[[#This Row],[AW 6]]*10+Tabel2[[#This Row],[BONUS 6]]</f>
        <v>0</v>
      </c>
      <c r="AX106">
        <v>1</v>
      </c>
      <c r="BB106" s="25">
        <f>SUM(Tabel2[[#This Row],[V 7]]*10+Tabel2[[#This Row],[GT 7]])/Tabel2[[#This Row],[AW 7]]*10+Tabel2[[#This Row],[BONUS 7]]</f>
        <v>0</v>
      </c>
      <c r="BD106">
        <v>1</v>
      </c>
      <c r="BH106" s="25">
        <f>SUM(Tabel2[[#This Row],[V 8]]*10+Tabel2[[#This Row],[GT 8]])/Tabel2[[#This Row],[AW 8]]*10+Tabel2[[#This Row],[BONUS 8]]</f>
        <v>0</v>
      </c>
      <c r="BJ106">
        <v>1</v>
      </c>
      <c r="BN106" s="25">
        <f>SUM(Tabel2[[#This Row],[V 9]]*10+Tabel2[[#This Row],[GT 9]])/Tabel2[[#This Row],[AW 9]]*10+Tabel2[[#This Row],[BONUS 9]]</f>
        <v>0</v>
      </c>
      <c r="BP106">
        <v>1</v>
      </c>
      <c r="BT106" s="25">
        <f>SUM(Tabel2[[#This Row],[V 10]]*10+Tabel2[[#This Row],[GT 10]])/Tabel2[[#This Row],[AW 10]]*10+Tabel2[[#This Row],[BONUS 10]]</f>
        <v>0</v>
      </c>
      <c r="BU10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6" s="24">
        <v>0</v>
      </c>
      <c r="BW106" s="30">
        <f>Tabel2[[#This Row],[Diploma]]-Tabel2[[#This Row],[Uitgeschreven]]</f>
        <v>0</v>
      </c>
      <c r="BX106" s="2" t="str">
        <f t="shared" si="3"/>
        <v>geen actie</v>
      </c>
    </row>
    <row r="107" spans="1:76" x14ac:dyDescent="0.3">
      <c r="A107" s="24" t="s">
        <v>294</v>
      </c>
      <c r="B107" s="24" t="s">
        <v>169</v>
      </c>
      <c r="D107" t="s">
        <v>396</v>
      </c>
      <c r="E107" s="24">
        <v>120066</v>
      </c>
      <c r="F107" s="27" t="s">
        <v>397</v>
      </c>
      <c r="G107" s="28">
        <f>Tabel2[[#This Row],[pnt t/m 2021/22]]+Tabel2[[#This Row],[pnt 2022/2023]]</f>
        <v>102</v>
      </c>
      <c r="H107">
        <v>2005</v>
      </c>
      <c r="I107">
        <v>2022</v>
      </c>
      <c r="J107" s="26">
        <f>Tabel2[[#This Row],[ijkdatum]]-Tabel2[[#This Row],[Geboren]]</f>
        <v>17</v>
      </c>
      <c r="K107" s="28">
        <f>Tabel2[[#This Row],[TTL 1]]+Tabel2[[#This Row],[TTL 2]]+Tabel2[[#This Row],[TTL 3]]+Tabel2[[#This Row],[TTL 4]]+Tabel2[[#This Row],[TTL 5]]+Tabel2[[#This Row],[TTL 6]]+Tabel2[[#This Row],[TTL 7]]+Tabel2[[#This Row],[TTL 8]]+Tabel2[[#This Row],[TTL 9]]+Tabel2[[#This Row],[TTL 10]]</f>
        <v>102</v>
      </c>
      <c r="L107" s="45">
        <v>0</v>
      </c>
      <c r="M107">
        <v>1</v>
      </c>
      <c r="N107">
        <v>10</v>
      </c>
      <c r="O107">
        <v>6</v>
      </c>
      <c r="P107">
        <v>42</v>
      </c>
      <c r="R107" s="25">
        <f>SUM(Tabel2[[#This Row],[V 1]]*10+Tabel2[[#This Row],[GT 1]])/Tabel2[[#This Row],[AW 1]]*10+Tabel2[[#This Row],[BONUS 1]]</f>
        <v>102</v>
      </c>
      <c r="T107">
        <v>1</v>
      </c>
      <c r="X107" s="25">
        <f>SUM(Tabel2[[#This Row],[V 2]]*10+Tabel2[[#This Row],[GT 2]])/Tabel2[[#This Row],[AW 2]]*10+Tabel2[[#This Row],[BONUS 2]]</f>
        <v>0</v>
      </c>
      <c r="Z107">
        <v>1</v>
      </c>
      <c r="AD107" s="25">
        <f>SUM(Tabel2[[#This Row],[V 3]]*10+Tabel2[[#This Row],[GT 3]])/Tabel2[[#This Row],[AW 3]]*10+Tabel2[[#This Row],[BONUS 3]]</f>
        <v>0</v>
      </c>
      <c r="AF107">
        <v>1</v>
      </c>
      <c r="AJ107" s="25">
        <f>SUM(Tabel2[[#This Row],[V 4]]*10+Tabel2[[#This Row],[GT 4]])/Tabel2[[#This Row],[AW 4]]*10+Tabel2[[#This Row],[BONUS 4]]</f>
        <v>0</v>
      </c>
      <c r="AL107">
        <v>1</v>
      </c>
      <c r="AP107" s="25">
        <f>SUM(Tabel2[[#This Row],[V 5]]*10+Tabel2[[#This Row],[GT 5]])/Tabel2[[#This Row],[AW 5]]*10+Tabel2[[#This Row],[BONUS 5]]</f>
        <v>0</v>
      </c>
      <c r="AR107">
        <v>1</v>
      </c>
      <c r="AV107" s="25">
        <f>SUM(Tabel2[[#This Row],[V 6]]*10+Tabel2[[#This Row],[GT 6]])/Tabel2[[#This Row],[AW 6]]*10+Tabel2[[#This Row],[BONUS 6]]</f>
        <v>0</v>
      </c>
      <c r="AX107">
        <v>1</v>
      </c>
      <c r="BB107" s="25">
        <f>SUM(Tabel2[[#This Row],[V 7]]*10+Tabel2[[#This Row],[GT 7]])/Tabel2[[#This Row],[AW 7]]*10+Tabel2[[#This Row],[BONUS 7]]</f>
        <v>0</v>
      </c>
      <c r="BD107">
        <v>1</v>
      </c>
      <c r="BH107" s="25">
        <f>SUM(Tabel2[[#This Row],[V 8]]*10+Tabel2[[#This Row],[GT 8]])/Tabel2[[#This Row],[AW 8]]*10+Tabel2[[#This Row],[BONUS 8]]</f>
        <v>0</v>
      </c>
      <c r="BJ107">
        <v>1</v>
      </c>
      <c r="BN107" s="25">
        <f>SUM(Tabel2[[#This Row],[V 9]]*10+Tabel2[[#This Row],[GT 9]])/Tabel2[[#This Row],[AW 9]]*10+Tabel2[[#This Row],[BONUS 9]]</f>
        <v>0</v>
      </c>
      <c r="BP107">
        <v>1</v>
      </c>
      <c r="BT107" s="25">
        <f>SUM(Tabel2[[#This Row],[V 10]]*10+Tabel2[[#This Row],[GT 10]])/Tabel2[[#This Row],[AW 10]]*10+Tabel2[[#This Row],[BONUS 10]]</f>
        <v>0</v>
      </c>
      <c r="BU10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7" s="30">
        <f>Tabel2[[#This Row],[Diploma]]-Tabel2[[#This Row],[Uitgeschreven]]</f>
        <v>0</v>
      </c>
      <c r="BX107" s="2" t="str">
        <f t="shared" si="3"/>
        <v>geen actie</v>
      </c>
    </row>
    <row r="108" spans="1:76" x14ac:dyDescent="0.3">
      <c r="A108" s="24" t="s">
        <v>256</v>
      </c>
      <c r="B108" s="24" t="s">
        <v>169</v>
      </c>
      <c r="D108" t="s">
        <v>272</v>
      </c>
      <c r="E108" s="24">
        <v>118873</v>
      </c>
      <c r="F108" s="27" t="s">
        <v>61</v>
      </c>
      <c r="G108" s="28">
        <f>Tabel2[[#This Row],[pnt t/m 2021/22]]+Tabel2[[#This Row],[pnt 2022/2023]]</f>
        <v>85</v>
      </c>
      <c r="H108">
        <v>2008</v>
      </c>
      <c r="I108">
        <v>2022</v>
      </c>
      <c r="J108" s="26">
        <f>Tabel2[[#This Row],[ijkdatum]]-Tabel2[[#This Row],[Geboren]]</f>
        <v>14</v>
      </c>
      <c r="K108" s="28">
        <f>Tabel2[[#This Row],[TTL 1]]+Tabel2[[#This Row],[TTL 2]]+Tabel2[[#This Row],[TTL 3]]+Tabel2[[#This Row],[TTL 4]]+Tabel2[[#This Row],[TTL 5]]+Tabel2[[#This Row],[TTL 6]]+Tabel2[[#This Row],[TTL 7]]+Tabel2[[#This Row],[TTL 8]]+Tabel2[[#This Row],[TTL 9]]+Tabel2[[#This Row],[TTL 10]]</f>
        <v>0</v>
      </c>
      <c r="L108" s="45">
        <v>85</v>
      </c>
      <c r="N108">
        <v>1</v>
      </c>
      <c r="R108" s="25">
        <f>SUM(Tabel2[[#This Row],[V 1]]*10+Tabel2[[#This Row],[GT 1]])/Tabel2[[#This Row],[AW 1]]*10+Tabel2[[#This Row],[BONUS 1]]</f>
        <v>0</v>
      </c>
      <c r="T108">
        <v>1</v>
      </c>
      <c r="X108" s="25">
        <f>SUM(Tabel2[[#This Row],[V 2]]*10+Tabel2[[#This Row],[GT 2]])/Tabel2[[#This Row],[AW 2]]*10+Tabel2[[#This Row],[BONUS 2]]</f>
        <v>0</v>
      </c>
      <c r="Z108">
        <v>1</v>
      </c>
      <c r="AD108" s="25">
        <f>SUM(Tabel2[[#This Row],[V 3]]*10+Tabel2[[#This Row],[GT 3]])/Tabel2[[#This Row],[AW 3]]*10+Tabel2[[#This Row],[BONUS 3]]</f>
        <v>0</v>
      </c>
      <c r="AF108">
        <v>1</v>
      </c>
      <c r="AJ108" s="25">
        <f>SUM(Tabel2[[#This Row],[V 4]]*10+Tabel2[[#This Row],[GT 4]])/Tabel2[[#This Row],[AW 4]]*10+Tabel2[[#This Row],[BONUS 4]]</f>
        <v>0</v>
      </c>
      <c r="AL108">
        <v>1</v>
      </c>
      <c r="AP108" s="25">
        <f>SUM(Tabel2[[#This Row],[V 5]]*10+Tabel2[[#This Row],[GT 5]])/Tabel2[[#This Row],[AW 5]]*10+Tabel2[[#This Row],[BONUS 5]]</f>
        <v>0</v>
      </c>
      <c r="AR108">
        <v>1</v>
      </c>
      <c r="AV108" s="25">
        <f>SUM(Tabel2[[#This Row],[V 6]]*10+Tabel2[[#This Row],[GT 6]])/Tabel2[[#This Row],[AW 6]]*10+Tabel2[[#This Row],[BONUS 6]]</f>
        <v>0</v>
      </c>
      <c r="AX108">
        <v>1</v>
      </c>
      <c r="BB108" s="25">
        <f>SUM(Tabel2[[#This Row],[V 7]]*10+Tabel2[[#This Row],[GT 7]])/Tabel2[[#This Row],[AW 7]]*10+Tabel2[[#This Row],[BONUS 7]]</f>
        <v>0</v>
      </c>
      <c r="BD108">
        <v>1</v>
      </c>
      <c r="BH108" s="25">
        <f>SUM(Tabel2[[#This Row],[V 8]]*10+Tabel2[[#This Row],[GT 8]])/Tabel2[[#This Row],[AW 8]]*10+Tabel2[[#This Row],[BONUS 8]]</f>
        <v>0</v>
      </c>
      <c r="BJ108">
        <v>1</v>
      </c>
      <c r="BN108" s="25">
        <f>SUM(Tabel2[[#This Row],[V 9]]*10+Tabel2[[#This Row],[GT 9]])/Tabel2[[#This Row],[AW 9]]*10+Tabel2[[#This Row],[BONUS 9]]</f>
        <v>0</v>
      </c>
      <c r="BP108">
        <v>1</v>
      </c>
      <c r="BT108" s="25">
        <f>SUM(Tabel2[[#This Row],[V 10]]*10+Tabel2[[#This Row],[GT 10]])/Tabel2[[#This Row],[AW 10]]*10+Tabel2[[#This Row],[BONUS 10]]</f>
        <v>0</v>
      </c>
      <c r="BU10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8" s="24">
        <v>0</v>
      </c>
      <c r="BW108" s="30">
        <f>Tabel2[[#This Row],[Diploma]]-Tabel2[[#This Row],[Uitgeschreven]]</f>
        <v>0</v>
      </c>
      <c r="BX108" s="2" t="str">
        <f t="shared" si="3"/>
        <v>geen actie</v>
      </c>
    </row>
    <row r="109" spans="1:76" x14ac:dyDescent="0.3">
      <c r="A109" s="24" t="s">
        <v>213</v>
      </c>
      <c r="B109" s="24" t="s">
        <v>169</v>
      </c>
      <c r="D109" t="s">
        <v>240</v>
      </c>
      <c r="F109" s="27" t="s">
        <v>25</v>
      </c>
      <c r="G109" s="28">
        <f>Tabel2[[#This Row],[pnt t/m 2021/22]]+Tabel2[[#This Row],[pnt 2022/2023]]</f>
        <v>77.5</v>
      </c>
      <c r="H109">
        <v>2008</v>
      </c>
      <c r="I109">
        <v>2022</v>
      </c>
      <c r="J109" s="26">
        <f>Tabel2[[#This Row],[ijkdatum]]-Tabel2[[#This Row],[Geboren]]</f>
        <v>14</v>
      </c>
      <c r="K109" s="28">
        <f>Tabel2[[#This Row],[TTL 1]]+Tabel2[[#This Row],[TTL 2]]+Tabel2[[#This Row],[TTL 3]]+Tabel2[[#This Row],[TTL 4]]+Tabel2[[#This Row],[TTL 5]]+Tabel2[[#This Row],[TTL 6]]+Tabel2[[#This Row],[TTL 7]]+Tabel2[[#This Row],[TTL 8]]+Tabel2[[#This Row],[TTL 9]]+Tabel2[[#This Row],[TTL 10]]</f>
        <v>0</v>
      </c>
      <c r="L109" s="45">
        <v>77.5</v>
      </c>
      <c r="N109">
        <v>1</v>
      </c>
      <c r="R109" s="25">
        <f>SUM(Tabel2[[#This Row],[V 1]]*10+Tabel2[[#This Row],[GT 1]])/Tabel2[[#This Row],[AW 1]]*10+Tabel2[[#This Row],[BONUS 1]]</f>
        <v>0</v>
      </c>
      <c r="T109">
        <v>1</v>
      </c>
      <c r="X109" s="25">
        <f>SUM(Tabel2[[#This Row],[V 2]]*10+Tabel2[[#This Row],[GT 2]])/Tabel2[[#This Row],[AW 2]]*10+Tabel2[[#This Row],[BONUS 2]]</f>
        <v>0</v>
      </c>
      <c r="Z109">
        <v>1</v>
      </c>
      <c r="AD109" s="25">
        <f>SUM(Tabel2[[#This Row],[V 3]]*10+Tabel2[[#This Row],[GT 3]])/Tabel2[[#This Row],[AW 3]]*10+Tabel2[[#This Row],[BONUS 3]]</f>
        <v>0</v>
      </c>
      <c r="AF109">
        <v>1</v>
      </c>
      <c r="AJ109" s="25">
        <f>SUM(Tabel2[[#This Row],[V 4]]*10+Tabel2[[#This Row],[GT 4]])/Tabel2[[#This Row],[AW 4]]*10+Tabel2[[#This Row],[BONUS 4]]</f>
        <v>0</v>
      </c>
      <c r="AL109">
        <v>1</v>
      </c>
      <c r="AP109" s="25">
        <f>SUM(Tabel2[[#This Row],[V 5]]*10+Tabel2[[#This Row],[GT 5]])/Tabel2[[#This Row],[AW 5]]*10+Tabel2[[#This Row],[BONUS 5]]</f>
        <v>0</v>
      </c>
      <c r="AR109">
        <v>1</v>
      </c>
      <c r="AV109" s="25">
        <f>SUM(Tabel2[[#This Row],[V 6]]*10+Tabel2[[#This Row],[GT 6]])/Tabel2[[#This Row],[AW 6]]*10+Tabel2[[#This Row],[BONUS 6]]</f>
        <v>0</v>
      </c>
      <c r="AX109">
        <v>1</v>
      </c>
      <c r="BB109" s="25">
        <f>SUM(Tabel2[[#This Row],[V 7]]*10+Tabel2[[#This Row],[GT 7]])/Tabel2[[#This Row],[AW 7]]*10+Tabel2[[#This Row],[BONUS 7]]</f>
        <v>0</v>
      </c>
      <c r="BD109">
        <v>1</v>
      </c>
      <c r="BH109" s="25">
        <f>SUM(Tabel2[[#This Row],[V 8]]*10+Tabel2[[#This Row],[GT 8]])/Tabel2[[#This Row],[AW 8]]*10+Tabel2[[#This Row],[BONUS 8]]</f>
        <v>0</v>
      </c>
      <c r="BJ109">
        <v>1</v>
      </c>
      <c r="BN109" s="25">
        <f>SUM(Tabel2[[#This Row],[V 9]]*10+Tabel2[[#This Row],[GT 9]])/Tabel2[[#This Row],[AW 9]]*10+Tabel2[[#This Row],[BONUS 9]]</f>
        <v>0</v>
      </c>
      <c r="BP109">
        <v>1</v>
      </c>
      <c r="BT109" s="25">
        <f>SUM(Tabel2[[#This Row],[V 10]]*10+Tabel2[[#This Row],[GT 10]])/Tabel2[[#This Row],[AW 10]]*10+Tabel2[[#This Row],[BONUS 10]]</f>
        <v>0</v>
      </c>
      <c r="BU10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9" s="24">
        <v>0</v>
      </c>
      <c r="BW109" s="30">
        <f>Tabel2[[#This Row],[Diploma]]-Tabel2[[#This Row],[Uitgeschreven]]</f>
        <v>0</v>
      </c>
      <c r="BX109" s="2" t="str">
        <f t="shared" si="3"/>
        <v>geen actie</v>
      </c>
    </row>
    <row r="110" spans="1:76" x14ac:dyDescent="0.3">
      <c r="A110" s="24" t="s">
        <v>212</v>
      </c>
      <c r="D110" t="s">
        <v>194</v>
      </c>
      <c r="F110" s="27" t="s">
        <v>195</v>
      </c>
      <c r="G110" s="28">
        <f>Tabel2[[#This Row],[pnt t/m 2021/22]]+Tabel2[[#This Row],[pnt 2022/2023]]</f>
        <v>257.33333333333337</v>
      </c>
      <c r="H110">
        <v>2007</v>
      </c>
      <c r="I110">
        <v>2022</v>
      </c>
      <c r="J110" s="26">
        <f>Tabel2[[#This Row],[ijkdatum]]-Tabel2[[#This Row],[Geboren]]</f>
        <v>15</v>
      </c>
      <c r="K110" s="28">
        <f>Tabel2[[#This Row],[TTL 1]]+Tabel2[[#This Row],[TTL 2]]+Tabel2[[#This Row],[TTL 3]]+Tabel2[[#This Row],[TTL 4]]+Tabel2[[#This Row],[TTL 5]]+Tabel2[[#This Row],[TTL 6]]+Tabel2[[#This Row],[TTL 7]]+Tabel2[[#This Row],[TTL 8]]+Tabel2[[#This Row],[TTL 9]]+Tabel2[[#This Row],[TTL 10]]</f>
        <v>40</v>
      </c>
      <c r="L110" s="45">
        <v>217.33333333333337</v>
      </c>
      <c r="M110">
        <v>16</v>
      </c>
      <c r="N110">
        <v>7</v>
      </c>
      <c r="O110">
        <v>1</v>
      </c>
      <c r="P110">
        <v>18</v>
      </c>
      <c r="R110" s="25">
        <f>SUM(Tabel2[[#This Row],[V 1]]*10+Tabel2[[#This Row],[GT 1]])/Tabel2[[#This Row],[AW 1]]*10+Tabel2[[#This Row],[BONUS 1]]</f>
        <v>40</v>
      </c>
      <c r="T110">
        <v>1</v>
      </c>
      <c r="X110" s="25">
        <f>SUM(Tabel2[[#This Row],[V 2]]*10+Tabel2[[#This Row],[GT 2]])/Tabel2[[#This Row],[AW 2]]*10+Tabel2[[#This Row],[BONUS 2]]</f>
        <v>0</v>
      </c>
      <c r="Z110">
        <v>1</v>
      </c>
      <c r="AD110" s="25">
        <f>SUM(Tabel2[[#This Row],[V 3]]*10+Tabel2[[#This Row],[GT 3]])/Tabel2[[#This Row],[AW 3]]*10+Tabel2[[#This Row],[BONUS 3]]</f>
        <v>0</v>
      </c>
      <c r="AF110">
        <v>1</v>
      </c>
      <c r="AJ110" s="25">
        <f>SUM(Tabel2[[#This Row],[V 4]]*10+Tabel2[[#This Row],[GT 4]])/Tabel2[[#This Row],[AW 4]]*10+Tabel2[[#This Row],[BONUS 4]]</f>
        <v>0</v>
      </c>
      <c r="AL110">
        <v>1</v>
      </c>
      <c r="AP110" s="25">
        <f>SUM(Tabel2[[#This Row],[V 5]]*10+Tabel2[[#This Row],[GT 5]])/Tabel2[[#This Row],[AW 5]]*10+Tabel2[[#This Row],[BONUS 5]]</f>
        <v>0</v>
      </c>
      <c r="AR110">
        <v>1</v>
      </c>
      <c r="AV110" s="25">
        <f>SUM(Tabel2[[#This Row],[V 6]]*10+Tabel2[[#This Row],[GT 6]])/Tabel2[[#This Row],[AW 6]]*10+Tabel2[[#This Row],[BONUS 6]]</f>
        <v>0</v>
      </c>
      <c r="AX110">
        <v>1</v>
      </c>
      <c r="BB110" s="25">
        <f>SUM(Tabel2[[#This Row],[V 7]]*10+Tabel2[[#This Row],[GT 7]])/Tabel2[[#This Row],[AW 7]]*10+Tabel2[[#This Row],[BONUS 7]]</f>
        <v>0</v>
      </c>
      <c r="BD110">
        <v>1</v>
      </c>
      <c r="BH110" s="25">
        <f>SUM(Tabel2[[#This Row],[V 8]]*10+Tabel2[[#This Row],[GT 8]])/Tabel2[[#This Row],[AW 8]]*10+Tabel2[[#This Row],[BONUS 8]]</f>
        <v>0</v>
      </c>
      <c r="BJ110">
        <v>1</v>
      </c>
      <c r="BN110" s="25">
        <f>SUM(Tabel2[[#This Row],[V 9]]*10+Tabel2[[#This Row],[GT 9]])/Tabel2[[#This Row],[AW 9]]*10+Tabel2[[#This Row],[BONUS 9]]</f>
        <v>0</v>
      </c>
      <c r="BP110">
        <v>1</v>
      </c>
      <c r="BT110" s="25">
        <f>SUM(Tabel2[[#This Row],[V 10]]*10+Tabel2[[#This Row],[GT 10]])/Tabel2[[#This Row],[AW 10]]*10+Tabel2[[#This Row],[BONUS 10]]</f>
        <v>0</v>
      </c>
      <c r="BU1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10" s="24">
        <v>0</v>
      </c>
      <c r="BW110" s="30">
        <f>Tabel2[[#This Row],[Diploma]]-Tabel2[[#This Row],[Uitgeschreven]]</f>
        <v>250</v>
      </c>
      <c r="BX110" s="2" t="str">
        <f t="shared" si="3"/>
        <v>diploma uitschrijven: 250 punten</v>
      </c>
    </row>
    <row r="111" spans="1:76" x14ac:dyDescent="0.3">
      <c r="A111" s="24" t="s">
        <v>294</v>
      </c>
      <c r="B111" s="24" t="s">
        <v>169</v>
      </c>
      <c r="D111" t="s">
        <v>314</v>
      </c>
      <c r="E111" s="24">
        <v>119503</v>
      </c>
      <c r="F111" s="27" t="s">
        <v>39</v>
      </c>
      <c r="G111" s="46">
        <f>Tabel2[[#This Row],[pnt t/m 2021/22]]+Tabel2[[#This Row],[pnt 2022/2023]]</f>
        <v>105.83333333333334</v>
      </c>
      <c r="H111">
        <v>2003</v>
      </c>
      <c r="I111">
        <v>2022</v>
      </c>
      <c r="J111" s="26">
        <f>Tabel2[[#This Row],[ijkdatum]]-Tabel2[[#This Row],[Geboren]]</f>
        <v>19</v>
      </c>
      <c r="K111" s="28">
        <f>Tabel2[[#This Row],[TTL 1]]+Tabel2[[#This Row],[TTL 2]]+Tabel2[[#This Row],[TTL 3]]+Tabel2[[#This Row],[TTL 4]]+Tabel2[[#This Row],[TTL 5]]+Tabel2[[#This Row],[TTL 6]]+Tabel2[[#This Row],[TTL 7]]+Tabel2[[#This Row],[TTL 8]]+Tabel2[[#This Row],[TTL 9]]+Tabel2[[#This Row],[TTL 10]]</f>
        <v>0</v>
      </c>
      <c r="L111" s="45">
        <v>105.83333333333334</v>
      </c>
      <c r="N111">
        <v>1</v>
      </c>
      <c r="R111" s="25">
        <f>SUM(Tabel2[[#This Row],[V 1]]*10+Tabel2[[#This Row],[GT 1]])/Tabel2[[#This Row],[AW 1]]*10+Tabel2[[#This Row],[BONUS 1]]</f>
        <v>0</v>
      </c>
      <c r="T111">
        <v>1</v>
      </c>
      <c r="X111" s="25">
        <f>SUM(Tabel2[[#This Row],[V 2]]*10+Tabel2[[#This Row],[GT 2]])/Tabel2[[#This Row],[AW 2]]*10+Tabel2[[#This Row],[BONUS 2]]</f>
        <v>0</v>
      </c>
      <c r="Z111">
        <v>1</v>
      </c>
      <c r="AD111" s="25">
        <f>SUM(Tabel2[[#This Row],[V 3]]*10+Tabel2[[#This Row],[GT 3]])/Tabel2[[#This Row],[AW 3]]*10+Tabel2[[#This Row],[BONUS 3]]</f>
        <v>0</v>
      </c>
      <c r="AF111">
        <v>1</v>
      </c>
      <c r="AJ111" s="25">
        <f>SUM(Tabel2[[#This Row],[V 4]]*10+Tabel2[[#This Row],[GT 4]])/Tabel2[[#This Row],[AW 4]]*10+Tabel2[[#This Row],[BONUS 4]]</f>
        <v>0</v>
      </c>
      <c r="AL111">
        <v>1</v>
      </c>
      <c r="AP111" s="25">
        <f>SUM(Tabel2[[#This Row],[V 5]]*10+Tabel2[[#This Row],[GT 5]])/Tabel2[[#This Row],[AW 5]]*10+Tabel2[[#This Row],[BONUS 5]]</f>
        <v>0</v>
      </c>
      <c r="AR111">
        <v>1</v>
      </c>
      <c r="AV111" s="25">
        <f>SUM(Tabel2[[#This Row],[V 6]]*10+Tabel2[[#This Row],[GT 6]])/Tabel2[[#This Row],[AW 6]]*10+Tabel2[[#This Row],[BONUS 6]]</f>
        <v>0</v>
      </c>
      <c r="AX111">
        <v>1</v>
      </c>
      <c r="BB111" s="25">
        <f>SUM(Tabel2[[#This Row],[V 7]]*10+Tabel2[[#This Row],[GT 7]])/Tabel2[[#This Row],[AW 7]]*10+Tabel2[[#This Row],[BONUS 7]]</f>
        <v>0</v>
      </c>
      <c r="BD111">
        <v>1</v>
      </c>
      <c r="BH111" s="25">
        <f>SUM(Tabel2[[#This Row],[V 8]]*10+Tabel2[[#This Row],[GT 8]])/Tabel2[[#This Row],[AW 8]]*10+Tabel2[[#This Row],[BONUS 8]]</f>
        <v>0</v>
      </c>
      <c r="BJ111">
        <v>1</v>
      </c>
      <c r="BN111" s="25">
        <f>SUM(Tabel2[[#This Row],[V 9]]*10+Tabel2[[#This Row],[GT 9]])/Tabel2[[#This Row],[AW 9]]*10+Tabel2[[#This Row],[BONUS 9]]</f>
        <v>0</v>
      </c>
      <c r="BP111">
        <v>1</v>
      </c>
      <c r="BT111" s="25">
        <f>SUM(Tabel2[[#This Row],[V 10]]*10+Tabel2[[#This Row],[GT 10]])/Tabel2[[#This Row],[AW 10]]*10+Tabel2[[#This Row],[BONUS 10]]</f>
        <v>0</v>
      </c>
      <c r="BU1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1" s="24">
        <v>0</v>
      </c>
      <c r="BW111" s="30">
        <f>Tabel2[[#This Row],[Diploma]]-Tabel2[[#This Row],[Uitgeschreven]]</f>
        <v>0</v>
      </c>
      <c r="BX111" s="2" t="str">
        <f t="shared" si="3"/>
        <v>geen actie</v>
      </c>
    </row>
    <row r="112" spans="1:76" x14ac:dyDescent="0.3">
      <c r="A112" s="24" t="s">
        <v>256</v>
      </c>
      <c r="B112" s="24" t="s">
        <v>169</v>
      </c>
      <c r="D112" t="s">
        <v>290</v>
      </c>
      <c r="F112" s="27" t="s">
        <v>90</v>
      </c>
      <c r="G112" s="28">
        <f>Tabel2[[#This Row],[pnt t/m 2021/22]]+Tabel2[[#This Row],[pnt 2022/2023]]</f>
        <v>181.56060606060606</v>
      </c>
      <c r="H112">
        <v>2010</v>
      </c>
      <c r="I112">
        <v>2022</v>
      </c>
      <c r="J112" s="26">
        <f>Tabel2[[#This Row],[ijkdatum]]-Tabel2[[#This Row],[Geboren]]</f>
        <v>12</v>
      </c>
      <c r="K112" s="28">
        <f>Tabel2[[#This Row],[TTL 1]]+Tabel2[[#This Row],[TTL 2]]+Tabel2[[#This Row],[TTL 3]]+Tabel2[[#This Row],[TTL 4]]+Tabel2[[#This Row],[TTL 5]]+Tabel2[[#This Row],[TTL 6]]+Tabel2[[#This Row],[TTL 7]]+Tabel2[[#This Row],[TTL 8]]+Tabel2[[#This Row],[TTL 9]]+Tabel2[[#This Row],[TTL 10]]</f>
        <v>28</v>
      </c>
      <c r="L112" s="45">
        <v>153.56060606060606</v>
      </c>
      <c r="M112">
        <v>7</v>
      </c>
      <c r="N112">
        <v>10</v>
      </c>
      <c r="O112">
        <v>1</v>
      </c>
      <c r="P112">
        <v>18</v>
      </c>
      <c r="R112" s="25">
        <f>SUM(Tabel2[[#This Row],[V 1]]*10+Tabel2[[#This Row],[GT 1]])/Tabel2[[#This Row],[AW 1]]*10+Tabel2[[#This Row],[BONUS 1]]</f>
        <v>28</v>
      </c>
      <c r="T112">
        <v>1</v>
      </c>
      <c r="X112" s="25">
        <f>SUM(Tabel2[[#This Row],[V 2]]*10+Tabel2[[#This Row],[GT 2]])/Tabel2[[#This Row],[AW 2]]*10+Tabel2[[#This Row],[BONUS 2]]</f>
        <v>0</v>
      </c>
      <c r="Z112">
        <v>1</v>
      </c>
      <c r="AD112" s="25">
        <f>SUM(Tabel2[[#This Row],[V 3]]*10+Tabel2[[#This Row],[GT 3]])/Tabel2[[#This Row],[AW 3]]*10+Tabel2[[#This Row],[BONUS 3]]</f>
        <v>0</v>
      </c>
      <c r="AF112">
        <v>1</v>
      </c>
      <c r="AJ112" s="25">
        <f>SUM(Tabel2[[#This Row],[V 4]]*10+Tabel2[[#This Row],[GT 4]])/Tabel2[[#This Row],[AW 4]]*10+Tabel2[[#This Row],[BONUS 4]]</f>
        <v>0</v>
      </c>
      <c r="AL112">
        <v>1</v>
      </c>
      <c r="AP112" s="25">
        <f>SUM(Tabel2[[#This Row],[V 5]]*10+Tabel2[[#This Row],[GT 5]])/Tabel2[[#This Row],[AW 5]]*10+Tabel2[[#This Row],[BONUS 5]]</f>
        <v>0</v>
      </c>
      <c r="AR112">
        <v>1</v>
      </c>
      <c r="AV112" s="25">
        <f>SUM(Tabel2[[#This Row],[V 6]]*10+Tabel2[[#This Row],[GT 6]])/Tabel2[[#This Row],[AW 6]]*10+Tabel2[[#This Row],[BONUS 6]]</f>
        <v>0</v>
      </c>
      <c r="AX112">
        <v>1</v>
      </c>
      <c r="BB112" s="25">
        <f>SUM(Tabel2[[#This Row],[V 7]]*10+Tabel2[[#This Row],[GT 7]])/Tabel2[[#This Row],[AW 7]]*10+Tabel2[[#This Row],[BONUS 7]]</f>
        <v>0</v>
      </c>
      <c r="BD112">
        <v>1</v>
      </c>
      <c r="BH112" s="25">
        <f>SUM(Tabel2[[#This Row],[V 8]]*10+Tabel2[[#This Row],[GT 8]])/Tabel2[[#This Row],[AW 8]]*10+Tabel2[[#This Row],[BONUS 8]]</f>
        <v>0</v>
      </c>
      <c r="BJ112">
        <v>1</v>
      </c>
      <c r="BN112" s="25">
        <f>SUM(Tabel2[[#This Row],[V 9]]*10+Tabel2[[#This Row],[GT 9]])/Tabel2[[#This Row],[AW 9]]*10+Tabel2[[#This Row],[BONUS 9]]</f>
        <v>0</v>
      </c>
      <c r="BP112">
        <v>1</v>
      </c>
      <c r="BT112" s="25">
        <f>SUM(Tabel2[[#This Row],[V 10]]*10+Tabel2[[#This Row],[GT 10]])/Tabel2[[#This Row],[AW 10]]*10+Tabel2[[#This Row],[BONUS 10]]</f>
        <v>0</v>
      </c>
      <c r="BU1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2" s="24">
        <v>0</v>
      </c>
      <c r="BW112" s="30">
        <f>Tabel2[[#This Row],[Diploma]]-Tabel2[[#This Row],[Uitgeschreven]]</f>
        <v>0</v>
      </c>
      <c r="BX112" s="2" t="str">
        <f t="shared" si="3"/>
        <v>geen actie</v>
      </c>
    </row>
    <row r="113" spans="1:76" x14ac:dyDescent="0.3">
      <c r="A113" s="24" t="s">
        <v>212</v>
      </c>
      <c r="B113" s="24" t="s">
        <v>169</v>
      </c>
      <c r="D113" t="s">
        <v>196</v>
      </c>
      <c r="E113" s="24">
        <v>118092</v>
      </c>
      <c r="F113" s="27" t="s">
        <v>31</v>
      </c>
      <c r="G113" s="28">
        <f>Tabel2[[#This Row],[pnt t/m 2021/22]]+Tabel2[[#This Row],[pnt 2022/2023]]</f>
        <v>271.74603174603175</v>
      </c>
      <c r="H113">
        <v>2008</v>
      </c>
      <c r="I113">
        <v>2022</v>
      </c>
      <c r="J113" s="26">
        <f>Tabel2[[#This Row],[ijkdatum]]-Tabel2[[#This Row],[Geboren]]</f>
        <v>14</v>
      </c>
      <c r="K113" s="28">
        <f>Tabel2[[#This Row],[TTL 1]]+Tabel2[[#This Row],[TTL 2]]+Tabel2[[#This Row],[TTL 3]]+Tabel2[[#This Row],[TTL 4]]+Tabel2[[#This Row],[TTL 5]]+Tabel2[[#This Row],[TTL 6]]+Tabel2[[#This Row],[TTL 7]]+Tabel2[[#This Row],[TTL 8]]+Tabel2[[#This Row],[TTL 9]]+Tabel2[[#This Row],[TTL 10]]</f>
        <v>0</v>
      </c>
      <c r="L113" s="45">
        <v>271.74603174603175</v>
      </c>
      <c r="N113">
        <v>1</v>
      </c>
      <c r="R113" s="25">
        <f>SUM(Tabel2[[#This Row],[V 1]]*10+Tabel2[[#This Row],[GT 1]])/Tabel2[[#This Row],[AW 1]]*10+Tabel2[[#This Row],[BONUS 1]]</f>
        <v>0</v>
      </c>
      <c r="T113">
        <v>1</v>
      </c>
      <c r="X113" s="25">
        <f>SUM(Tabel2[[#This Row],[V 2]]*10+Tabel2[[#This Row],[GT 2]])/Tabel2[[#This Row],[AW 2]]*10+Tabel2[[#This Row],[BONUS 2]]</f>
        <v>0</v>
      </c>
      <c r="Z113">
        <v>1</v>
      </c>
      <c r="AD113" s="25">
        <f>SUM(Tabel2[[#This Row],[V 3]]*10+Tabel2[[#This Row],[GT 3]])/Tabel2[[#This Row],[AW 3]]*10+Tabel2[[#This Row],[BONUS 3]]</f>
        <v>0</v>
      </c>
      <c r="AF113">
        <v>1</v>
      </c>
      <c r="AJ113" s="25">
        <f>SUM(Tabel2[[#This Row],[V 4]]*10+Tabel2[[#This Row],[GT 4]])/Tabel2[[#This Row],[AW 4]]*10+Tabel2[[#This Row],[BONUS 4]]</f>
        <v>0</v>
      </c>
      <c r="AL113">
        <v>1</v>
      </c>
      <c r="AP113" s="25">
        <f>SUM(Tabel2[[#This Row],[V 5]]*10+Tabel2[[#This Row],[GT 5]])/Tabel2[[#This Row],[AW 5]]*10+Tabel2[[#This Row],[BONUS 5]]</f>
        <v>0</v>
      </c>
      <c r="AR113">
        <v>1</v>
      </c>
      <c r="AV113" s="25">
        <f>SUM(Tabel2[[#This Row],[V 6]]*10+Tabel2[[#This Row],[GT 6]])/Tabel2[[#This Row],[AW 6]]*10+Tabel2[[#This Row],[BONUS 6]]</f>
        <v>0</v>
      </c>
      <c r="AX113">
        <v>1</v>
      </c>
      <c r="BB113" s="25">
        <f>SUM(Tabel2[[#This Row],[V 7]]*10+Tabel2[[#This Row],[GT 7]])/Tabel2[[#This Row],[AW 7]]*10+Tabel2[[#This Row],[BONUS 7]]</f>
        <v>0</v>
      </c>
      <c r="BD113">
        <v>1</v>
      </c>
      <c r="BH113" s="25">
        <f>SUM(Tabel2[[#This Row],[V 8]]*10+Tabel2[[#This Row],[GT 8]])/Tabel2[[#This Row],[AW 8]]*10+Tabel2[[#This Row],[BONUS 8]]</f>
        <v>0</v>
      </c>
      <c r="BJ113">
        <v>1</v>
      </c>
      <c r="BN113" s="25">
        <f>SUM(Tabel2[[#This Row],[V 9]]*10+Tabel2[[#This Row],[GT 9]])/Tabel2[[#This Row],[AW 9]]*10+Tabel2[[#This Row],[BONUS 9]]</f>
        <v>0</v>
      </c>
      <c r="BP113">
        <v>1</v>
      </c>
      <c r="BT113" s="25">
        <f>SUM(Tabel2[[#This Row],[V 10]]*10+Tabel2[[#This Row],[GT 10]])/Tabel2[[#This Row],[AW 10]]*10+Tabel2[[#This Row],[BONUS 10]]</f>
        <v>0</v>
      </c>
      <c r="BU1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13" s="24">
        <v>250</v>
      </c>
      <c r="BW113" s="30">
        <f>Tabel2[[#This Row],[Diploma]]-Tabel2[[#This Row],[Uitgeschreven]]</f>
        <v>0</v>
      </c>
      <c r="BX113" s="2" t="str">
        <f t="shared" si="3"/>
        <v>geen actie</v>
      </c>
    </row>
    <row r="114" spans="1:76" x14ac:dyDescent="0.3">
      <c r="A114" s="24" t="s">
        <v>294</v>
      </c>
      <c r="B114" s="24" t="s">
        <v>169</v>
      </c>
      <c r="D114" t="s">
        <v>392</v>
      </c>
      <c r="E114" s="24">
        <v>119716</v>
      </c>
      <c r="F114" s="27" t="s">
        <v>59</v>
      </c>
      <c r="G114" s="28">
        <f>Tabel2[[#This Row],[pnt t/m 2021/22]]+Tabel2[[#This Row],[pnt 2022/2023]]</f>
        <v>96</v>
      </c>
      <c r="H114">
        <v>2006</v>
      </c>
      <c r="I114">
        <v>2022</v>
      </c>
      <c r="J114" s="26">
        <f>Tabel2[[#This Row],[ijkdatum]]-Tabel2[[#This Row],[Geboren]]</f>
        <v>16</v>
      </c>
      <c r="K114" s="28">
        <f>Tabel2[[#This Row],[TTL 1]]+Tabel2[[#This Row],[TTL 2]]+Tabel2[[#This Row],[TTL 3]]+Tabel2[[#This Row],[TTL 4]]+Tabel2[[#This Row],[TTL 5]]+Tabel2[[#This Row],[TTL 6]]+Tabel2[[#This Row],[TTL 7]]+Tabel2[[#This Row],[TTL 8]]+Tabel2[[#This Row],[TTL 9]]+Tabel2[[#This Row],[TTL 10]]</f>
        <v>96</v>
      </c>
      <c r="L114" s="45"/>
      <c r="M114">
        <v>1</v>
      </c>
      <c r="N114">
        <v>10</v>
      </c>
      <c r="O114">
        <v>6</v>
      </c>
      <c r="P114">
        <v>36</v>
      </c>
      <c r="R114" s="25">
        <f>SUM(Tabel2[[#This Row],[V 1]]*10+Tabel2[[#This Row],[GT 1]])/Tabel2[[#This Row],[AW 1]]*10+Tabel2[[#This Row],[BONUS 1]]</f>
        <v>96</v>
      </c>
      <c r="T114">
        <v>1</v>
      </c>
      <c r="X114" s="25">
        <f>SUM(Tabel2[[#This Row],[V 2]]*10+Tabel2[[#This Row],[GT 2]])/Tabel2[[#This Row],[AW 2]]*10+Tabel2[[#This Row],[BONUS 2]]</f>
        <v>0</v>
      </c>
      <c r="Z114">
        <v>1</v>
      </c>
      <c r="AD114" s="25">
        <f>SUM(Tabel2[[#This Row],[V 3]]*10+Tabel2[[#This Row],[GT 3]])/Tabel2[[#This Row],[AW 3]]*10+Tabel2[[#This Row],[BONUS 3]]</f>
        <v>0</v>
      </c>
      <c r="AF114">
        <v>1</v>
      </c>
      <c r="AJ114" s="25">
        <f>SUM(Tabel2[[#This Row],[V 4]]*10+Tabel2[[#This Row],[GT 4]])/Tabel2[[#This Row],[AW 4]]*10+Tabel2[[#This Row],[BONUS 4]]</f>
        <v>0</v>
      </c>
      <c r="AL114">
        <v>1</v>
      </c>
      <c r="AP114" s="25">
        <f>SUM(Tabel2[[#This Row],[V 5]]*10+Tabel2[[#This Row],[GT 5]])/Tabel2[[#This Row],[AW 5]]*10+Tabel2[[#This Row],[BONUS 5]]</f>
        <v>0</v>
      </c>
      <c r="AR114">
        <v>1</v>
      </c>
      <c r="AV114" s="25">
        <f>SUM(Tabel2[[#This Row],[V 6]]*10+Tabel2[[#This Row],[GT 6]])/Tabel2[[#This Row],[AW 6]]*10+Tabel2[[#This Row],[BONUS 6]]</f>
        <v>0</v>
      </c>
      <c r="AX114">
        <v>1</v>
      </c>
      <c r="BB114" s="25">
        <f>SUM(Tabel2[[#This Row],[V 7]]*10+Tabel2[[#This Row],[GT 7]])/Tabel2[[#This Row],[AW 7]]*10+Tabel2[[#This Row],[BONUS 7]]</f>
        <v>0</v>
      </c>
      <c r="BD114">
        <v>1</v>
      </c>
      <c r="BH114" s="25">
        <f>SUM(Tabel2[[#This Row],[V 8]]*10+Tabel2[[#This Row],[GT 8]])/Tabel2[[#This Row],[AW 8]]*10+Tabel2[[#This Row],[BONUS 8]]</f>
        <v>0</v>
      </c>
      <c r="BJ114">
        <v>1</v>
      </c>
      <c r="BN114" s="25">
        <f>SUM(Tabel2[[#This Row],[V 9]]*10+Tabel2[[#This Row],[GT 9]])/Tabel2[[#This Row],[AW 9]]*10+Tabel2[[#This Row],[BONUS 9]]</f>
        <v>0</v>
      </c>
      <c r="BP114">
        <v>1</v>
      </c>
      <c r="BT114" s="25">
        <f>SUM(Tabel2[[#This Row],[V 10]]*10+Tabel2[[#This Row],[GT 10]])/Tabel2[[#This Row],[AW 10]]*10+Tabel2[[#This Row],[BONUS 10]]</f>
        <v>0</v>
      </c>
      <c r="BU1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4" s="24">
        <v>2000</v>
      </c>
      <c r="BW114" s="30">
        <f>Tabel2[[#This Row],[Diploma]]-Tabel2[[#This Row],[Uitgeschreven]]</f>
        <v>-2000</v>
      </c>
      <c r="BX114" s="2" t="str">
        <f t="shared" si="3"/>
        <v>diploma uitschrijven: 0 punten</v>
      </c>
    </row>
    <row r="115" spans="1:76" x14ac:dyDescent="0.3">
      <c r="A115" s="24" t="s">
        <v>212</v>
      </c>
      <c r="B115" s="24" t="s">
        <v>169</v>
      </c>
      <c r="D115" t="s">
        <v>197</v>
      </c>
      <c r="E115" s="24">
        <v>117558</v>
      </c>
      <c r="F115" s="27" t="s">
        <v>51</v>
      </c>
      <c r="G115" s="28">
        <f>Tabel2[[#This Row],[pnt t/m 2021/22]]+Tabel2[[#This Row],[pnt 2022/2023]]</f>
        <v>2379.9675324675304</v>
      </c>
      <c r="H115">
        <v>2006</v>
      </c>
      <c r="I115">
        <v>2022</v>
      </c>
      <c r="J115" s="26">
        <f>Tabel2[[#This Row],[ijkdatum]]-Tabel2[[#This Row],[Geboren]]</f>
        <v>16</v>
      </c>
      <c r="K115" s="28">
        <f>Tabel2[[#This Row],[TTL 1]]+Tabel2[[#This Row],[TTL 2]]+Tabel2[[#This Row],[TTL 3]]+Tabel2[[#This Row],[TTL 4]]+Tabel2[[#This Row],[TTL 5]]+Tabel2[[#This Row],[TTL 6]]+Tabel2[[#This Row],[TTL 7]]+Tabel2[[#This Row],[TTL 8]]+Tabel2[[#This Row],[TTL 9]]+Tabel2[[#This Row],[TTL 10]]</f>
        <v>0</v>
      </c>
      <c r="L115" s="45">
        <v>2379.9675324675304</v>
      </c>
      <c r="N115">
        <v>1</v>
      </c>
      <c r="R115" s="25">
        <f>SUM(Tabel2[[#This Row],[V 1]]*10+Tabel2[[#This Row],[GT 1]])/Tabel2[[#This Row],[AW 1]]*10+Tabel2[[#This Row],[BONUS 1]]</f>
        <v>0</v>
      </c>
      <c r="T115">
        <v>1</v>
      </c>
      <c r="X115" s="25">
        <f>SUM(Tabel2[[#This Row],[V 2]]*10+Tabel2[[#This Row],[GT 2]])/Tabel2[[#This Row],[AW 2]]*10+Tabel2[[#This Row],[BONUS 2]]</f>
        <v>0</v>
      </c>
      <c r="Z115">
        <v>1</v>
      </c>
      <c r="AD115" s="25">
        <f>SUM(Tabel2[[#This Row],[V 3]]*10+Tabel2[[#This Row],[GT 3]])/Tabel2[[#This Row],[AW 3]]*10+Tabel2[[#This Row],[BONUS 3]]</f>
        <v>0</v>
      </c>
      <c r="AF115">
        <v>1</v>
      </c>
      <c r="AJ115" s="25">
        <f>SUM(Tabel2[[#This Row],[V 4]]*10+Tabel2[[#This Row],[GT 4]])/Tabel2[[#This Row],[AW 4]]*10+Tabel2[[#This Row],[BONUS 4]]</f>
        <v>0</v>
      </c>
      <c r="AL115">
        <v>1</v>
      </c>
      <c r="AP115" s="25">
        <f>SUM(Tabel2[[#This Row],[V 5]]*10+Tabel2[[#This Row],[GT 5]])/Tabel2[[#This Row],[AW 5]]*10+Tabel2[[#This Row],[BONUS 5]]</f>
        <v>0</v>
      </c>
      <c r="AR115">
        <v>1</v>
      </c>
      <c r="AV115" s="25">
        <f>SUM(Tabel2[[#This Row],[V 6]]*10+Tabel2[[#This Row],[GT 6]])/Tabel2[[#This Row],[AW 6]]*10+Tabel2[[#This Row],[BONUS 6]]</f>
        <v>0</v>
      </c>
      <c r="AX115">
        <v>1</v>
      </c>
      <c r="BB115" s="25">
        <f>SUM(Tabel2[[#This Row],[V 7]]*10+Tabel2[[#This Row],[GT 7]])/Tabel2[[#This Row],[AW 7]]*10+Tabel2[[#This Row],[BONUS 7]]</f>
        <v>0</v>
      </c>
      <c r="BD115">
        <v>1</v>
      </c>
      <c r="BH115" s="25">
        <f>SUM(Tabel2[[#This Row],[V 8]]*10+Tabel2[[#This Row],[GT 8]])/Tabel2[[#This Row],[AW 8]]*10+Tabel2[[#This Row],[BONUS 8]]</f>
        <v>0</v>
      </c>
      <c r="BJ115">
        <v>1</v>
      </c>
      <c r="BN115" s="25">
        <f>SUM(Tabel2[[#This Row],[V 9]]*10+Tabel2[[#This Row],[GT 9]])/Tabel2[[#This Row],[AW 9]]*10+Tabel2[[#This Row],[BONUS 9]]</f>
        <v>0</v>
      </c>
      <c r="BP115">
        <v>1</v>
      </c>
      <c r="BT115" s="25">
        <f>SUM(Tabel2[[#This Row],[V 10]]*10+Tabel2[[#This Row],[GT 10]])/Tabel2[[#This Row],[AW 10]]*10+Tabel2[[#This Row],[BONUS 10]]</f>
        <v>0</v>
      </c>
      <c r="BU1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15" s="24">
        <v>2000</v>
      </c>
      <c r="BW115" s="30">
        <f>Tabel2[[#This Row],[Diploma]]-Tabel2[[#This Row],[Uitgeschreven]]</f>
        <v>0</v>
      </c>
      <c r="BX115" s="2" t="str">
        <f t="shared" si="3"/>
        <v>geen actie</v>
      </c>
    </row>
    <row r="116" spans="1:76" x14ac:dyDescent="0.3">
      <c r="A116" s="24" t="s">
        <v>294</v>
      </c>
      <c r="B116" s="24" t="s">
        <v>169</v>
      </c>
      <c r="D116" t="s">
        <v>315</v>
      </c>
      <c r="E116" s="24">
        <v>117063</v>
      </c>
      <c r="F116" s="27" t="s">
        <v>55</v>
      </c>
      <c r="G116" s="46">
        <f>Tabel2[[#This Row],[pnt t/m 2021/22]]+Tabel2[[#This Row],[pnt 2022/2023]]</f>
        <v>2459.8263403263404</v>
      </c>
      <c r="H116">
        <v>2007</v>
      </c>
      <c r="I116">
        <v>2022</v>
      </c>
      <c r="J116" s="26">
        <f>Tabel2[[#This Row],[ijkdatum]]-Tabel2[[#This Row],[Geboren]]</f>
        <v>15</v>
      </c>
      <c r="K116" s="28">
        <f>Tabel2[[#This Row],[TTL 1]]+Tabel2[[#This Row],[TTL 2]]+Tabel2[[#This Row],[TTL 3]]+Tabel2[[#This Row],[TTL 4]]+Tabel2[[#This Row],[TTL 5]]+Tabel2[[#This Row],[TTL 6]]+Tabel2[[#This Row],[TTL 7]]+Tabel2[[#This Row],[TTL 8]]+Tabel2[[#This Row],[TTL 9]]+Tabel2[[#This Row],[TTL 10]]</f>
        <v>0</v>
      </c>
      <c r="L116" s="45">
        <v>2459.8263403263404</v>
      </c>
      <c r="N116">
        <v>1</v>
      </c>
      <c r="R116" s="25">
        <f>SUM(Tabel2[[#This Row],[V 1]]*10+Tabel2[[#This Row],[GT 1]])/Tabel2[[#This Row],[AW 1]]*10+Tabel2[[#This Row],[BONUS 1]]</f>
        <v>0</v>
      </c>
      <c r="T116">
        <v>1</v>
      </c>
      <c r="X116" s="25">
        <f>SUM(Tabel2[[#This Row],[V 2]]*10+Tabel2[[#This Row],[GT 2]])/Tabel2[[#This Row],[AW 2]]*10+Tabel2[[#This Row],[BONUS 2]]</f>
        <v>0</v>
      </c>
      <c r="Z116">
        <v>1</v>
      </c>
      <c r="AD116" s="25">
        <f>SUM(Tabel2[[#This Row],[V 3]]*10+Tabel2[[#This Row],[GT 3]])/Tabel2[[#This Row],[AW 3]]*10+Tabel2[[#This Row],[BONUS 3]]</f>
        <v>0</v>
      </c>
      <c r="AF116">
        <v>1</v>
      </c>
      <c r="AJ116" s="25">
        <f>SUM(Tabel2[[#This Row],[V 4]]*10+Tabel2[[#This Row],[GT 4]])/Tabel2[[#This Row],[AW 4]]*10+Tabel2[[#This Row],[BONUS 4]]</f>
        <v>0</v>
      </c>
      <c r="AL116">
        <v>1</v>
      </c>
      <c r="AP116" s="25">
        <f>SUM(Tabel2[[#This Row],[V 5]]*10+Tabel2[[#This Row],[GT 5]])/Tabel2[[#This Row],[AW 5]]*10+Tabel2[[#This Row],[BONUS 5]]</f>
        <v>0</v>
      </c>
      <c r="AR116">
        <v>1</v>
      </c>
      <c r="AV116" s="25">
        <f>SUM(Tabel2[[#This Row],[V 6]]*10+Tabel2[[#This Row],[GT 6]])/Tabel2[[#This Row],[AW 6]]*10+Tabel2[[#This Row],[BONUS 6]]</f>
        <v>0</v>
      </c>
      <c r="AX116">
        <v>1</v>
      </c>
      <c r="BB116" s="25">
        <f>SUM(Tabel2[[#This Row],[V 7]]*10+Tabel2[[#This Row],[GT 7]])/Tabel2[[#This Row],[AW 7]]*10+Tabel2[[#This Row],[BONUS 7]]</f>
        <v>0</v>
      </c>
      <c r="BD116">
        <v>1</v>
      </c>
      <c r="BH116" s="25">
        <f>SUM(Tabel2[[#This Row],[V 8]]*10+Tabel2[[#This Row],[GT 8]])/Tabel2[[#This Row],[AW 8]]*10+Tabel2[[#This Row],[BONUS 8]]</f>
        <v>0</v>
      </c>
      <c r="BJ116">
        <v>1</v>
      </c>
      <c r="BN116" s="25">
        <f>SUM(Tabel2[[#This Row],[V 9]]*10+Tabel2[[#This Row],[GT 9]])/Tabel2[[#This Row],[AW 9]]*10+Tabel2[[#This Row],[BONUS 9]]</f>
        <v>0</v>
      </c>
      <c r="BP116">
        <v>1</v>
      </c>
      <c r="BT116" s="25">
        <f>SUM(Tabel2[[#This Row],[V 10]]*10+Tabel2[[#This Row],[GT 10]])/Tabel2[[#This Row],[AW 10]]*10+Tabel2[[#This Row],[BONUS 10]]</f>
        <v>0</v>
      </c>
      <c r="BU1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16" s="24">
        <v>2000</v>
      </c>
      <c r="BW116" s="30">
        <f>Tabel2[[#This Row],[Diploma]]-Tabel2[[#This Row],[Uitgeschreven]]</f>
        <v>0</v>
      </c>
      <c r="BX116" s="2" t="str">
        <f t="shared" si="3"/>
        <v>geen actie</v>
      </c>
    </row>
    <row r="117" spans="1:76" x14ac:dyDescent="0.3">
      <c r="A117" s="24" t="s">
        <v>212</v>
      </c>
      <c r="B117" s="24" t="s">
        <v>169</v>
      </c>
      <c r="D117" t="s">
        <v>198</v>
      </c>
      <c r="F117" s="27" t="s">
        <v>51</v>
      </c>
      <c r="G117" s="28">
        <f>Tabel2[[#This Row],[pnt t/m 2021/22]]+Tabel2[[#This Row],[pnt 2022/2023]]</f>
        <v>40</v>
      </c>
      <c r="H117">
        <v>2009</v>
      </c>
      <c r="I117">
        <v>2022</v>
      </c>
      <c r="J117" s="26">
        <f>Tabel2[[#This Row],[ijkdatum]]-Tabel2[[#This Row],[Geboren]]</f>
        <v>13</v>
      </c>
      <c r="K117" s="28">
        <f>Tabel2[[#This Row],[TTL 1]]+Tabel2[[#This Row],[TTL 2]]+Tabel2[[#This Row],[TTL 3]]+Tabel2[[#This Row],[TTL 4]]+Tabel2[[#This Row],[TTL 5]]+Tabel2[[#This Row],[TTL 6]]+Tabel2[[#This Row],[TTL 7]]+Tabel2[[#This Row],[TTL 8]]+Tabel2[[#This Row],[TTL 9]]+Tabel2[[#This Row],[TTL 10]]</f>
        <v>0</v>
      </c>
      <c r="L117" s="45">
        <v>40</v>
      </c>
      <c r="N117">
        <v>1</v>
      </c>
      <c r="R117" s="25">
        <f>SUM(Tabel2[[#This Row],[V 1]]*10+Tabel2[[#This Row],[GT 1]])/Tabel2[[#This Row],[AW 1]]*10+Tabel2[[#This Row],[BONUS 1]]</f>
        <v>0</v>
      </c>
      <c r="T117">
        <v>1</v>
      </c>
      <c r="X117" s="25">
        <f>SUM(Tabel2[[#This Row],[V 2]]*10+Tabel2[[#This Row],[GT 2]])/Tabel2[[#This Row],[AW 2]]*10+Tabel2[[#This Row],[BONUS 2]]</f>
        <v>0</v>
      </c>
      <c r="Z117">
        <v>1</v>
      </c>
      <c r="AD117" s="25">
        <f>SUM(Tabel2[[#This Row],[V 3]]*10+Tabel2[[#This Row],[GT 3]])/Tabel2[[#This Row],[AW 3]]*10+Tabel2[[#This Row],[BONUS 3]]</f>
        <v>0</v>
      </c>
      <c r="AF117">
        <v>1</v>
      </c>
      <c r="AJ117" s="25">
        <f>SUM(Tabel2[[#This Row],[V 4]]*10+Tabel2[[#This Row],[GT 4]])/Tabel2[[#This Row],[AW 4]]*10+Tabel2[[#This Row],[BONUS 4]]</f>
        <v>0</v>
      </c>
      <c r="AL117">
        <v>1</v>
      </c>
      <c r="AP117" s="25">
        <f>SUM(Tabel2[[#This Row],[V 5]]*10+Tabel2[[#This Row],[GT 5]])/Tabel2[[#This Row],[AW 5]]*10+Tabel2[[#This Row],[BONUS 5]]</f>
        <v>0</v>
      </c>
      <c r="AR117">
        <v>1</v>
      </c>
      <c r="AV117" s="25">
        <f>SUM(Tabel2[[#This Row],[V 6]]*10+Tabel2[[#This Row],[GT 6]])/Tabel2[[#This Row],[AW 6]]*10+Tabel2[[#This Row],[BONUS 6]]</f>
        <v>0</v>
      </c>
      <c r="AX117">
        <v>1</v>
      </c>
      <c r="BB117" s="25">
        <f>SUM(Tabel2[[#This Row],[V 7]]*10+Tabel2[[#This Row],[GT 7]])/Tabel2[[#This Row],[AW 7]]*10+Tabel2[[#This Row],[BONUS 7]]</f>
        <v>0</v>
      </c>
      <c r="BD117">
        <v>1</v>
      </c>
      <c r="BH117" s="25">
        <f>SUM(Tabel2[[#This Row],[V 8]]*10+Tabel2[[#This Row],[GT 8]])/Tabel2[[#This Row],[AW 8]]*10+Tabel2[[#This Row],[BONUS 8]]</f>
        <v>0</v>
      </c>
      <c r="BJ117">
        <v>1</v>
      </c>
      <c r="BN117" s="25">
        <f>SUM(Tabel2[[#This Row],[V 9]]*10+Tabel2[[#This Row],[GT 9]])/Tabel2[[#This Row],[AW 9]]*10+Tabel2[[#This Row],[BONUS 9]]</f>
        <v>0</v>
      </c>
      <c r="BP117">
        <v>1</v>
      </c>
      <c r="BT117" s="25">
        <f>SUM(Tabel2[[#This Row],[V 10]]*10+Tabel2[[#This Row],[GT 10]])/Tabel2[[#This Row],[AW 10]]*10+Tabel2[[#This Row],[BONUS 10]]</f>
        <v>0</v>
      </c>
      <c r="BU1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7" s="24">
        <v>0</v>
      </c>
      <c r="BW117" s="30">
        <f>Tabel2[[#This Row],[Diploma]]-Tabel2[[#This Row],[Uitgeschreven]]</f>
        <v>0</v>
      </c>
      <c r="BX117" s="2" t="str">
        <f t="shared" si="3"/>
        <v>geen actie</v>
      </c>
    </row>
    <row r="118" spans="1:76" x14ac:dyDescent="0.3">
      <c r="A118" s="24" t="s">
        <v>213</v>
      </c>
      <c r="D118" t="s">
        <v>241</v>
      </c>
      <c r="E118" s="24">
        <v>118760</v>
      </c>
      <c r="F118" s="27" t="s">
        <v>45</v>
      </c>
      <c r="G118" s="28">
        <f>Tabel2[[#This Row],[pnt t/m 2021/22]]+Tabel2[[#This Row],[pnt 2022/2023]]</f>
        <v>874.03571428571433</v>
      </c>
      <c r="H118">
        <v>2010</v>
      </c>
      <c r="I118">
        <v>2022</v>
      </c>
      <c r="J118" s="26">
        <f>Tabel2[[#This Row],[ijkdatum]]-Tabel2[[#This Row],[Geboren]]</f>
        <v>12</v>
      </c>
      <c r="K118" s="28">
        <f>Tabel2[[#This Row],[TTL 1]]+Tabel2[[#This Row],[TTL 2]]+Tabel2[[#This Row],[TTL 3]]+Tabel2[[#This Row],[TTL 4]]+Tabel2[[#This Row],[TTL 5]]+Tabel2[[#This Row],[TTL 6]]+Tabel2[[#This Row],[TTL 7]]+Tabel2[[#This Row],[TTL 8]]+Tabel2[[#This Row],[TTL 9]]+Tabel2[[#This Row],[TTL 10]]</f>
        <v>120</v>
      </c>
      <c r="L118" s="45">
        <v>754.03571428571433</v>
      </c>
      <c r="M118">
        <v>13</v>
      </c>
      <c r="N118">
        <v>9</v>
      </c>
      <c r="O118">
        <v>7</v>
      </c>
      <c r="P118">
        <v>38</v>
      </c>
      <c r="R118" s="25">
        <f>SUM(Tabel2[[#This Row],[V 1]]*10+Tabel2[[#This Row],[GT 1]])/Tabel2[[#This Row],[AW 1]]*10+Tabel2[[#This Row],[BONUS 1]]</f>
        <v>120</v>
      </c>
      <c r="T118">
        <v>1</v>
      </c>
      <c r="X118" s="25">
        <f>SUM(Tabel2[[#This Row],[V 2]]*10+Tabel2[[#This Row],[GT 2]])/Tabel2[[#This Row],[AW 2]]*10+Tabel2[[#This Row],[BONUS 2]]</f>
        <v>0</v>
      </c>
      <c r="Z118">
        <v>1</v>
      </c>
      <c r="AD118" s="25">
        <f>SUM(Tabel2[[#This Row],[V 3]]*10+Tabel2[[#This Row],[GT 3]])/Tabel2[[#This Row],[AW 3]]*10+Tabel2[[#This Row],[BONUS 3]]</f>
        <v>0</v>
      </c>
      <c r="AF118">
        <v>1</v>
      </c>
      <c r="AJ118" s="25">
        <f>SUM(Tabel2[[#This Row],[V 4]]*10+Tabel2[[#This Row],[GT 4]])/Tabel2[[#This Row],[AW 4]]*10+Tabel2[[#This Row],[BONUS 4]]</f>
        <v>0</v>
      </c>
      <c r="AL118">
        <v>1</v>
      </c>
      <c r="AP118" s="25">
        <f>SUM(Tabel2[[#This Row],[V 5]]*10+Tabel2[[#This Row],[GT 5]])/Tabel2[[#This Row],[AW 5]]*10+Tabel2[[#This Row],[BONUS 5]]</f>
        <v>0</v>
      </c>
      <c r="AR118">
        <v>1</v>
      </c>
      <c r="AV118" s="25">
        <f>SUM(Tabel2[[#This Row],[V 6]]*10+Tabel2[[#This Row],[GT 6]])/Tabel2[[#This Row],[AW 6]]*10+Tabel2[[#This Row],[BONUS 6]]</f>
        <v>0</v>
      </c>
      <c r="AX118">
        <v>1</v>
      </c>
      <c r="BB118" s="25">
        <f>SUM(Tabel2[[#This Row],[V 7]]*10+Tabel2[[#This Row],[GT 7]])/Tabel2[[#This Row],[AW 7]]*10+Tabel2[[#This Row],[BONUS 7]]</f>
        <v>0</v>
      </c>
      <c r="BD118">
        <v>1</v>
      </c>
      <c r="BH118" s="25">
        <f>SUM(Tabel2[[#This Row],[V 8]]*10+Tabel2[[#This Row],[GT 8]])/Tabel2[[#This Row],[AW 8]]*10+Tabel2[[#This Row],[BONUS 8]]</f>
        <v>0</v>
      </c>
      <c r="BJ118">
        <v>1</v>
      </c>
      <c r="BN118" s="25">
        <f>SUM(Tabel2[[#This Row],[V 9]]*10+Tabel2[[#This Row],[GT 9]])/Tabel2[[#This Row],[AW 9]]*10+Tabel2[[#This Row],[BONUS 9]]</f>
        <v>0</v>
      </c>
      <c r="BP118">
        <v>1</v>
      </c>
      <c r="BT118" s="25">
        <f>SUM(Tabel2[[#This Row],[V 10]]*10+Tabel2[[#This Row],[GT 10]])/Tabel2[[#This Row],[AW 10]]*10+Tabel2[[#This Row],[BONUS 10]]</f>
        <v>0</v>
      </c>
      <c r="BU1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18" s="24">
        <v>750</v>
      </c>
      <c r="BW118" s="30">
        <f>Tabel2[[#This Row],[Diploma]]-Tabel2[[#This Row],[Uitgeschreven]]</f>
        <v>0</v>
      </c>
      <c r="BX118" s="2" t="str">
        <f t="shared" si="3"/>
        <v>geen actie</v>
      </c>
    </row>
    <row r="119" spans="1:76" x14ac:dyDescent="0.3">
      <c r="A119" s="24" t="s">
        <v>212</v>
      </c>
      <c r="D119" t="s">
        <v>199</v>
      </c>
      <c r="E119" s="24">
        <v>118759</v>
      </c>
      <c r="F119" s="27" t="s">
        <v>45</v>
      </c>
      <c r="G119" s="28">
        <f>Tabel2[[#This Row],[pnt t/m 2021/22]]+Tabel2[[#This Row],[pnt 2022/2023]]</f>
        <v>541.55952380952385</v>
      </c>
      <c r="H119">
        <v>2008</v>
      </c>
      <c r="I119">
        <v>2022</v>
      </c>
      <c r="J119" s="26">
        <f>Tabel2[[#This Row],[ijkdatum]]-Tabel2[[#This Row],[Geboren]]</f>
        <v>14</v>
      </c>
      <c r="K119" s="28">
        <f>Tabel2[[#This Row],[TTL 1]]+Tabel2[[#This Row],[TTL 2]]+Tabel2[[#This Row],[TTL 3]]+Tabel2[[#This Row],[TTL 4]]+Tabel2[[#This Row],[TTL 5]]+Tabel2[[#This Row],[TTL 6]]+Tabel2[[#This Row],[TTL 7]]+Tabel2[[#This Row],[TTL 8]]+Tabel2[[#This Row],[TTL 9]]+Tabel2[[#This Row],[TTL 10]]</f>
        <v>115.71428571428571</v>
      </c>
      <c r="L119" s="45">
        <v>425.84523809523813</v>
      </c>
      <c r="M119">
        <v>16</v>
      </c>
      <c r="N119">
        <v>7</v>
      </c>
      <c r="O119">
        <v>5</v>
      </c>
      <c r="P119">
        <v>31</v>
      </c>
      <c r="R119" s="25">
        <f>SUM(Tabel2[[#This Row],[V 1]]*10+Tabel2[[#This Row],[GT 1]])/Tabel2[[#This Row],[AW 1]]*10+Tabel2[[#This Row],[BONUS 1]]</f>
        <v>115.71428571428571</v>
      </c>
      <c r="T119">
        <v>1</v>
      </c>
      <c r="X119" s="25">
        <f>SUM(Tabel2[[#This Row],[V 2]]*10+Tabel2[[#This Row],[GT 2]])/Tabel2[[#This Row],[AW 2]]*10+Tabel2[[#This Row],[BONUS 2]]</f>
        <v>0</v>
      </c>
      <c r="Z119">
        <v>1</v>
      </c>
      <c r="AD119" s="25">
        <f>SUM(Tabel2[[#This Row],[V 3]]*10+Tabel2[[#This Row],[GT 3]])/Tabel2[[#This Row],[AW 3]]*10+Tabel2[[#This Row],[BONUS 3]]</f>
        <v>0</v>
      </c>
      <c r="AF119">
        <v>1</v>
      </c>
      <c r="AJ119" s="25">
        <f>SUM(Tabel2[[#This Row],[V 4]]*10+Tabel2[[#This Row],[GT 4]])/Tabel2[[#This Row],[AW 4]]*10+Tabel2[[#This Row],[BONUS 4]]</f>
        <v>0</v>
      </c>
      <c r="AL119">
        <v>1</v>
      </c>
      <c r="AP119" s="25">
        <f>SUM(Tabel2[[#This Row],[V 5]]*10+Tabel2[[#This Row],[GT 5]])/Tabel2[[#This Row],[AW 5]]*10+Tabel2[[#This Row],[BONUS 5]]</f>
        <v>0</v>
      </c>
      <c r="AR119">
        <v>1</v>
      </c>
      <c r="AV119" s="25">
        <f>SUM(Tabel2[[#This Row],[V 6]]*10+Tabel2[[#This Row],[GT 6]])/Tabel2[[#This Row],[AW 6]]*10+Tabel2[[#This Row],[BONUS 6]]</f>
        <v>0</v>
      </c>
      <c r="AX119">
        <v>1</v>
      </c>
      <c r="BB119" s="25">
        <f>SUM(Tabel2[[#This Row],[V 7]]*10+Tabel2[[#This Row],[GT 7]])/Tabel2[[#This Row],[AW 7]]*10+Tabel2[[#This Row],[BONUS 7]]</f>
        <v>0</v>
      </c>
      <c r="BD119">
        <v>1</v>
      </c>
      <c r="BH119" s="25">
        <f>SUM(Tabel2[[#This Row],[V 8]]*10+Tabel2[[#This Row],[GT 8]])/Tabel2[[#This Row],[AW 8]]*10+Tabel2[[#This Row],[BONUS 8]]</f>
        <v>0</v>
      </c>
      <c r="BJ119">
        <v>1</v>
      </c>
      <c r="BN119" s="25">
        <f>SUM(Tabel2[[#This Row],[V 9]]*10+Tabel2[[#This Row],[GT 9]])/Tabel2[[#This Row],[AW 9]]*10+Tabel2[[#This Row],[BONUS 9]]</f>
        <v>0</v>
      </c>
      <c r="BP119">
        <v>1</v>
      </c>
      <c r="BT119" s="25">
        <f>SUM(Tabel2[[#This Row],[V 10]]*10+Tabel2[[#This Row],[GT 10]])/Tabel2[[#This Row],[AW 10]]*10+Tabel2[[#This Row],[BONUS 10]]</f>
        <v>0</v>
      </c>
      <c r="BU119"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19" s="24">
        <v>250</v>
      </c>
      <c r="BW119" s="30">
        <f>Tabel2[[#This Row],[Diploma]]-Tabel2[[#This Row],[Uitgeschreven]]</f>
        <v>250</v>
      </c>
      <c r="BX119" s="2" t="str">
        <f t="shared" si="3"/>
        <v>diploma uitschrijven: 500 punten</v>
      </c>
    </row>
    <row r="120" spans="1:76" x14ac:dyDescent="0.3">
      <c r="A120" s="24" t="s">
        <v>212</v>
      </c>
      <c r="B120" s="24" t="s">
        <v>169</v>
      </c>
      <c r="D120" t="s">
        <v>200</v>
      </c>
      <c r="F120" s="27" t="s">
        <v>51</v>
      </c>
      <c r="G120" s="28">
        <f>Tabel2[[#This Row],[pnt t/m 2021/22]]+Tabel2[[#This Row],[pnt 2022/2023]]</f>
        <v>95.833333333333329</v>
      </c>
      <c r="H120">
        <v>2009</v>
      </c>
      <c r="I120">
        <v>2022</v>
      </c>
      <c r="J120" s="26">
        <f>Tabel2[[#This Row],[ijkdatum]]-Tabel2[[#This Row],[Geboren]]</f>
        <v>13</v>
      </c>
      <c r="K120" s="28">
        <f>Tabel2[[#This Row],[TTL 1]]+Tabel2[[#This Row],[TTL 2]]+Tabel2[[#This Row],[TTL 3]]+Tabel2[[#This Row],[TTL 4]]+Tabel2[[#This Row],[TTL 5]]+Tabel2[[#This Row],[TTL 6]]+Tabel2[[#This Row],[TTL 7]]+Tabel2[[#This Row],[TTL 8]]+Tabel2[[#This Row],[TTL 9]]+Tabel2[[#This Row],[TTL 10]]</f>
        <v>0</v>
      </c>
      <c r="L120" s="45">
        <v>95.833333333333329</v>
      </c>
      <c r="N120">
        <v>1</v>
      </c>
      <c r="R120" s="25">
        <f>SUM(Tabel2[[#This Row],[V 1]]*10+Tabel2[[#This Row],[GT 1]])/Tabel2[[#This Row],[AW 1]]*10+Tabel2[[#This Row],[BONUS 1]]</f>
        <v>0</v>
      </c>
      <c r="T120">
        <v>1</v>
      </c>
      <c r="X120" s="25">
        <f>SUM(Tabel2[[#This Row],[V 2]]*10+Tabel2[[#This Row],[GT 2]])/Tabel2[[#This Row],[AW 2]]*10+Tabel2[[#This Row],[BONUS 2]]</f>
        <v>0</v>
      </c>
      <c r="Z120">
        <v>1</v>
      </c>
      <c r="AD120" s="25">
        <f>SUM(Tabel2[[#This Row],[V 3]]*10+Tabel2[[#This Row],[GT 3]])/Tabel2[[#This Row],[AW 3]]*10+Tabel2[[#This Row],[BONUS 3]]</f>
        <v>0</v>
      </c>
      <c r="AF120">
        <v>1</v>
      </c>
      <c r="AJ120" s="25">
        <f>SUM(Tabel2[[#This Row],[V 4]]*10+Tabel2[[#This Row],[GT 4]])/Tabel2[[#This Row],[AW 4]]*10+Tabel2[[#This Row],[BONUS 4]]</f>
        <v>0</v>
      </c>
      <c r="AL120">
        <v>1</v>
      </c>
      <c r="AP120" s="25">
        <f>SUM(Tabel2[[#This Row],[V 5]]*10+Tabel2[[#This Row],[GT 5]])/Tabel2[[#This Row],[AW 5]]*10+Tabel2[[#This Row],[BONUS 5]]</f>
        <v>0</v>
      </c>
      <c r="AR120">
        <v>1</v>
      </c>
      <c r="AV120" s="25">
        <f>SUM(Tabel2[[#This Row],[V 6]]*10+Tabel2[[#This Row],[GT 6]])/Tabel2[[#This Row],[AW 6]]*10+Tabel2[[#This Row],[BONUS 6]]</f>
        <v>0</v>
      </c>
      <c r="AX120">
        <v>1</v>
      </c>
      <c r="BB120" s="25">
        <f>SUM(Tabel2[[#This Row],[V 7]]*10+Tabel2[[#This Row],[GT 7]])/Tabel2[[#This Row],[AW 7]]*10+Tabel2[[#This Row],[BONUS 7]]</f>
        <v>0</v>
      </c>
      <c r="BD120">
        <v>1</v>
      </c>
      <c r="BH120" s="25">
        <f>SUM(Tabel2[[#This Row],[V 8]]*10+Tabel2[[#This Row],[GT 8]])/Tabel2[[#This Row],[AW 8]]*10+Tabel2[[#This Row],[BONUS 8]]</f>
        <v>0</v>
      </c>
      <c r="BJ120">
        <v>1</v>
      </c>
      <c r="BN120" s="25">
        <f>SUM(Tabel2[[#This Row],[V 9]]*10+Tabel2[[#This Row],[GT 9]])/Tabel2[[#This Row],[AW 9]]*10+Tabel2[[#This Row],[BONUS 9]]</f>
        <v>0</v>
      </c>
      <c r="BP120">
        <v>1</v>
      </c>
      <c r="BT120" s="25">
        <f>SUM(Tabel2[[#This Row],[V 10]]*10+Tabel2[[#This Row],[GT 10]])/Tabel2[[#This Row],[AW 10]]*10+Tabel2[[#This Row],[BONUS 10]]</f>
        <v>0</v>
      </c>
      <c r="BU1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0" s="24">
        <v>0</v>
      </c>
      <c r="BW120" s="30">
        <f>Tabel2[[#This Row],[Diploma]]-Tabel2[[#This Row],[Uitgeschreven]]</f>
        <v>0</v>
      </c>
      <c r="BX120" s="2" t="str">
        <f t="shared" si="3"/>
        <v>geen actie</v>
      </c>
    </row>
    <row r="121" spans="1:76" x14ac:dyDescent="0.3">
      <c r="A121" s="24" t="s">
        <v>256</v>
      </c>
      <c r="B121" s="24" t="s">
        <v>169</v>
      </c>
      <c r="D121" t="s">
        <v>201</v>
      </c>
      <c r="E121" s="24">
        <v>116760</v>
      </c>
      <c r="F121" s="27" t="s">
        <v>55</v>
      </c>
      <c r="G121" s="28">
        <f>Tabel2[[#This Row],[pnt t/m 2021/22]]+Tabel2[[#This Row],[pnt 2022/2023]]</f>
        <v>1819.6666666666667</v>
      </c>
      <c r="H121">
        <v>2007</v>
      </c>
      <c r="I121">
        <v>2022</v>
      </c>
      <c r="J121" s="26">
        <f>Tabel2[[#This Row],[ijkdatum]]-Tabel2[[#This Row],[Geboren]]</f>
        <v>15</v>
      </c>
      <c r="K121" s="28">
        <f>Tabel2[[#This Row],[TTL 1]]+Tabel2[[#This Row],[TTL 2]]+Tabel2[[#This Row],[TTL 3]]+Tabel2[[#This Row],[TTL 4]]+Tabel2[[#This Row],[TTL 5]]+Tabel2[[#This Row],[TTL 6]]+Tabel2[[#This Row],[TTL 7]]+Tabel2[[#This Row],[TTL 8]]+Tabel2[[#This Row],[TTL 9]]+Tabel2[[#This Row],[TTL 10]]</f>
        <v>0</v>
      </c>
      <c r="L121" s="45">
        <v>1819.6666666666667</v>
      </c>
      <c r="N121">
        <v>1</v>
      </c>
      <c r="R121" s="25">
        <f>SUM(Tabel2[[#This Row],[V 1]]*10+Tabel2[[#This Row],[GT 1]])/Tabel2[[#This Row],[AW 1]]*10+Tabel2[[#This Row],[BONUS 1]]</f>
        <v>0</v>
      </c>
      <c r="T121">
        <v>1</v>
      </c>
      <c r="X121" s="25">
        <f>SUM(Tabel2[[#This Row],[V 2]]*10+Tabel2[[#This Row],[GT 2]])/Tabel2[[#This Row],[AW 2]]*10+Tabel2[[#This Row],[BONUS 2]]</f>
        <v>0</v>
      </c>
      <c r="Z121">
        <v>1</v>
      </c>
      <c r="AD121" s="25">
        <f>SUM(Tabel2[[#This Row],[V 3]]*10+Tabel2[[#This Row],[GT 3]])/Tabel2[[#This Row],[AW 3]]*10+Tabel2[[#This Row],[BONUS 3]]</f>
        <v>0</v>
      </c>
      <c r="AF121">
        <v>1</v>
      </c>
      <c r="AJ121" s="25">
        <f>SUM(Tabel2[[#This Row],[V 4]]*10+Tabel2[[#This Row],[GT 4]])/Tabel2[[#This Row],[AW 4]]*10+Tabel2[[#This Row],[BONUS 4]]</f>
        <v>0</v>
      </c>
      <c r="AL121">
        <v>1</v>
      </c>
      <c r="AP121" s="25">
        <f>SUM(Tabel2[[#This Row],[V 5]]*10+Tabel2[[#This Row],[GT 5]])/Tabel2[[#This Row],[AW 5]]*10+Tabel2[[#This Row],[BONUS 5]]</f>
        <v>0</v>
      </c>
      <c r="AR121">
        <v>1</v>
      </c>
      <c r="AV121" s="25">
        <f>SUM(Tabel2[[#This Row],[V 6]]*10+Tabel2[[#This Row],[GT 6]])/Tabel2[[#This Row],[AW 6]]*10+Tabel2[[#This Row],[BONUS 6]]</f>
        <v>0</v>
      </c>
      <c r="AX121">
        <v>1</v>
      </c>
      <c r="BB121" s="25">
        <f>SUM(Tabel2[[#This Row],[V 7]]*10+Tabel2[[#This Row],[GT 7]])/Tabel2[[#This Row],[AW 7]]*10+Tabel2[[#This Row],[BONUS 7]]</f>
        <v>0</v>
      </c>
      <c r="BD121">
        <v>1</v>
      </c>
      <c r="BH121" s="25">
        <f>SUM(Tabel2[[#This Row],[V 8]]*10+Tabel2[[#This Row],[GT 8]])/Tabel2[[#This Row],[AW 8]]*10+Tabel2[[#This Row],[BONUS 8]]</f>
        <v>0</v>
      </c>
      <c r="BJ121">
        <v>1</v>
      </c>
      <c r="BN121" s="25">
        <f>SUM(Tabel2[[#This Row],[V 9]]*10+Tabel2[[#This Row],[GT 9]])/Tabel2[[#This Row],[AW 9]]*10+Tabel2[[#This Row],[BONUS 9]]</f>
        <v>0</v>
      </c>
      <c r="BP121">
        <v>1</v>
      </c>
      <c r="BT121" s="25">
        <f>SUM(Tabel2[[#This Row],[V 10]]*10+Tabel2[[#This Row],[GT 10]])/Tabel2[[#This Row],[AW 10]]*10+Tabel2[[#This Row],[BONUS 10]]</f>
        <v>0</v>
      </c>
      <c r="BU12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1" s="24">
        <v>1500</v>
      </c>
      <c r="BW121" s="30">
        <f>Tabel2[[#This Row],[Diploma]]-Tabel2[[#This Row],[Uitgeschreven]]</f>
        <v>0</v>
      </c>
      <c r="BX121" s="2" t="str">
        <f t="shared" si="3"/>
        <v>geen actie</v>
      </c>
    </row>
    <row r="122" spans="1:76" x14ac:dyDescent="0.3">
      <c r="A122" s="24" t="s">
        <v>212</v>
      </c>
      <c r="B122" s="24" t="s">
        <v>169</v>
      </c>
      <c r="D122" t="s">
        <v>201</v>
      </c>
      <c r="E122" s="24">
        <v>116760</v>
      </c>
      <c r="F122" s="27" t="s">
        <v>55</v>
      </c>
      <c r="G122" s="28">
        <f>Tabel2[[#This Row],[pnt t/m 2021/22]]+Tabel2[[#This Row],[pnt 2022/2023]]</f>
        <v>1829.9206349206352</v>
      </c>
      <c r="H122">
        <v>2007</v>
      </c>
      <c r="I122">
        <v>2022</v>
      </c>
      <c r="J122" s="26">
        <f>Tabel2[[#This Row],[ijkdatum]]-Tabel2[[#This Row],[Geboren]]</f>
        <v>15</v>
      </c>
      <c r="K122" s="28">
        <f>Tabel2[[#This Row],[TTL 1]]+Tabel2[[#This Row],[TTL 2]]+Tabel2[[#This Row],[TTL 3]]+Tabel2[[#This Row],[TTL 4]]+Tabel2[[#This Row],[TTL 5]]+Tabel2[[#This Row],[TTL 6]]+Tabel2[[#This Row],[TTL 7]]+Tabel2[[#This Row],[TTL 8]]+Tabel2[[#This Row],[TTL 9]]+Tabel2[[#This Row],[TTL 10]]</f>
        <v>36.666666666666664</v>
      </c>
      <c r="L122" s="45">
        <v>1793.2539682539684</v>
      </c>
      <c r="M122">
        <v>15</v>
      </c>
      <c r="N122">
        <v>9</v>
      </c>
      <c r="O122">
        <v>0</v>
      </c>
      <c r="P122">
        <v>33</v>
      </c>
      <c r="R122" s="25">
        <f>SUM(Tabel2[[#This Row],[V 1]]*10+Tabel2[[#This Row],[GT 1]])/Tabel2[[#This Row],[AW 1]]*10+Tabel2[[#This Row],[BONUS 1]]</f>
        <v>36.666666666666664</v>
      </c>
      <c r="T122">
        <v>1</v>
      </c>
      <c r="X122" s="25">
        <f>SUM(Tabel2[[#This Row],[V 2]]*10+Tabel2[[#This Row],[GT 2]])/Tabel2[[#This Row],[AW 2]]*10+Tabel2[[#This Row],[BONUS 2]]</f>
        <v>0</v>
      </c>
      <c r="Z122">
        <v>1</v>
      </c>
      <c r="AD122" s="25">
        <f>SUM(Tabel2[[#This Row],[V 3]]*10+Tabel2[[#This Row],[GT 3]])/Tabel2[[#This Row],[AW 3]]*10+Tabel2[[#This Row],[BONUS 3]]</f>
        <v>0</v>
      </c>
      <c r="AF122">
        <v>1</v>
      </c>
      <c r="AJ122" s="25">
        <f>SUM(Tabel2[[#This Row],[V 4]]*10+Tabel2[[#This Row],[GT 4]])/Tabel2[[#This Row],[AW 4]]*10+Tabel2[[#This Row],[BONUS 4]]</f>
        <v>0</v>
      </c>
      <c r="AL122">
        <v>1</v>
      </c>
      <c r="AP122" s="25">
        <f>SUM(Tabel2[[#This Row],[V 5]]*10+Tabel2[[#This Row],[GT 5]])/Tabel2[[#This Row],[AW 5]]*10+Tabel2[[#This Row],[BONUS 5]]</f>
        <v>0</v>
      </c>
      <c r="AR122">
        <v>1</v>
      </c>
      <c r="AV122" s="25">
        <f>SUM(Tabel2[[#This Row],[V 6]]*10+Tabel2[[#This Row],[GT 6]])/Tabel2[[#This Row],[AW 6]]*10+Tabel2[[#This Row],[BONUS 6]]</f>
        <v>0</v>
      </c>
      <c r="AX122">
        <v>1</v>
      </c>
      <c r="BB122" s="25">
        <f>SUM(Tabel2[[#This Row],[V 7]]*10+Tabel2[[#This Row],[GT 7]])/Tabel2[[#This Row],[AW 7]]*10+Tabel2[[#This Row],[BONUS 7]]</f>
        <v>0</v>
      </c>
      <c r="BD122">
        <v>1</v>
      </c>
      <c r="BH122" s="25">
        <f>SUM(Tabel2[[#This Row],[V 8]]*10+Tabel2[[#This Row],[GT 8]])/Tabel2[[#This Row],[AW 8]]*10+Tabel2[[#This Row],[BONUS 8]]</f>
        <v>0</v>
      </c>
      <c r="BJ122">
        <v>1</v>
      </c>
      <c r="BN122" s="25">
        <f>SUM(Tabel2[[#This Row],[V 9]]*10+Tabel2[[#This Row],[GT 9]])/Tabel2[[#This Row],[AW 9]]*10+Tabel2[[#This Row],[BONUS 9]]</f>
        <v>0</v>
      </c>
      <c r="BP122">
        <v>1</v>
      </c>
      <c r="BT122" s="25">
        <f>SUM(Tabel2[[#This Row],[V 10]]*10+Tabel2[[#This Row],[GT 10]])/Tabel2[[#This Row],[AW 10]]*10+Tabel2[[#This Row],[BONUS 10]]</f>
        <v>0</v>
      </c>
      <c r="BU1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2" s="24">
        <v>1500</v>
      </c>
      <c r="BW122" s="30">
        <f>Tabel2[[#This Row],[Diploma]]-Tabel2[[#This Row],[Uitgeschreven]]</f>
        <v>0</v>
      </c>
      <c r="BX122" s="2" t="str">
        <f t="shared" si="3"/>
        <v>geen actie</v>
      </c>
    </row>
    <row r="123" spans="1:76" x14ac:dyDescent="0.3">
      <c r="A123" s="24" t="s">
        <v>294</v>
      </c>
      <c r="B123" s="24" t="s">
        <v>169</v>
      </c>
      <c r="D123" t="s">
        <v>398</v>
      </c>
      <c r="E123" s="24">
        <v>116743</v>
      </c>
      <c r="F123" s="27" t="s">
        <v>397</v>
      </c>
      <c r="G123" s="28">
        <f>Tabel2[[#This Row],[pnt t/m 2021/22]]+Tabel2[[#This Row],[pnt 2022/2023]]</f>
        <v>115</v>
      </c>
      <c r="H123">
        <v>2005</v>
      </c>
      <c r="I123">
        <v>2022</v>
      </c>
      <c r="J123" s="26">
        <f>Tabel2[[#This Row],[ijkdatum]]-Tabel2[[#This Row],[Geboren]]</f>
        <v>17</v>
      </c>
      <c r="K123" s="28">
        <f>Tabel2[[#This Row],[TTL 1]]+Tabel2[[#This Row],[TTL 2]]+Tabel2[[#This Row],[TTL 3]]+Tabel2[[#This Row],[TTL 4]]+Tabel2[[#This Row],[TTL 5]]+Tabel2[[#This Row],[TTL 6]]+Tabel2[[#This Row],[TTL 7]]+Tabel2[[#This Row],[TTL 8]]+Tabel2[[#This Row],[TTL 9]]+Tabel2[[#This Row],[TTL 10]]</f>
        <v>115</v>
      </c>
      <c r="L123" s="45">
        <v>0</v>
      </c>
      <c r="M123">
        <v>1</v>
      </c>
      <c r="N123">
        <v>10</v>
      </c>
      <c r="O123">
        <v>7</v>
      </c>
      <c r="P123">
        <v>45</v>
      </c>
      <c r="R123" s="25">
        <f>SUM(Tabel2[[#This Row],[V 1]]*10+Tabel2[[#This Row],[GT 1]])/Tabel2[[#This Row],[AW 1]]*10+Tabel2[[#This Row],[BONUS 1]]</f>
        <v>115</v>
      </c>
      <c r="T123">
        <v>1</v>
      </c>
      <c r="X123" s="25">
        <f>SUM(Tabel2[[#This Row],[V 2]]*10+Tabel2[[#This Row],[GT 2]])/Tabel2[[#This Row],[AW 2]]*10+Tabel2[[#This Row],[BONUS 2]]</f>
        <v>0</v>
      </c>
      <c r="Z123">
        <v>1</v>
      </c>
      <c r="AD123" s="25">
        <f>SUM(Tabel2[[#This Row],[V 3]]*10+Tabel2[[#This Row],[GT 3]])/Tabel2[[#This Row],[AW 3]]*10+Tabel2[[#This Row],[BONUS 3]]</f>
        <v>0</v>
      </c>
      <c r="AF123">
        <v>1</v>
      </c>
      <c r="AJ123" s="25">
        <f>SUM(Tabel2[[#This Row],[V 4]]*10+Tabel2[[#This Row],[GT 4]])/Tabel2[[#This Row],[AW 4]]*10+Tabel2[[#This Row],[BONUS 4]]</f>
        <v>0</v>
      </c>
      <c r="AL123">
        <v>1</v>
      </c>
      <c r="AP123" s="25">
        <f>SUM(Tabel2[[#This Row],[V 5]]*10+Tabel2[[#This Row],[GT 5]])/Tabel2[[#This Row],[AW 5]]*10+Tabel2[[#This Row],[BONUS 5]]</f>
        <v>0</v>
      </c>
      <c r="AR123">
        <v>1</v>
      </c>
      <c r="AV123" s="25">
        <f>SUM(Tabel2[[#This Row],[V 6]]*10+Tabel2[[#This Row],[GT 6]])/Tabel2[[#This Row],[AW 6]]*10+Tabel2[[#This Row],[BONUS 6]]</f>
        <v>0</v>
      </c>
      <c r="AX123">
        <v>1</v>
      </c>
      <c r="BB123" s="25">
        <f>SUM(Tabel2[[#This Row],[V 7]]*10+Tabel2[[#This Row],[GT 7]])/Tabel2[[#This Row],[AW 7]]*10+Tabel2[[#This Row],[BONUS 7]]</f>
        <v>0</v>
      </c>
      <c r="BD123">
        <v>1</v>
      </c>
      <c r="BH123" s="25">
        <f>SUM(Tabel2[[#This Row],[V 8]]*10+Tabel2[[#This Row],[GT 8]])/Tabel2[[#This Row],[AW 8]]*10+Tabel2[[#This Row],[BONUS 8]]</f>
        <v>0</v>
      </c>
      <c r="BJ123">
        <v>1</v>
      </c>
      <c r="BN123" s="25">
        <f>SUM(Tabel2[[#This Row],[V 9]]*10+Tabel2[[#This Row],[GT 9]])/Tabel2[[#This Row],[AW 9]]*10+Tabel2[[#This Row],[BONUS 9]]</f>
        <v>0</v>
      </c>
      <c r="BP123">
        <v>1</v>
      </c>
      <c r="BT123" s="25">
        <f>SUM(Tabel2[[#This Row],[V 10]]*10+Tabel2[[#This Row],[GT 10]])/Tabel2[[#This Row],[AW 10]]*10+Tabel2[[#This Row],[BONUS 10]]</f>
        <v>0</v>
      </c>
      <c r="BU1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3" s="30">
        <f>Tabel2[[#This Row],[Diploma]]-Tabel2[[#This Row],[Uitgeschreven]]</f>
        <v>0</v>
      </c>
      <c r="BX123" s="2" t="str">
        <f t="shared" si="3"/>
        <v>geen actie</v>
      </c>
    </row>
    <row r="124" spans="1:76" x14ac:dyDescent="0.3">
      <c r="A124" s="24" t="s">
        <v>213</v>
      </c>
      <c r="B124" s="24" t="s">
        <v>169</v>
      </c>
      <c r="D124" t="s">
        <v>242</v>
      </c>
      <c r="F124" s="27" t="s">
        <v>173</v>
      </c>
      <c r="G124" s="28">
        <f>Tabel2[[#This Row],[pnt t/m 2021/22]]+Tabel2[[#This Row],[pnt 2022/2023]]</f>
        <v>90</v>
      </c>
      <c r="H124">
        <v>2012</v>
      </c>
      <c r="I124">
        <v>2022</v>
      </c>
      <c r="J124" s="26">
        <f>Tabel2[[#This Row],[ijkdatum]]-Tabel2[[#This Row],[Geboren]]</f>
        <v>10</v>
      </c>
      <c r="K124" s="28">
        <f>Tabel2[[#This Row],[TTL 1]]+Tabel2[[#This Row],[TTL 2]]+Tabel2[[#This Row],[TTL 3]]+Tabel2[[#This Row],[TTL 4]]+Tabel2[[#This Row],[TTL 5]]+Tabel2[[#This Row],[TTL 6]]+Tabel2[[#This Row],[TTL 7]]+Tabel2[[#This Row],[TTL 8]]+Tabel2[[#This Row],[TTL 9]]+Tabel2[[#This Row],[TTL 10]]</f>
        <v>0</v>
      </c>
      <c r="L124" s="45">
        <v>90</v>
      </c>
      <c r="N124">
        <v>1</v>
      </c>
      <c r="R124" s="25">
        <f>SUM(Tabel2[[#This Row],[V 1]]*10+Tabel2[[#This Row],[GT 1]])/Tabel2[[#This Row],[AW 1]]*10+Tabel2[[#This Row],[BONUS 1]]</f>
        <v>0</v>
      </c>
      <c r="T124">
        <v>1</v>
      </c>
      <c r="X124" s="25">
        <f>SUM(Tabel2[[#This Row],[V 2]]*10+Tabel2[[#This Row],[GT 2]])/Tabel2[[#This Row],[AW 2]]*10+Tabel2[[#This Row],[BONUS 2]]</f>
        <v>0</v>
      </c>
      <c r="Z124">
        <v>1</v>
      </c>
      <c r="AD124" s="25">
        <f>SUM(Tabel2[[#This Row],[V 3]]*10+Tabel2[[#This Row],[GT 3]])/Tabel2[[#This Row],[AW 3]]*10+Tabel2[[#This Row],[BONUS 3]]</f>
        <v>0</v>
      </c>
      <c r="AF124">
        <v>1</v>
      </c>
      <c r="AJ124" s="25">
        <f>SUM(Tabel2[[#This Row],[V 4]]*10+Tabel2[[#This Row],[GT 4]])/Tabel2[[#This Row],[AW 4]]*10+Tabel2[[#This Row],[BONUS 4]]</f>
        <v>0</v>
      </c>
      <c r="AL124">
        <v>1</v>
      </c>
      <c r="AP124" s="25">
        <f>SUM(Tabel2[[#This Row],[V 5]]*10+Tabel2[[#This Row],[GT 5]])/Tabel2[[#This Row],[AW 5]]*10+Tabel2[[#This Row],[BONUS 5]]</f>
        <v>0</v>
      </c>
      <c r="AR124">
        <v>1</v>
      </c>
      <c r="AV124" s="25">
        <f>SUM(Tabel2[[#This Row],[V 6]]*10+Tabel2[[#This Row],[GT 6]])/Tabel2[[#This Row],[AW 6]]*10+Tabel2[[#This Row],[BONUS 6]]</f>
        <v>0</v>
      </c>
      <c r="AX124">
        <v>1</v>
      </c>
      <c r="BB124" s="25">
        <f>SUM(Tabel2[[#This Row],[V 7]]*10+Tabel2[[#This Row],[GT 7]])/Tabel2[[#This Row],[AW 7]]*10+Tabel2[[#This Row],[BONUS 7]]</f>
        <v>0</v>
      </c>
      <c r="BD124">
        <v>1</v>
      </c>
      <c r="BH124" s="25">
        <f>SUM(Tabel2[[#This Row],[V 8]]*10+Tabel2[[#This Row],[GT 8]])/Tabel2[[#This Row],[AW 8]]*10+Tabel2[[#This Row],[BONUS 8]]</f>
        <v>0</v>
      </c>
      <c r="BJ124">
        <v>1</v>
      </c>
      <c r="BN124" s="25">
        <f>SUM(Tabel2[[#This Row],[V 9]]*10+Tabel2[[#This Row],[GT 9]])/Tabel2[[#This Row],[AW 9]]*10+Tabel2[[#This Row],[BONUS 9]]</f>
        <v>0</v>
      </c>
      <c r="BP124">
        <v>1</v>
      </c>
      <c r="BT124" s="25">
        <f>SUM(Tabel2[[#This Row],[V 10]]*10+Tabel2[[#This Row],[GT 10]])/Tabel2[[#This Row],[AW 10]]*10+Tabel2[[#This Row],[BONUS 10]]</f>
        <v>0</v>
      </c>
      <c r="BU1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4" s="24">
        <v>0</v>
      </c>
      <c r="BW124" s="30">
        <f>Tabel2[[#This Row],[Diploma]]-Tabel2[[#This Row],[Uitgeschreven]]</f>
        <v>0</v>
      </c>
      <c r="BX124" s="2" t="str">
        <f t="shared" si="3"/>
        <v>geen actie</v>
      </c>
    </row>
    <row r="125" spans="1:76" x14ac:dyDescent="0.3">
      <c r="A125" s="24" t="s">
        <v>256</v>
      </c>
      <c r="B125" s="24" t="s">
        <v>169</v>
      </c>
      <c r="D125" t="s">
        <v>273</v>
      </c>
      <c r="F125" s="27" t="s">
        <v>61</v>
      </c>
      <c r="G125" s="28">
        <f>Tabel2[[#This Row],[pnt t/m 2021/22]]+Tabel2[[#This Row],[pnt 2022/2023]]</f>
        <v>223.44444444444446</v>
      </c>
      <c r="H125">
        <v>2004</v>
      </c>
      <c r="I125">
        <v>2022</v>
      </c>
      <c r="J125" s="26">
        <f>Tabel2[[#This Row],[ijkdatum]]-Tabel2[[#This Row],[Geboren]]</f>
        <v>18</v>
      </c>
      <c r="K125" s="28">
        <f>Tabel2[[#This Row],[TTL 1]]+Tabel2[[#This Row],[TTL 2]]+Tabel2[[#This Row],[TTL 3]]+Tabel2[[#This Row],[TTL 4]]+Tabel2[[#This Row],[TTL 5]]+Tabel2[[#This Row],[TTL 6]]+Tabel2[[#This Row],[TTL 7]]+Tabel2[[#This Row],[TTL 8]]+Tabel2[[#This Row],[TTL 9]]+Tabel2[[#This Row],[TTL 10]]</f>
        <v>0</v>
      </c>
      <c r="L125" s="45">
        <v>223.44444444444446</v>
      </c>
      <c r="N125">
        <v>1</v>
      </c>
      <c r="R125" s="25">
        <f>SUM(Tabel2[[#This Row],[V 1]]*10+Tabel2[[#This Row],[GT 1]])/Tabel2[[#This Row],[AW 1]]*10+Tabel2[[#This Row],[BONUS 1]]</f>
        <v>0</v>
      </c>
      <c r="T125">
        <v>1</v>
      </c>
      <c r="X125" s="25">
        <f>SUM(Tabel2[[#This Row],[V 2]]*10+Tabel2[[#This Row],[GT 2]])/Tabel2[[#This Row],[AW 2]]*10+Tabel2[[#This Row],[BONUS 2]]</f>
        <v>0</v>
      </c>
      <c r="Z125">
        <v>1</v>
      </c>
      <c r="AD125" s="25">
        <f>SUM(Tabel2[[#This Row],[V 3]]*10+Tabel2[[#This Row],[GT 3]])/Tabel2[[#This Row],[AW 3]]*10+Tabel2[[#This Row],[BONUS 3]]</f>
        <v>0</v>
      </c>
      <c r="AF125">
        <v>1</v>
      </c>
      <c r="AJ125" s="25">
        <f>SUM(Tabel2[[#This Row],[V 4]]*10+Tabel2[[#This Row],[GT 4]])/Tabel2[[#This Row],[AW 4]]*10+Tabel2[[#This Row],[BONUS 4]]</f>
        <v>0</v>
      </c>
      <c r="AL125">
        <v>1</v>
      </c>
      <c r="AP125" s="25">
        <f>SUM(Tabel2[[#This Row],[V 5]]*10+Tabel2[[#This Row],[GT 5]])/Tabel2[[#This Row],[AW 5]]*10+Tabel2[[#This Row],[BONUS 5]]</f>
        <v>0</v>
      </c>
      <c r="AR125">
        <v>1</v>
      </c>
      <c r="AV125" s="25">
        <f>SUM(Tabel2[[#This Row],[V 6]]*10+Tabel2[[#This Row],[GT 6]])/Tabel2[[#This Row],[AW 6]]*10+Tabel2[[#This Row],[BONUS 6]]</f>
        <v>0</v>
      </c>
      <c r="AX125">
        <v>1</v>
      </c>
      <c r="BB125" s="25">
        <f>SUM(Tabel2[[#This Row],[V 7]]*10+Tabel2[[#This Row],[GT 7]])/Tabel2[[#This Row],[AW 7]]*10+Tabel2[[#This Row],[BONUS 7]]</f>
        <v>0</v>
      </c>
      <c r="BD125">
        <v>1</v>
      </c>
      <c r="BH125" s="25">
        <f>SUM(Tabel2[[#This Row],[V 8]]*10+Tabel2[[#This Row],[GT 8]])/Tabel2[[#This Row],[AW 8]]*10+Tabel2[[#This Row],[BONUS 8]]</f>
        <v>0</v>
      </c>
      <c r="BJ125">
        <v>1</v>
      </c>
      <c r="BN125" s="25">
        <f>SUM(Tabel2[[#This Row],[V 9]]*10+Tabel2[[#This Row],[GT 9]])/Tabel2[[#This Row],[AW 9]]*10+Tabel2[[#This Row],[BONUS 9]]</f>
        <v>0</v>
      </c>
      <c r="BP125">
        <v>1</v>
      </c>
      <c r="BT125" s="25">
        <f>SUM(Tabel2[[#This Row],[V 10]]*10+Tabel2[[#This Row],[GT 10]])/Tabel2[[#This Row],[AW 10]]*10+Tabel2[[#This Row],[BONUS 10]]</f>
        <v>0</v>
      </c>
      <c r="BU1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5" s="24">
        <v>0</v>
      </c>
      <c r="BW125" s="30">
        <f>Tabel2[[#This Row],[Diploma]]-Tabel2[[#This Row],[Uitgeschreven]]</f>
        <v>0</v>
      </c>
      <c r="BX125" s="2" t="str">
        <f t="shared" si="3"/>
        <v>geen actie</v>
      </c>
    </row>
    <row r="126" spans="1:76" x14ac:dyDescent="0.3">
      <c r="A126" s="24" t="s">
        <v>320</v>
      </c>
      <c r="B126" s="24" t="s">
        <v>169</v>
      </c>
      <c r="D126" t="s">
        <v>335</v>
      </c>
      <c r="E126" s="24">
        <v>119406</v>
      </c>
      <c r="F126" s="27" t="s">
        <v>336</v>
      </c>
      <c r="G126" s="28">
        <f>Tabel2[[#This Row],[pnt t/m 2021/22]]+Tabel2[[#This Row],[pnt 2022/2023]]</f>
        <v>107.63888888888889</v>
      </c>
      <c r="H126">
        <v>2011</v>
      </c>
      <c r="I126">
        <v>2022</v>
      </c>
      <c r="J126" s="26">
        <f>Tabel2[[#This Row],[ijkdatum]]-Tabel2[[#This Row],[Geboren]]</f>
        <v>11</v>
      </c>
      <c r="K126" s="28">
        <f>Tabel2[[#This Row],[TTL 1]]+Tabel2[[#This Row],[TTL 2]]+Tabel2[[#This Row],[TTL 3]]+Tabel2[[#This Row],[TTL 4]]+Tabel2[[#This Row],[TTL 5]]+Tabel2[[#This Row],[TTL 6]]+Tabel2[[#This Row],[TTL 7]]+Tabel2[[#This Row],[TTL 8]]+Tabel2[[#This Row],[TTL 9]]+Tabel2[[#This Row],[TTL 10]]</f>
        <v>0</v>
      </c>
      <c r="L126" s="45">
        <v>107.63888888888889</v>
      </c>
      <c r="N126">
        <v>1</v>
      </c>
      <c r="R126" s="25">
        <f>SUM(Tabel2[[#This Row],[V 1]]*10+Tabel2[[#This Row],[GT 1]])/Tabel2[[#This Row],[AW 1]]*10+Tabel2[[#This Row],[BONUS 1]]</f>
        <v>0</v>
      </c>
      <c r="T126">
        <v>1</v>
      </c>
      <c r="X126" s="25">
        <f>SUM(Tabel2[[#This Row],[V 2]]*10+Tabel2[[#This Row],[GT 2]])/Tabel2[[#This Row],[AW 2]]*10+Tabel2[[#This Row],[BONUS 2]]</f>
        <v>0</v>
      </c>
      <c r="Z126">
        <v>1</v>
      </c>
      <c r="AD126" s="25">
        <f>SUM(Tabel2[[#This Row],[V 3]]*10+Tabel2[[#This Row],[GT 3]])/Tabel2[[#This Row],[AW 3]]*10+Tabel2[[#This Row],[BONUS 3]]</f>
        <v>0</v>
      </c>
      <c r="AF126">
        <v>1</v>
      </c>
      <c r="AJ126" s="25">
        <f>SUM(Tabel2[[#This Row],[V 4]]*10+Tabel2[[#This Row],[GT 4]])/Tabel2[[#This Row],[AW 4]]*10+Tabel2[[#This Row],[BONUS 4]]</f>
        <v>0</v>
      </c>
      <c r="AL126">
        <v>1</v>
      </c>
      <c r="AP126" s="25">
        <f>SUM(Tabel2[[#This Row],[V 5]]*10+Tabel2[[#This Row],[GT 5]])/Tabel2[[#This Row],[AW 5]]*10+Tabel2[[#This Row],[BONUS 5]]</f>
        <v>0</v>
      </c>
      <c r="AR126">
        <v>1</v>
      </c>
      <c r="AV126" s="25">
        <f>SUM(Tabel2[[#This Row],[V 6]]*10+Tabel2[[#This Row],[GT 6]])/Tabel2[[#This Row],[AW 6]]*10+Tabel2[[#This Row],[BONUS 6]]</f>
        <v>0</v>
      </c>
      <c r="AX126">
        <v>1</v>
      </c>
      <c r="BB126" s="25">
        <f>SUM(Tabel2[[#This Row],[V 7]]*10+Tabel2[[#This Row],[GT 7]])/Tabel2[[#This Row],[AW 7]]*10+Tabel2[[#This Row],[BONUS 7]]</f>
        <v>0</v>
      </c>
      <c r="BD126">
        <v>1</v>
      </c>
      <c r="BH126" s="25">
        <f>SUM(Tabel2[[#This Row],[V 8]]*10+Tabel2[[#This Row],[GT 8]])/Tabel2[[#This Row],[AW 8]]*10+Tabel2[[#This Row],[BONUS 8]]</f>
        <v>0</v>
      </c>
      <c r="BJ126">
        <v>1</v>
      </c>
      <c r="BN126" s="25">
        <f>SUM(Tabel2[[#This Row],[V 9]]*10+Tabel2[[#This Row],[GT 9]])/Tabel2[[#This Row],[AW 9]]*10+Tabel2[[#This Row],[BONUS 9]]</f>
        <v>0</v>
      </c>
      <c r="BP126">
        <v>1</v>
      </c>
      <c r="BT126" s="25">
        <f>SUM(Tabel2[[#This Row],[V 10]]*10+Tabel2[[#This Row],[GT 10]])/Tabel2[[#This Row],[AW 10]]*10+Tabel2[[#This Row],[BONUS 10]]</f>
        <v>0</v>
      </c>
      <c r="BU1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6" s="24">
        <v>0</v>
      </c>
      <c r="BW126" s="30">
        <f>Tabel2[[#This Row],[Diploma]]-Tabel2[[#This Row],[Uitgeschreven]]</f>
        <v>0</v>
      </c>
      <c r="BX126" s="2" t="str">
        <f t="shared" si="3"/>
        <v>geen actie</v>
      </c>
    </row>
    <row r="127" spans="1:76" x14ac:dyDescent="0.3">
      <c r="A127" s="24" t="s">
        <v>212</v>
      </c>
      <c r="B127" s="24" t="s">
        <v>169</v>
      </c>
      <c r="D127" t="s">
        <v>202</v>
      </c>
      <c r="E127" s="24">
        <v>118200</v>
      </c>
      <c r="F127" s="27" t="s">
        <v>30</v>
      </c>
      <c r="G127" s="28">
        <f>Tabel2[[#This Row],[pnt t/m 2021/22]]+Tabel2[[#This Row],[pnt 2022/2023]]</f>
        <v>803.80952380952385</v>
      </c>
      <c r="H127">
        <v>2009</v>
      </c>
      <c r="I127">
        <v>2022</v>
      </c>
      <c r="J127" s="26">
        <f>Tabel2[[#This Row],[ijkdatum]]-Tabel2[[#This Row],[Geboren]]</f>
        <v>13</v>
      </c>
      <c r="K127" s="28">
        <f>Tabel2[[#This Row],[TTL 1]]+Tabel2[[#This Row],[TTL 2]]+Tabel2[[#This Row],[TTL 3]]+Tabel2[[#This Row],[TTL 4]]+Tabel2[[#This Row],[TTL 5]]+Tabel2[[#This Row],[TTL 6]]+Tabel2[[#This Row],[TTL 7]]+Tabel2[[#This Row],[TTL 8]]+Tabel2[[#This Row],[TTL 9]]+Tabel2[[#This Row],[TTL 10]]</f>
        <v>0</v>
      </c>
      <c r="L127" s="45">
        <v>803.80952380952385</v>
      </c>
      <c r="N127">
        <v>1</v>
      </c>
      <c r="R127" s="25">
        <f>SUM(Tabel2[[#This Row],[V 1]]*10+Tabel2[[#This Row],[GT 1]])/Tabel2[[#This Row],[AW 1]]*10+Tabel2[[#This Row],[BONUS 1]]</f>
        <v>0</v>
      </c>
      <c r="T127">
        <v>1</v>
      </c>
      <c r="X127" s="25">
        <f>SUM(Tabel2[[#This Row],[V 2]]*10+Tabel2[[#This Row],[GT 2]])/Tabel2[[#This Row],[AW 2]]*10+Tabel2[[#This Row],[BONUS 2]]</f>
        <v>0</v>
      </c>
      <c r="Z127">
        <v>1</v>
      </c>
      <c r="AD127" s="25">
        <f>SUM(Tabel2[[#This Row],[V 3]]*10+Tabel2[[#This Row],[GT 3]])/Tabel2[[#This Row],[AW 3]]*10+Tabel2[[#This Row],[BONUS 3]]</f>
        <v>0</v>
      </c>
      <c r="AF127">
        <v>1</v>
      </c>
      <c r="AJ127" s="25">
        <f>SUM(Tabel2[[#This Row],[V 4]]*10+Tabel2[[#This Row],[GT 4]])/Tabel2[[#This Row],[AW 4]]*10+Tabel2[[#This Row],[BONUS 4]]</f>
        <v>0</v>
      </c>
      <c r="AL127">
        <v>1</v>
      </c>
      <c r="AP127" s="25">
        <f>SUM(Tabel2[[#This Row],[V 5]]*10+Tabel2[[#This Row],[GT 5]])/Tabel2[[#This Row],[AW 5]]*10+Tabel2[[#This Row],[BONUS 5]]</f>
        <v>0</v>
      </c>
      <c r="AR127">
        <v>1</v>
      </c>
      <c r="AV127" s="25">
        <f>SUM(Tabel2[[#This Row],[V 6]]*10+Tabel2[[#This Row],[GT 6]])/Tabel2[[#This Row],[AW 6]]*10+Tabel2[[#This Row],[BONUS 6]]</f>
        <v>0</v>
      </c>
      <c r="AX127">
        <v>1</v>
      </c>
      <c r="BB127" s="25">
        <f>SUM(Tabel2[[#This Row],[V 7]]*10+Tabel2[[#This Row],[GT 7]])/Tabel2[[#This Row],[AW 7]]*10+Tabel2[[#This Row],[BONUS 7]]</f>
        <v>0</v>
      </c>
      <c r="BD127">
        <v>1</v>
      </c>
      <c r="BH127" s="25">
        <f>SUM(Tabel2[[#This Row],[V 8]]*10+Tabel2[[#This Row],[GT 8]])/Tabel2[[#This Row],[AW 8]]*10+Tabel2[[#This Row],[BONUS 8]]</f>
        <v>0</v>
      </c>
      <c r="BJ127">
        <v>1</v>
      </c>
      <c r="BN127" s="25">
        <f>SUM(Tabel2[[#This Row],[V 9]]*10+Tabel2[[#This Row],[GT 9]])/Tabel2[[#This Row],[AW 9]]*10+Tabel2[[#This Row],[BONUS 9]]</f>
        <v>0</v>
      </c>
      <c r="BP127">
        <v>1</v>
      </c>
      <c r="BT127" s="25">
        <f>SUM(Tabel2[[#This Row],[V 10]]*10+Tabel2[[#This Row],[GT 10]])/Tabel2[[#This Row],[AW 10]]*10+Tabel2[[#This Row],[BONUS 10]]</f>
        <v>0</v>
      </c>
      <c r="BU1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27" s="24">
        <v>750</v>
      </c>
      <c r="BW127" s="30">
        <f>Tabel2[[#This Row],[Diploma]]-Tabel2[[#This Row],[Uitgeschreven]]</f>
        <v>0</v>
      </c>
      <c r="BX127" s="2" t="str">
        <f t="shared" si="3"/>
        <v>geen actie</v>
      </c>
    </row>
    <row r="128" spans="1:76" x14ac:dyDescent="0.3">
      <c r="A128" s="24" t="s">
        <v>320</v>
      </c>
      <c r="B128" s="24" t="s">
        <v>169</v>
      </c>
      <c r="D128" t="s">
        <v>337</v>
      </c>
      <c r="E128" s="24">
        <v>118547</v>
      </c>
      <c r="F128" s="27" t="s">
        <v>313</v>
      </c>
      <c r="G128" s="28">
        <f>Tabel2[[#This Row],[pnt t/m 2021/22]]+Tabel2[[#This Row],[pnt 2022/2023]]</f>
        <v>177.95454545454544</v>
      </c>
      <c r="H128">
        <v>2012</v>
      </c>
      <c r="I128">
        <v>2022</v>
      </c>
      <c r="J128" s="26">
        <f>Tabel2[[#This Row],[ijkdatum]]-Tabel2[[#This Row],[Geboren]]</f>
        <v>10</v>
      </c>
      <c r="K128" s="28">
        <f>Tabel2[[#This Row],[TTL 1]]+Tabel2[[#This Row],[TTL 2]]+Tabel2[[#This Row],[TTL 3]]+Tabel2[[#This Row],[TTL 4]]+Tabel2[[#This Row],[TTL 5]]+Tabel2[[#This Row],[TTL 6]]+Tabel2[[#This Row],[TTL 7]]+Tabel2[[#This Row],[TTL 8]]+Tabel2[[#This Row],[TTL 9]]+Tabel2[[#This Row],[TTL 10]]</f>
        <v>0</v>
      </c>
      <c r="L128" s="45">
        <v>177.95454545454544</v>
      </c>
      <c r="N128">
        <v>1</v>
      </c>
      <c r="R128" s="25">
        <f>SUM(Tabel2[[#This Row],[V 1]]*10+Tabel2[[#This Row],[GT 1]])/Tabel2[[#This Row],[AW 1]]*10+Tabel2[[#This Row],[BONUS 1]]</f>
        <v>0</v>
      </c>
      <c r="T128">
        <v>1</v>
      </c>
      <c r="X128" s="25">
        <f>SUM(Tabel2[[#This Row],[V 2]]*10+Tabel2[[#This Row],[GT 2]])/Tabel2[[#This Row],[AW 2]]*10+Tabel2[[#This Row],[BONUS 2]]</f>
        <v>0</v>
      </c>
      <c r="Z128">
        <v>1</v>
      </c>
      <c r="AD128" s="25">
        <f>SUM(Tabel2[[#This Row],[V 3]]*10+Tabel2[[#This Row],[GT 3]])/Tabel2[[#This Row],[AW 3]]*10+Tabel2[[#This Row],[BONUS 3]]</f>
        <v>0</v>
      </c>
      <c r="AF128">
        <v>1</v>
      </c>
      <c r="AJ128" s="25">
        <f>SUM(Tabel2[[#This Row],[V 4]]*10+Tabel2[[#This Row],[GT 4]])/Tabel2[[#This Row],[AW 4]]*10+Tabel2[[#This Row],[BONUS 4]]</f>
        <v>0</v>
      </c>
      <c r="AL128">
        <v>1</v>
      </c>
      <c r="AP128" s="25">
        <f>SUM(Tabel2[[#This Row],[V 5]]*10+Tabel2[[#This Row],[GT 5]])/Tabel2[[#This Row],[AW 5]]*10+Tabel2[[#This Row],[BONUS 5]]</f>
        <v>0</v>
      </c>
      <c r="AR128">
        <v>1</v>
      </c>
      <c r="AV128" s="25">
        <f>SUM(Tabel2[[#This Row],[V 6]]*10+Tabel2[[#This Row],[GT 6]])/Tabel2[[#This Row],[AW 6]]*10+Tabel2[[#This Row],[BONUS 6]]</f>
        <v>0</v>
      </c>
      <c r="AX128">
        <v>1</v>
      </c>
      <c r="BB128" s="25">
        <f>SUM(Tabel2[[#This Row],[V 7]]*10+Tabel2[[#This Row],[GT 7]])/Tabel2[[#This Row],[AW 7]]*10+Tabel2[[#This Row],[BONUS 7]]</f>
        <v>0</v>
      </c>
      <c r="BD128">
        <v>1</v>
      </c>
      <c r="BH128" s="25">
        <f>SUM(Tabel2[[#This Row],[V 8]]*10+Tabel2[[#This Row],[GT 8]])/Tabel2[[#This Row],[AW 8]]*10+Tabel2[[#This Row],[BONUS 8]]</f>
        <v>0</v>
      </c>
      <c r="BJ128">
        <v>1</v>
      </c>
      <c r="BN128" s="25">
        <f>SUM(Tabel2[[#This Row],[V 9]]*10+Tabel2[[#This Row],[GT 9]])/Tabel2[[#This Row],[AW 9]]*10+Tabel2[[#This Row],[BONUS 9]]</f>
        <v>0</v>
      </c>
      <c r="BP128">
        <v>1</v>
      </c>
      <c r="BT128" s="25">
        <f>SUM(Tabel2[[#This Row],[V 10]]*10+Tabel2[[#This Row],[GT 10]])/Tabel2[[#This Row],[AW 10]]*10+Tabel2[[#This Row],[BONUS 10]]</f>
        <v>0</v>
      </c>
      <c r="BU1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8" s="24">
        <v>0</v>
      </c>
      <c r="BW128" s="30">
        <f>Tabel2[[#This Row],[Diploma]]-Tabel2[[#This Row],[Uitgeschreven]]</f>
        <v>0</v>
      </c>
      <c r="BX128" s="2" t="str">
        <f t="shared" si="3"/>
        <v>geen actie</v>
      </c>
    </row>
    <row r="129" spans="1:76" x14ac:dyDescent="0.3">
      <c r="A129" s="24" t="s">
        <v>320</v>
      </c>
      <c r="B129" s="24" t="s">
        <v>169</v>
      </c>
      <c r="D129" t="s">
        <v>403</v>
      </c>
      <c r="F129" s="27" t="s">
        <v>59</v>
      </c>
      <c r="G129" s="58">
        <f>Tabel2[[#This Row],[pnt t/m 2021/22]]+Tabel2[[#This Row],[pnt 2022/2023]]</f>
        <v>39.090909090909093</v>
      </c>
      <c r="H129">
        <v>2011</v>
      </c>
      <c r="I129">
        <v>2022</v>
      </c>
      <c r="J129" s="26">
        <f>Tabel2[[#This Row],[ijkdatum]]-Tabel2[[#This Row],[Geboren]]</f>
        <v>11</v>
      </c>
      <c r="K129" s="58">
        <f>Tabel2[[#This Row],[TTL 1]]+Tabel2[[#This Row],[TTL 2]]+Tabel2[[#This Row],[TTL 3]]+Tabel2[[#This Row],[TTL 4]]+Tabel2[[#This Row],[TTL 5]]+Tabel2[[#This Row],[TTL 6]]+Tabel2[[#This Row],[TTL 7]]+Tabel2[[#This Row],[TTL 8]]+Tabel2[[#This Row],[TTL 9]]+Tabel2[[#This Row],[TTL 10]]</f>
        <v>39.090909090909093</v>
      </c>
      <c r="L129" s="58"/>
      <c r="M129">
        <v>4</v>
      </c>
      <c r="N129">
        <v>11</v>
      </c>
      <c r="O129">
        <v>2</v>
      </c>
      <c r="P129">
        <v>23</v>
      </c>
      <c r="R129" s="25">
        <f>SUM(Tabel2[[#This Row],[V 1]]*10+Tabel2[[#This Row],[GT 1]])/Tabel2[[#This Row],[AW 1]]*10+Tabel2[[#This Row],[BONUS 1]]</f>
        <v>39.090909090909093</v>
      </c>
      <c r="T129">
        <v>1</v>
      </c>
      <c r="X129" s="27">
        <f>SUM(Tabel2[[#This Row],[V 2]]*10+Tabel2[[#This Row],[GT 2]])/Tabel2[[#This Row],[AW 2]]*10+Tabel2[[#This Row],[BONUS 2]]</f>
        <v>0</v>
      </c>
      <c r="Z129">
        <v>1</v>
      </c>
      <c r="AD129" s="58">
        <f>SUM(Tabel2[[#This Row],[V 3]]*10+Tabel2[[#This Row],[GT 3]])/Tabel2[[#This Row],[AW 3]]*10+Tabel2[[#This Row],[BONUS 3]]</f>
        <v>0</v>
      </c>
      <c r="AF129">
        <v>1</v>
      </c>
      <c r="AJ129" s="58">
        <f>SUM(Tabel2[[#This Row],[V 4]]*10+Tabel2[[#This Row],[GT 4]])/Tabel2[[#This Row],[AW 4]]*10+Tabel2[[#This Row],[BONUS 4]]</f>
        <v>0</v>
      </c>
      <c r="AL129">
        <v>1</v>
      </c>
      <c r="AP129" s="58">
        <f>SUM(Tabel2[[#This Row],[V 5]]*10+Tabel2[[#This Row],[GT 5]])/Tabel2[[#This Row],[AW 5]]*10+Tabel2[[#This Row],[BONUS 5]]</f>
        <v>0</v>
      </c>
      <c r="AR129">
        <v>1</v>
      </c>
      <c r="AV129" s="58">
        <f>SUM(Tabel2[[#This Row],[V 6]]*10+Tabel2[[#This Row],[GT 6]])/Tabel2[[#This Row],[AW 6]]*10+Tabel2[[#This Row],[BONUS 6]]</f>
        <v>0</v>
      </c>
      <c r="AX129">
        <v>1</v>
      </c>
      <c r="BB129" s="58">
        <f>SUM(Tabel2[[#This Row],[V 7]]*10+Tabel2[[#This Row],[GT 7]])/Tabel2[[#This Row],[AW 7]]*10+Tabel2[[#This Row],[BONUS 7]]</f>
        <v>0</v>
      </c>
      <c r="BD129">
        <v>1</v>
      </c>
      <c r="BH129" s="58">
        <f>SUM(Tabel2[[#This Row],[V 8]]*10+Tabel2[[#This Row],[GT 8]])/Tabel2[[#This Row],[AW 8]]*10+Tabel2[[#This Row],[BONUS 8]]</f>
        <v>0</v>
      </c>
      <c r="BJ129">
        <v>1</v>
      </c>
      <c r="BN129" s="58">
        <f>SUM(Tabel2[[#This Row],[V 9]]*10+Tabel2[[#This Row],[GT 9]])/Tabel2[[#This Row],[AW 9]]*10+Tabel2[[#This Row],[BONUS 9]]</f>
        <v>0</v>
      </c>
      <c r="BP129">
        <v>1</v>
      </c>
      <c r="BT129" s="58">
        <f>SUM(Tabel2[[#This Row],[V 10]]*10+Tabel2[[#This Row],[GT 10]])/Tabel2[[#This Row],[AW 10]]*10+Tabel2[[#This Row],[BONUS 10]]</f>
        <v>0</v>
      </c>
      <c r="BU1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9" s="24">
        <f>Tabel2[[#This Row],[Diploma]]-Tabel2[[#This Row],[Uitgeschreven]]</f>
        <v>0</v>
      </c>
      <c r="BX129" s="2" t="str">
        <f t="shared" si="3"/>
        <v>geen actie</v>
      </c>
    </row>
    <row r="130" spans="1:76" x14ac:dyDescent="0.3">
      <c r="A130" s="24" t="s">
        <v>212</v>
      </c>
      <c r="D130" t="s">
        <v>203</v>
      </c>
      <c r="F130" s="27" t="s">
        <v>25</v>
      </c>
      <c r="G130" s="28">
        <f>Tabel2[[#This Row],[pnt t/m 2021/22]]+Tabel2[[#This Row],[pnt 2022/2023]]</f>
        <v>130.83333333333334</v>
      </c>
      <c r="H130">
        <v>2007</v>
      </c>
      <c r="I130">
        <v>2022</v>
      </c>
      <c r="J130" s="26">
        <f>Tabel2[[#This Row],[ijkdatum]]-Tabel2[[#This Row],[Geboren]]</f>
        <v>15</v>
      </c>
      <c r="K130" s="28">
        <f>Tabel2[[#This Row],[TTL 1]]+Tabel2[[#This Row],[TTL 2]]+Tabel2[[#This Row],[TTL 3]]+Tabel2[[#This Row],[TTL 4]]+Tabel2[[#This Row],[TTL 5]]+Tabel2[[#This Row],[TTL 6]]+Tabel2[[#This Row],[TTL 7]]+Tabel2[[#This Row],[TTL 8]]+Tabel2[[#This Row],[TTL 9]]+Tabel2[[#This Row],[TTL 10]]</f>
        <v>0</v>
      </c>
      <c r="L130" s="45">
        <v>130.83333333333334</v>
      </c>
      <c r="N130">
        <v>1</v>
      </c>
      <c r="R130" s="25">
        <f>SUM(Tabel2[[#This Row],[V 1]]*10+Tabel2[[#This Row],[GT 1]])/Tabel2[[#This Row],[AW 1]]*10+Tabel2[[#This Row],[BONUS 1]]</f>
        <v>0</v>
      </c>
      <c r="T130">
        <v>1</v>
      </c>
      <c r="X130" s="25">
        <f>SUM(Tabel2[[#This Row],[V 2]]*10+Tabel2[[#This Row],[GT 2]])/Tabel2[[#This Row],[AW 2]]*10+Tabel2[[#This Row],[BONUS 2]]</f>
        <v>0</v>
      </c>
      <c r="Z130">
        <v>1</v>
      </c>
      <c r="AD130" s="25">
        <f>SUM(Tabel2[[#This Row],[V 3]]*10+Tabel2[[#This Row],[GT 3]])/Tabel2[[#This Row],[AW 3]]*10+Tabel2[[#This Row],[BONUS 3]]</f>
        <v>0</v>
      </c>
      <c r="AF130">
        <v>1</v>
      </c>
      <c r="AJ130" s="25">
        <f>SUM(Tabel2[[#This Row],[V 4]]*10+Tabel2[[#This Row],[GT 4]])/Tabel2[[#This Row],[AW 4]]*10+Tabel2[[#This Row],[BONUS 4]]</f>
        <v>0</v>
      </c>
      <c r="AL130">
        <v>1</v>
      </c>
      <c r="AP130" s="25">
        <f>SUM(Tabel2[[#This Row],[V 5]]*10+Tabel2[[#This Row],[GT 5]])/Tabel2[[#This Row],[AW 5]]*10+Tabel2[[#This Row],[BONUS 5]]</f>
        <v>0</v>
      </c>
      <c r="AR130">
        <v>1</v>
      </c>
      <c r="AV130" s="25">
        <f>SUM(Tabel2[[#This Row],[V 6]]*10+Tabel2[[#This Row],[GT 6]])/Tabel2[[#This Row],[AW 6]]*10+Tabel2[[#This Row],[BONUS 6]]</f>
        <v>0</v>
      </c>
      <c r="AX130">
        <v>1</v>
      </c>
      <c r="BB130" s="25">
        <f>SUM(Tabel2[[#This Row],[V 7]]*10+Tabel2[[#This Row],[GT 7]])/Tabel2[[#This Row],[AW 7]]*10+Tabel2[[#This Row],[BONUS 7]]</f>
        <v>0</v>
      </c>
      <c r="BD130">
        <v>1</v>
      </c>
      <c r="BH130" s="25">
        <f>SUM(Tabel2[[#This Row],[V 8]]*10+Tabel2[[#This Row],[GT 8]])/Tabel2[[#This Row],[AW 8]]*10+Tabel2[[#This Row],[BONUS 8]]</f>
        <v>0</v>
      </c>
      <c r="BJ130">
        <v>1</v>
      </c>
      <c r="BN130" s="25">
        <f>SUM(Tabel2[[#This Row],[V 9]]*10+Tabel2[[#This Row],[GT 9]])/Tabel2[[#This Row],[AW 9]]*10+Tabel2[[#This Row],[BONUS 9]]</f>
        <v>0</v>
      </c>
      <c r="BP130">
        <v>1</v>
      </c>
      <c r="BT130" s="25">
        <f>SUM(Tabel2[[#This Row],[V 10]]*10+Tabel2[[#This Row],[GT 10]])/Tabel2[[#This Row],[AW 10]]*10+Tabel2[[#This Row],[BONUS 10]]</f>
        <v>0</v>
      </c>
      <c r="BU1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0" s="24">
        <v>0</v>
      </c>
      <c r="BW130" s="30">
        <f>Tabel2[[#This Row],[Diploma]]-Tabel2[[#This Row],[Uitgeschreven]]</f>
        <v>0</v>
      </c>
      <c r="BX130" s="2" t="str">
        <f t="shared" si="3"/>
        <v>geen actie</v>
      </c>
    </row>
    <row r="131" spans="1:76" x14ac:dyDescent="0.3">
      <c r="A131" s="24" t="s">
        <v>212</v>
      </c>
      <c r="B131" s="24" t="s">
        <v>169</v>
      </c>
      <c r="D131" t="s">
        <v>204</v>
      </c>
      <c r="E131" s="24">
        <v>118285</v>
      </c>
      <c r="F131" s="27" t="s">
        <v>51</v>
      </c>
      <c r="G131" s="28">
        <f>Tabel2[[#This Row],[pnt t/m 2021/22]]+Tabel2[[#This Row],[pnt 2022/2023]]</f>
        <v>404.04761904761904</v>
      </c>
      <c r="H131">
        <v>2009</v>
      </c>
      <c r="I131">
        <v>2022</v>
      </c>
      <c r="J131" s="26">
        <f>Tabel2[[#This Row],[ijkdatum]]-Tabel2[[#This Row],[Geboren]]</f>
        <v>13</v>
      </c>
      <c r="K131" s="28">
        <f>Tabel2[[#This Row],[TTL 1]]+Tabel2[[#This Row],[TTL 2]]+Tabel2[[#This Row],[TTL 3]]+Tabel2[[#This Row],[TTL 4]]+Tabel2[[#This Row],[TTL 5]]+Tabel2[[#This Row],[TTL 6]]+Tabel2[[#This Row],[TTL 7]]+Tabel2[[#This Row],[TTL 8]]+Tabel2[[#This Row],[TTL 9]]+Tabel2[[#This Row],[TTL 10]]</f>
        <v>0</v>
      </c>
      <c r="L131" s="45">
        <v>404.04761904761904</v>
      </c>
      <c r="N131">
        <v>1</v>
      </c>
      <c r="R131" s="25">
        <f>SUM(Tabel2[[#This Row],[V 1]]*10+Tabel2[[#This Row],[GT 1]])/Tabel2[[#This Row],[AW 1]]*10+Tabel2[[#This Row],[BONUS 1]]</f>
        <v>0</v>
      </c>
      <c r="T131">
        <v>1</v>
      </c>
      <c r="X131" s="25">
        <f>SUM(Tabel2[[#This Row],[V 2]]*10+Tabel2[[#This Row],[GT 2]])/Tabel2[[#This Row],[AW 2]]*10+Tabel2[[#This Row],[BONUS 2]]</f>
        <v>0</v>
      </c>
      <c r="Z131">
        <v>1</v>
      </c>
      <c r="AD131" s="25">
        <f>SUM(Tabel2[[#This Row],[V 3]]*10+Tabel2[[#This Row],[GT 3]])/Tabel2[[#This Row],[AW 3]]*10+Tabel2[[#This Row],[BONUS 3]]</f>
        <v>0</v>
      </c>
      <c r="AF131">
        <v>1</v>
      </c>
      <c r="AJ131" s="25">
        <f>SUM(Tabel2[[#This Row],[V 4]]*10+Tabel2[[#This Row],[GT 4]])/Tabel2[[#This Row],[AW 4]]*10+Tabel2[[#This Row],[BONUS 4]]</f>
        <v>0</v>
      </c>
      <c r="AL131">
        <v>1</v>
      </c>
      <c r="AP131" s="25">
        <f>SUM(Tabel2[[#This Row],[V 5]]*10+Tabel2[[#This Row],[GT 5]])/Tabel2[[#This Row],[AW 5]]*10+Tabel2[[#This Row],[BONUS 5]]</f>
        <v>0</v>
      </c>
      <c r="AR131">
        <v>1</v>
      </c>
      <c r="AV131" s="25">
        <f>SUM(Tabel2[[#This Row],[V 6]]*10+Tabel2[[#This Row],[GT 6]])/Tabel2[[#This Row],[AW 6]]*10+Tabel2[[#This Row],[BONUS 6]]</f>
        <v>0</v>
      </c>
      <c r="AX131">
        <v>1</v>
      </c>
      <c r="BB131" s="25">
        <f>SUM(Tabel2[[#This Row],[V 7]]*10+Tabel2[[#This Row],[GT 7]])/Tabel2[[#This Row],[AW 7]]*10+Tabel2[[#This Row],[BONUS 7]]</f>
        <v>0</v>
      </c>
      <c r="BD131">
        <v>1</v>
      </c>
      <c r="BH131" s="25">
        <f>SUM(Tabel2[[#This Row],[V 8]]*10+Tabel2[[#This Row],[GT 8]])/Tabel2[[#This Row],[AW 8]]*10+Tabel2[[#This Row],[BONUS 8]]</f>
        <v>0</v>
      </c>
      <c r="BJ131">
        <v>1</v>
      </c>
      <c r="BN131" s="25">
        <f>SUM(Tabel2[[#This Row],[V 9]]*10+Tabel2[[#This Row],[GT 9]])/Tabel2[[#This Row],[AW 9]]*10+Tabel2[[#This Row],[BONUS 9]]</f>
        <v>0</v>
      </c>
      <c r="BP131">
        <v>1</v>
      </c>
      <c r="BT131" s="25">
        <f>SUM(Tabel2[[#This Row],[V 10]]*10+Tabel2[[#This Row],[GT 10]])/Tabel2[[#This Row],[AW 10]]*10+Tabel2[[#This Row],[BONUS 10]]</f>
        <v>0</v>
      </c>
      <c r="BU1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1" s="24">
        <v>250</v>
      </c>
      <c r="BW131" s="30">
        <f>Tabel2[[#This Row],[Diploma]]-Tabel2[[#This Row],[Uitgeschreven]]</f>
        <v>0</v>
      </c>
      <c r="BX131" s="2" t="str">
        <f t="shared" si="3"/>
        <v>geen actie</v>
      </c>
    </row>
    <row r="132" spans="1:76" x14ac:dyDescent="0.3">
      <c r="A132" s="24" t="s">
        <v>256</v>
      </c>
      <c r="B132" s="24" t="s">
        <v>169</v>
      </c>
      <c r="D132" t="s">
        <v>274</v>
      </c>
      <c r="E132" s="24">
        <v>116371</v>
      </c>
      <c r="F132" s="27" t="s">
        <v>21</v>
      </c>
      <c r="G132" s="28">
        <f>Tabel2[[#This Row],[pnt t/m 2021/22]]+Tabel2[[#This Row],[pnt 2022/2023]]</f>
        <v>2051.1923076923081</v>
      </c>
      <c r="H132">
        <v>2006</v>
      </c>
      <c r="I132">
        <v>2022</v>
      </c>
      <c r="J132" s="26">
        <f>Tabel2[[#This Row],[ijkdatum]]-Tabel2[[#This Row],[Geboren]]</f>
        <v>16</v>
      </c>
      <c r="K132" s="28">
        <f>Tabel2[[#This Row],[TTL 1]]+Tabel2[[#This Row],[TTL 2]]+Tabel2[[#This Row],[TTL 3]]+Tabel2[[#This Row],[TTL 4]]+Tabel2[[#This Row],[TTL 5]]+Tabel2[[#This Row],[TTL 6]]+Tabel2[[#This Row],[TTL 7]]+Tabel2[[#This Row],[TTL 8]]+Tabel2[[#This Row],[TTL 9]]+Tabel2[[#This Row],[TTL 10]]</f>
        <v>0</v>
      </c>
      <c r="L132" s="45">
        <v>2051.1923076923081</v>
      </c>
      <c r="N132">
        <v>1</v>
      </c>
      <c r="R132" s="25">
        <f>SUM(Tabel2[[#This Row],[V 1]]*10+Tabel2[[#This Row],[GT 1]])/Tabel2[[#This Row],[AW 1]]*10+Tabel2[[#This Row],[BONUS 1]]</f>
        <v>0</v>
      </c>
      <c r="T132">
        <v>1</v>
      </c>
      <c r="X132" s="25">
        <f>SUM(Tabel2[[#This Row],[V 2]]*10+Tabel2[[#This Row],[GT 2]])/Tabel2[[#This Row],[AW 2]]*10+Tabel2[[#This Row],[BONUS 2]]</f>
        <v>0</v>
      </c>
      <c r="Z132">
        <v>1</v>
      </c>
      <c r="AD132" s="25">
        <f>SUM(Tabel2[[#This Row],[V 3]]*10+Tabel2[[#This Row],[GT 3]])/Tabel2[[#This Row],[AW 3]]*10+Tabel2[[#This Row],[BONUS 3]]</f>
        <v>0</v>
      </c>
      <c r="AF132">
        <v>1</v>
      </c>
      <c r="AJ132" s="25">
        <f>SUM(Tabel2[[#This Row],[V 4]]*10+Tabel2[[#This Row],[GT 4]])/Tabel2[[#This Row],[AW 4]]*10+Tabel2[[#This Row],[BONUS 4]]</f>
        <v>0</v>
      </c>
      <c r="AL132">
        <v>1</v>
      </c>
      <c r="AP132" s="25">
        <f>SUM(Tabel2[[#This Row],[V 5]]*10+Tabel2[[#This Row],[GT 5]])/Tabel2[[#This Row],[AW 5]]*10+Tabel2[[#This Row],[BONUS 5]]</f>
        <v>0</v>
      </c>
      <c r="AR132">
        <v>1</v>
      </c>
      <c r="AV132" s="25">
        <f>SUM(Tabel2[[#This Row],[V 6]]*10+Tabel2[[#This Row],[GT 6]])/Tabel2[[#This Row],[AW 6]]*10+Tabel2[[#This Row],[BONUS 6]]</f>
        <v>0</v>
      </c>
      <c r="AX132">
        <v>1</v>
      </c>
      <c r="BB132" s="25">
        <f>SUM(Tabel2[[#This Row],[V 7]]*10+Tabel2[[#This Row],[GT 7]])/Tabel2[[#This Row],[AW 7]]*10+Tabel2[[#This Row],[BONUS 7]]</f>
        <v>0</v>
      </c>
      <c r="BD132">
        <v>1</v>
      </c>
      <c r="BH132" s="25">
        <f>SUM(Tabel2[[#This Row],[V 8]]*10+Tabel2[[#This Row],[GT 8]])/Tabel2[[#This Row],[AW 8]]*10+Tabel2[[#This Row],[BONUS 8]]</f>
        <v>0</v>
      </c>
      <c r="BJ132">
        <v>1</v>
      </c>
      <c r="BN132" s="25">
        <f>SUM(Tabel2[[#This Row],[V 9]]*10+Tabel2[[#This Row],[GT 9]])/Tabel2[[#This Row],[AW 9]]*10+Tabel2[[#This Row],[BONUS 9]]</f>
        <v>0</v>
      </c>
      <c r="BP132">
        <v>1</v>
      </c>
      <c r="BT132" s="25">
        <f>SUM(Tabel2[[#This Row],[V 10]]*10+Tabel2[[#This Row],[GT 10]])/Tabel2[[#This Row],[AW 10]]*10+Tabel2[[#This Row],[BONUS 10]]</f>
        <v>0</v>
      </c>
      <c r="BU1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32" s="24">
        <v>2000</v>
      </c>
      <c r="BW132" s="30">
        <f>Tabel2[[#This Row],[Diploma]]-Tabel2[[#This Row],[Uitgeschreven]]</f>
        <v>0</v>
      </c>
      <c r="BX132" s="2" t="str">
        <f t="shared" si="3"/>
        <v>geen actie</v>
      </c>
    </row>
    <row r="133" spans="1:76" x14ac:dyDescent="0.3">
      <c r="A133" s="24" t="s">
        <v>256</v>
      </c>
      <c r="D133" t="s">
        <v>275</v>
      </c>
      <c r="E133" s="24">
        <v>116580</v>
      </c>
      <c r="F133" s="27" t="s">
        <v>21</v>
      </c>
      <c r="G133" s="28">
        <f>Tabel2[[#This Row],[pnt t/m 2021/22]]+Tabel2[[#This Row],[pnt 2022/2023]]</f>
        <v>2541.1370296370319</v>
      </c>
      <c r="H133">
        <v>2006</v>
      </c>
      <c r="I133">
        <v>2022</v>
      </c>
      <c r="J133" s="26">
        <f>Tabel2[[#This Row],[ijkdatum]]-Tabel2[[#This Row],[Geboren]]</f>
        <v>16</v>
      </c>
      <c r="K133" s="28">
        <f>Tabel2[[#This Row],[TTL 1]]+Tabel2[[#This Row],[TTL 2]]+Tabel2[[#This Row],[TTL 3]]+Tabel2[[#This Row],[TTL 4]]+Tabel2[[#This Row],[TTL 5]]+Tabel2[[#This Row],[TTL 6]]+Tabel2[[#This Row],[TTL 7]]+Tabel2[[#This Row],[TTL 8]]+Tabel2[[#This Row],[TTL 9]]+Tabel2[[#This Row],[TTL 10]]</f>
        <v>0</v>
      </c>
      <c r="L133" s="45">
        <v>2541.1370296370319</v>
      </c>
      <c r="N133">
        <v>1</v>
      </c>
      <c r="R133" s="25">
        <f>SUM(Tabel2[[#This Row],[V 1]]*10+Tabel2[[#This Row],[GT 1]])/Tabel2[[#This Row],[AW 1]]*10+Tabel2[[#This Row],[BONUS 1]]</f>
        <v>0</v>
      </c>
      <c r="T133">
        <v>1</v>
      </c>
      <c r="X133" s="25">
        <f>SUM(Tabel2[[#This Row],[V 2]]*10+Tabel2[[#This Row],[GT 2]])/Tabel2[[#This Row],[AW 2]]*10+Tabel2[[#This Row],[BONUS 2]]</f>
        <v>0</v>
      </c>
      <c r="Z133">
        <v>1</v>
      </c>
      <c r="AD133" s="25">
        <f>SUM(Tabel2[[#This Row],[V 3]]*10+Tabel2[[#This Row],[GT 3]])/Tabel2[[#This Row],[AW 3]]*10+Tabel2[[#This Row],[BONUS 3]]</f>
        <v>0</v>
      </c>
      <c r="AF133">
        <v>1</v>
      </c>
      <c r="AJ133" s="25">
        <f>SUM(Tabel2[[#This Row],[V 4]]*10+Tabel2[[#This Row],[GT 4]])/Tabel2[[#This Row],[AW 4]]*10+Tabel2[[#This Row],[BONUS 4]]</f>
        <v>0</v>
      </c>
      <c r="AL133">
        <v>1</v>
      </c>
      <c r="AP133" s="25">
        <f>SUM(Tabel2[[#This Row],[V 5]]*10+Tabel2[[#This Row],[GT 5]])/Tabel2[[#This Row],[AW 5]]*10+Tabel2[[#This Row],[BONUS 5]]</f>
        <v>0</v>
      </c>
      <c r="AR133">
        <v>1</v>
      </c>
      <c r="AV133" s="25">
        <f>SUM(Tabel2[[#This Row],[V 6]]*10+Tabel2[[#This Row],[GT 6]])/Tabel2[[#This Row],[AW 6]]*10+Tabel2[[#This Row],[BONUS 6]]</f>
        <v>0</v>
      </c>
      <c r="AX133">
        <v>1</v>
      </c>
      <c r="BB133" s="25">
        <f>SUM(Tabel2[[#This Row],[V 7]]*10+Tabel2[[#This Row],[GT 7]])/Tabel2[[#This Row],[AW 7]]*10+Tabel2[[#This Row],[BONUS 7]]</f>
        <v>0</v>
      </c>
      <c r="BD133">
        <v>1</v>
      </c>
      <c r="BH133" s="25">
        <f>SUM(Tabel2[[#This Row],[V 8]]*10+Tabel2[[#This Row],[GT 8]])/Tabel2[[#This Row],[AW 8]]*10+Tabel2[[#This Row],[BONUS 8]]</f>
        <v>0</v>
      </c>
      <c r="BJ133">
        <v>1</v>
      </c>
      <c r="BN133" s="25">
        <f>SUM(Tabel2[[#This Row],[V 9]]*10+Tabel2[[#This Row],[GT 9]])/Tabel2[[#This Row],[AW 9]]*10+Tabel2[[#This Row],[BONUS 9]]</f>
        <v>0</v>
      </c>
      <c r="BP133">
        <v>1</v>
      </c>
      <c r="BT133" s="25">
        <f>SUM(Tabel2[[#This Row],[V 10]]*10+Tabel2[[#This Row],[GT 10]])/Tabel2[[#This Row],[AW 10]]*10+Tabel2[[#This Row],[BONUS 10]]</f>
        <v>0</v>
      </c>
      <c r="BU1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33" s="24">
        <v>2500</v>
      </c>
      <c r="BW133" s="30">
        <f>Tabel2[[#This Row],[Diploma]]-Tabel2[[#This Row],[Uitgeschreven]]</f>
        <v>0</v>
      </c>
      <c r="BX133" s="2" t="str">
        <f t="shared" ref="BX133:BX164" si="4">IF(BW133=0,"geen actie",CONCATENATE("diploma uitschrijven: ",BU133," punten"))</f>
        <v>geen actie</v>
      </c>
    </row>
    <row r="134" spans="1:76" x14ac:dyDescent="0.3">
      <c r="A134" s="24" t="s">
        <v>280</v>
      </c>
      <c r="B134" s="24" t="s">
        <v>169</v>
      </c>
      <c r="D134" t="s">
        <v>291</v>
      </c>
      <c r="F134" s="27" t="s">
        <v>21</v>
      </c>
      <c r="G134" s="28">
        <f>Tabel2[[#This Row],[pnt t/m 2021/22]]+Tabel2[[#This Row],[pnt 2022/2023]]</f>
        <v>150.55555555555554</v>
      </c>
      <c r="H134">
        <v>2014</v>
      </c>
      <c r="I134">
        <v>2022</v>
      </c>
      <c r="J134" s="26">
        <f>Tabel2[[#This Row],[ijkdatum]]-Tabel2[[#This Row],[Geboren]]</f>
        <v>8</v>
      </c>
      <c r="K134" s="28">
        <f>Tabel2[[#This Row],[TTL 1]]+Tabel2[[#This Row],[TTL 2]]+Tabel2[[#This Row],[TTL 3]]+Tabel2[[#This Row],[TTL 4]]+Tabel2[[#This Row],[TTL 5]]+Tabel2[[#This Row],[TTL 6]]+Tabel2[[#This Row],[TTL 7]]+Tabel2[[#This Row],[TTL 8]]+Tabel2[[#This Row],[TTL 9]]+Tabel2[[#This Row],[TTL 10]]</f>
        <v>125</v>
      </c>
      <c r="L134" s="45">
        <v>25.555555555555554</v>
      </c>
      <c r="M134">
        <v>7</v>
      </c>
      <c r="N134">
        <v>10</v>
      </c>
      <c r="O134">
        <v>1</v>
      </c>
      <c r="P134">
        <v>15</v>
      </c>
      <c r="Q134">
        <v>100</v>
      </c>
      <c r="R134" s="25">
        <f>SUM(Tabel2[[#This Row],[V 1]]*10+Tabel2[[#This Row],[GT 1]])/Tabel2[[#This Row],[AW 1]]*10+Tabel2[[#This Row],[BONUS 1]]</f>
        <v>125</v>
      </c>
      <c r="T134">
        <v>1</v>
      </c>
      <c r="X134" s="25">
        <f>SUM(Tabel2[[#This Row],[V 2]]*10+Tabel2[[#This Row],[GT 2]])/Tabel2[[#This Row],[AW 2]]*10+Tabel2[[#This Row],[BONUS 2]]</f>
        <v>0</v>
      </c>
      <c r="Z134">
        <v>1</v>
      </c>
      <c r="AD134" s="25">
        <f>SUM(Tabel2[[#This Row],[V 3]]*10+Tabel2[[#This Row],[GT 3]])/Tabel2[[#This Row],[AW 3]]*10+Tabel2[[#This Row],[BONUS 3]]</f>
        <v>0</v>
      </c>
      <c r="AF134">
        <v>1</v>
      </c>
      <c r="AJ134" s="25">
        <f>SUM(Tabel2[[#This Row],[V 4]]*10+Tabel2[[#This Row],[GT 4]])/Tabel2[[#This Row],[AW 4]]*10+Tabel2[[#This Row],[BONUS 4]]</f>
        <v>0</v>
      </c>
      <c r="AL134">
        <v>1</v>
      </c>
      <c r="AP134" s="25">
        <f>SUM(Tabel2[[#This Row],[V 5]]*10+Tabel2[[#This Row],[GT 5]])/Tabel2[[#This Row],[AW 5]]*10+Tabel2[[#This Row],[BONUS 5]]</f>
        <v>0</v>
      </c>
      <c r="AR134">
        <v>1</v>
      </c>
      <c r="AV134" s="25">
        <f>SUM(Tabel2[[#This Row],[V 6]]*10+Tabel2[[#This Row],[GT 6]])/Tabel2[[#This Row],[AW 6]]*10+Tabel2[[#This Row],[BONUS 6]]</f>
        <v>0</v>
      </c>
      <c r="AX134">
        <v>1</v>
      </c>
      <c r="BB134" s="25">
        <f>SUM(Tabel2[[#This Row],[V 7]]*10+Tabel2[[#This Row],[GT 7]])/Tabel2[[#This Row],[AW 7]]*10+Tabel2[[#This Row],[BONUS 7]]</f>
        <v>0</v>
      </c>
      <c r="BD134">
        <v>1</v>
      </c>
      <c r="BH134" s="25">
        <f>SUM(Tabel2[[#This Row],[V 8]]*10+Tabel2[[#This Row],[GT 8]])/Tabel2[[#This Row],[AW 8]]*10+Tabel2[[#This Row],[BONUS 8]]</f>
        <v>0</v>
      </c>
      <c r="BJ134">
        <v>1</v>
      </c>
      <c r="BN134" s="25">
        <f>SUM(Tabel2[[#This Row],[V 9]]*10+Tabel2[[#This Row],[GT 9]])/Tabel2[[#This Row],[AW 9]]*10+Tabel2[[#This Row],[BONUS 9]]</f>
        <v>0</v>
      </c>
      <c r="BP134">
        <v>1</v>
      </c>
      <c r="BT134" s="25">
        <f>SUM(Tabel2[[#This Row],[V 10]]*10+Tabel2[[#This Row],[GT 10]])/Tabel2[[#This Row],[AW 10]]*10+Tabel2[[#This Row],[BONUS 10]]</f>
        <v>0</v>
      </c>
      <c r="BU1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4" s="24">
        <v>0</v>
      </c>
      <c r="BW134" s="30">
        <f>Tabel2[[#This Row],[Diploma]]-Tabel2[[#This Row],[Uitgeschreven]]</f>
        <v>0</v>
      </c>
      <c r="BX134" s="2" t="str">
        <f t="shared" si="3"/>
        <v>geen actie</v>
      </c>
    </row>
    <row r="135" spans="1:76" x14ac:dyDescent="0.3">
      <c r="A135" s="24" t="s">
        <v>256</v>
      </c>
      <c r="B135" s="24" t="s">
        <v>169</v>
      </c>
      <c r="D135" t="s">
        <v>276</v>
      </c>
      <c r="E135" s="24">
        <v>117466</v>
      </c>
      <c r="F135" s="27" t="s">
        <v>45</v>
      </c>
      <c r="G135" s="28">
        <f>Tabel2[[#This Row],[pnt t/m 2021/22]]+Tabel2[[#This Row],[pnt 2022/2023]]</f>
        <v>312.33333333333337</v>
      </c>
      <c r="H135">
        <v>2006</v>
      </c>
      <c r="I135">
        <v>2022</v>
      </c>
      <c r="J135" s="26">
        <f>Tabel2[[#This Row],[ijkdatum]]-Tabel2[[#This Row],[Geboren]]</f>
        <v>16</v>
      </c>
      <c r="K135" s="28">
        <f>Tabel2[[#This Row],[TTL 1]]+Tabel2[[#This Row],[TTL 2]]+Tabel2[[#This Row],[TTL 3]]+Tabel2[[#This Row],[TTL 4]]+Tabel2[[#This Row],[TTL 5]]+Tabel2[[#This Row],[TTL 6]]+Tabel2[[#This Row],[TTL 7]]+Tabel2[[#This Row],[TTL 8]]+Tabel2[[#This Row],[TTL 9]]+Tabel2[[#This Row],[TTL 10]]</f>
        <v>0</v>
      </c>
      <c r="L135" s="45">
        <v>312.33333333333337</v>
      </c>
      <c r="N135">
        <v>1</v>
      </c>
      <c r="R135" s="25">
        <f>SUM(Tabel2[[#This Row],[V 1]]*10+Tabel2[[#This Row],[GT 1]])/Tabel2[[#This Row],[AW 1]]*10+Tabel2[[#This Row],[BONUS 1]]</f>
        <v>0</v>
      </c>
      <c r="T135">
        <v>1</v>
      </c>
      <c r="X135" s="25">
        <f>SUM(Tabel2[[#This Row],[V 2]]*10+Tabel2[[#This Row],[GT 2]])/Tabel2[[#This Row],[AW 2]]*10+Tabel2[[#This Row],[BONUS 2]]</f>
        <v>0</v>
      </c>
      <c r="Z135">
        <v>1</v>
      </c>
      <c r="AD135" s="25">
        <f>SUM(Tabel2[[#This Row],[V 3]]*10+Tabel2[[#This Row],[GT 3]])/Tabel2[[#This Row],[AW 3]]*10+Tabel2[[#This Row],[BONUS 3]]</f>
        <v>0</v>
      </c>
      <c r="AF135">
        <v>1</v>
      </c>
      <c r="AJ135" s="25">
        <f>SUM(Tabel2[[#This Row],[V 4]]*10+Tabel2[[#This Row],[GT 4]])/Tabel2[[#This Row],[AW 4]]*10+Tabel2[[#This Row],[BONUS 4]]</f>
        <v>0</v>
      </c>
      <c r="AL135">
        <v>1</v>
      </c>
      <c r="AP135" s="25">
        <f>SUM(Tabel2[[#This Row],[V 5]]*10+Tabel2[[#This Row],[GT 5]])/Tabel2[[#This Row],[AW 5]]*10+Tabel2[[#This Row],[BONUS 5]]</f>
        <v>0</v>
      </c>
      <c r="AR135">
        <v>1</v>
      </c>
      <c r="AV135" s="25">
        <f>SUM(Tabel2[[#This Row],[V 6]]*10+Tabel2[[#This Row],[GT 6]])/Tabel2[[#This Row],[AW 6]]*10+Tabel2[[#This Row],[BONUS 6]]</f>
        <v>0</v>
      </c>
      <c r="AX135">
        <v>1</v>
      </c>
      <c r="BB135" s="25">
        <f>SUM(Tabel2[[#This Row],[V 7]]*10+Tabel2[[#This Row],[GT 7]])/Tabel2[[#This Row],[AW 7]]*10+Tabel2[[#This Row],[BONUS 7]]</f>
        <v>0</v>
      </c>
      <c r="BD135">
        <v>1</v>
      </c>
      <c r="BH135" s="25">
        <f>SUM(Tabel2[[#This Row],[V 8]]*10+Tabel2[[#This Row],[GT 8]])/Tabel2[[#This Row],[AW 8]]*10+Tabel2[[#This Row],[BONUS 8]]</f>
        <v>0</v>
      </c>
      <c r="BJ135">
        <v>1</v>
      </c>
      <c r="BN135" s="25">
        <f>SUM(Tabel2[[#This Row],[V 9]]*10+Tabel2[[#This Row],[GT 9]])/Tabel2[[#This Row],[AW 9]]*10+Tabel2[[#This Row],[BONUS 9]]</f>
        <v>0</v>
      </c>
      <c r="BP135">
        <v>1</v>
      </c>
      <c r="BT135" s="25">
        <f>SUM(Tabel2[[#This Row],[V 10]]*10+Tabel2[[#This Row],[GT 10]])/Tabel2[[#This Row],[AW 10]]*10+Tabel2[[#This Row],[BONUS 10]]</f>
        <v>0</v>
      </c>
      <c r="BU1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5" s="24">
        <v>250</v>
      </c>
      <c r="BW135" s="30">
        <f>Tabel2[[#This Row],[Diploma]]-Tabel2[[#This Row],[Uitgeschreven]]</f>
        <v>0</v>
      </c>
      <c r="BX135" s="2" t="str">
        <f t="shared" si="4"/>
        <v>geen actie</v>
      </c>
    </row>
    <row r="136" spans="1:76" x14ac:dyDescent="0.3">
      <c r="A136" s="24" t="s">
        <v>213</v>
      </c>
      <c r="D136" t="s">
        <v>243</v>
      </c>
      <c r="E136" s="24">
        <v>119708</v>
      </c>
      <c r="F136" s="27" t="s">
        <v>51</v>
      </c>
      <c r="G136" s="28">
        <f>Tabel2[[#This Row],[pnt t/m 2021/22]]+Tabel2[[#This Row],[pnt 2022/2023]]</f>
        <v>279.30158730158729</v>
      </c>
      <c r="H136">
        <v>2010</v>
      </c>
      <c r="I136">
        <v>2022</v>
      </c>
      <c r="J136" s="26">
        <f>Tabel2[[#This Row],[ijkdatum]]-Tabel2[[#This Row],[Geboren]]</f>
        <v>12</v>
      </c>
      <c r="K136" s="28">
        <f>Tabel2[[#This Row],[TTL 1]]+Tabel2[[#This Row],[TTL 2]]+Tabel2[[#This Row],[TTL 3]]+Tabel2[[#This Row],[TTL 4]]+Tabel2[[#This Row],[TTL 5]]+Tabel2[[#This Row],[TTL 6]]+Tabel2[[#This Row],[TTL 7]]+Tabel2[[#This Row],[TTL 8]]+Tabel2[[#This Row],[TTL 9]]+Tabel2[[#This Row],[TTL 10]]</f>
        <v>0</v>
      </c>
      <c r="L136" s="45">
        <v>279.30158730158729</v>
      </c>
      <c r="N136">
        <v>1</v>
      </c>
      <c r="R136" s="25">
        <f>SUM(Tabel2[[#This Row],[V 1]]*10+Tabel2[[#This Row],[GT 1]])/Tabel2[[#This Row],[AW 1]]*10+Tabel2[[#This Row],[BONUS 1]]</f>
        <v>0</v>
      </c>
      <c r="T136">
        <v>1</v>
      </c>
      <c r="X136" s="25">
        <f>SUM(Tabel2[[#This Row],[V 2]]*10+Tabel2[[#This Row],[GT 2]])/Tabel2[[#This Row],[AW 2]]*10+Tabel2[[#This Row],[BONUS 2]]</f>
        <v>0</v>
      </c>
      <c r="Z136">
        <v>1</v>
      </c>
      <c r="AD136" s="25">
        <f>SUM(Tabel2[[#This Row],[V 3]]*10+Tabel2[[#This Row],[GT 3]])/Tabel2[[#This Row],[AW 3]]*10+Tabel2[[#This Row],[BONUS 3]]</f>
        <v>0</v>
      </c>
      <c r="AF136">
        <v>1</v>
      </c>
      <c r="AJ136" s="25">
        <f>SUM(Tabel2[[#This Row],[V 4]]*10+Tabel2[[#This Row],[GT 4]])/Tabel2[[#This Row],[AW 4]]*10+Tabel2[[#This Row],[BONUS 4]]</f>
        <v>0</v>
      </c>
      <c r="AL136">
        <v>1</v>
      </c>
      <c r="AP136" s="25">
        <f>SUM(Tabel2[[#This Row],[V 5]]*10+Tabel2[[#This Row],[GT 5]])/Tabel2[[#This Row],[AW 5]]*10+Tabel2[[#This Row],[BONUS 5]]</f>
        <v>0</v>
      </c>
      <c r="AR136">
        <v>1</v>
      </c>
      <c r="AV136" s="25">
        <f>SUM(Tabel2[[#This Row],[V 6]]*10+Tabel2[[#This Row],[GT 6]])/Tabel2[[#This Row],[AW 6]]*10+Tabel2[[#This Row],[BONUS 6]]</f>
        <v>0</v>
      </c>
      <c r="AX136">
        <v>1</v>
      </c>
      <c r="BB136" s="25">
        <f>SUM(Tabel2[[#This Row],[V 7]]*10+Tabel2[[#This Row],[GT 7]])/Tabel2[[#This Row],[AW 7]]*10+Tabel2[[#This Row],[BONUS 7]]</f>
        <v>0</v>
      </c>
      <c r="BD136">
        <v>1</v>
      </c>
      <c r="BH136" s="25">
        <f>SUM(Tabel2[[#This Row],[V 8]]*10+Tabel2[[#This Row],[GT 8]])/Tabel2[[#This Row],[AW 8]]*10+Tabel2[[#This Row],[BONUS 8]]</f>
        <v>0</v>
      </c>
      <c r="BJ136">
        <v>1</v>
      </c>
      <c r="BN136" s="25">
        <f>SUM(Tabel2[[#This Row],[V 9]]*10+Tabel2[[#This Row],[GT 9]])/Tabel2[[#This Row],[AW 9]]*10+Tabel2[[#This Row],[BONUS 9]]</f>
        <v>0</v>
      </c>
      <c r="BP136">
        <v>1</v>
      </c>
      <c r="BT136" s="25">
        <f>SUM(Tabel2[[#This Row],[V 10]]*10+Tabel2[[#This Row],[GT 10]])/Tabel2[[#This Row],[AW 10]]*10+Tabel2[[#This Row],[BONUS 10]]</f>
        <v>0</v>
      </c>
      <c r="BU1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6" s="24">
        <v>250</v>
      </c>
      <c r="BW136" s="30">
        <f>Tabel2[[#This Row],[Diploma]]-Tabel2[[#This Row],[Uitgeschreven]]</f>
        <v>0</v>
      </c>
      <c r="BX136" s="2" t="str">
        <f t="shared" si="4"/>
        <v>geen actie</v>
      </c>
    </row>
    <row r="137" spans="1:76" x14ac:dyDescent="0.3">
      <c r="A137" s="24" t="s">
        <v>256</v>
      </c>
      <c r="B137" s="24" t="s">
        <v>169</v>
      </c>
      <c r="D137" t="s">
        <v>277</v>
      </c>
      <c r="E137" s="24">
        <v>119765</v>
      </c>
      <c r="F137" s="27" t="s">
        <v>45</v>
      </c>
      <c r="G137" s="28">
        <f>Tabel2[[#This Row],[pnt t/m 2021/22]]+Tabel2[[#This Row],[pnt 2022/2023]]</f>
        <v>249.70588235294116</v>
      </c>
      <c r="H137">
        <v>2008</v>
      </c>
      <c r="I137">
        <v>2022</v>
      </c>
      <c r="J137" s="26">
        <f>Tabel2[[#This Row],[ijkdatum]]-Tabel2[[#This Row],[Geboren]]</f>
        <v>14</v>
      </c>
      <c r="K137" s="28">
        <f>Tabel2[[#This Row],[TTL 1]]+Tabel2[[#This Row],[TTL 2]]+Tabel2[[#This Row],[TTL 3]]+Tabel2[[#This Row],[TTL 4]]+Tabel2[[#This Row],[TTL 5]]+Tabel2[[#This Row],[TTL 6]]+Tabel2[[#This Row],[TTL 7]]+Tabel2[[#This Row],[TTL 8]]+Tabel2[[#This Row],[TTL 9]]+Tabel2[[#This Row],[TTL 10]]</f>
        <v>0</v>
      </c>
      <c r="L137" s="45">
        <v>249.70588235294116</v>
      </c>
      <c r="N137">
        <v>1</v>
      </c>
      <c r="R137" s="25">
        <f>SUM(Tabel2[[#This Row],[V 1]]*10+Tabel2[[#This Row],[GT 1]])/Tabel2[[#This Row],[AW 1]]*10+Tabel2[[#This Row],[BONUS 1]]</f>
        <v>0</v>
      </c>
      <c r="T137">
        <v>1</v>
      </c>
      <c r="X137" s="25">
        <f>SUM(Tabel2[[#This Row],[V 2]]*10+Tabel2[[#This Row],[GT 2]])/Tabel2[[#This Row],[AW 2]]*10+Tabel2[[#This Row],[BONUS 2]]</f>
        <v>0</v>
      </c>
      <c r="Z137">
        <v>1</v>
      </c>
      <c r="AD137" s="25">
        <f>SUM(Tabel2[[#This Row],[V 3]]*10+Tabel2[[#This Row],[GT 3]])/Tabel2[[#This Row],[AW 3]]*10+Tabel2[[#This Row],[BONUS 3]]</f>
        <v>0</v>
      </c>
      <c r="AF137">
        <v>1</v>
      </c>
      <c r="AJ137" s="25">
        <f>SUM(Tabel2[[#This Row],[V 4]]*10+Tabel2[[#This Row],[GT 4]])/Tabel2[[#This Row],[AW 4]]*10+Tabel2[[#This Row],[BONUS 4]]</f>
        <v>0</v>
      </c>
      <c r="AL137">
        <v>1</v>
      </c>
      <c r="AP137" s="25">
        <f>SUM(Tabel2[[#This Row],[V 5]]*10+Tabel2[[#This Row],[GT 5]])/Tabel2[[#This Row],[AW 5]]*10+Tabel2[[#This Row],[BONUS 5]]</f>
        <v>0</v>
      </c>
      <c r="AR137">
        <v>1</v>
      </c>
      <c r="AV137" s="25">
        <f>SUM(Tabel2[[#This Row],[V 6]]*10+Tabel2[[#This Row],[GT 6]])/Tabel2[[#This Row],[AW 6]]*10+Tabel2[[#This Row],[BONUS 6]]</f>
        <v>0</v>
      </c>
      <c r="AX137">
        <v>1</v>
      </c>
      <c r="BB137" s="25">
        <f>SUM(Tabel2[[#This Row],[V 7]]*10+Tabel2[[#This Row],[GT 7]])/Tabel2[[#This Row],[AW 7]]*10+Tabel2[[#This Row],[BONUS 7]]</f>
        <v>0</v>
      </c>
      <c r="BD137">
        <v>1</v>
      </c>
      <c r="BH137" s="25">
        <f>SUM(Tabel2[[#This Row],[V 8]]*10+Tabel2[[#This Row],[GT 8]])/Tabel2[[#This Row],[AW 8]]*10+Tabel2[[#This Row],[BONUS 8]]</f>
        <v>0</v>
      </c>
      <c r="BJ137">
        <v>1</v>
      </c>
      <c r="BN137" s="25">
        <f>SUM(Tabel2[[#This Row],[V 9]]*10+Tabel2[[#This Row],[GT 9]])/Tabel2[[#This Row],[AW 9]]*10+Tabel2[[#This Row],[BONUS 9]]</f>
        <v>0</v>
      </c>
      <c r="BP137">
        <v>1</v>
      </c>
      <c r="BT137" s="25">
        <f>SUM(Tabel2[[#This Row],[V 10]]*10+Tabel2[[#This Row],[GT 10]])/Tabel2[[#This Row],[AW 10]]*10+Tabel2[[#This Row],[BONUS 10]]</f>
        <v>0</v>
      </c>
      <c r="BU1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7" s="24">
        <v>0</v>
      </c>
      <c r="BW137" s="30">
        <f>Tabel2[[#This Row],[Diploma]]-Tabel2[[#This Row],[Uitgeschreven]]</f>
        <v>0</v>
      </c>
      <c r="BX137" s="2" t="str">
        <f t="shared" si="4"/>
        <v>geen actie</v>
      </c>
    </row>
    <row r="138" spans="1:76" x14ac:dyDescent="0.3">
      <c r="A138" s="24" t="s">
        <v>212</v>
      </c>
      <c r="D138" t="s">
        <v>402</v>
      </c>
      <c r="F138" s="27" t="s">
        <v>227</v>
      </c>
      <c r="G138" s="28">
        <f>Tabel2[[#This Row],[pnt t/m 2021/22]]+Tabel2[[#This Row],[pnt 2022/2023]]</f>
        <v>0</v>
      </c>
      <c r="I138">
        <v>2022</v>
      </c>
      <c r="J138" s="26">
        <f>Tabel2[[#This Row],[ijkdatum]]-Tabel2[[#This Row],[Geboren]]</f>
        <v>2022</v>
      </c>
      <c r="K138" s="28">
        <f>Tabel2[[#This Row],[TTL 1]]+Tabel2[[#This Row],[TTL 2]]+Tabel2[[#This Row],[TTL 3]]+Tabel2[[#This Row],[TTL 4]]+Tabel2[[#This Row],[TTL 5]]+Tabel2[[#This Row],[TTL 6]]+Tabel2[[#This Row],[TTL 7]]+Tabel2[[#This Row],[TTL 8]]+Tabel2[[#This Row],[TTL 9]]+Tabel2[[#This Row],[TTL 10]]</f>
        <v>0</v>
      </c>
      <c r="L138" s="45">
        <v>0</v>
      </c>
      <c r="N138">
        <v>1</v>
      </c>
      <c r="R138" s="25">
        <f>SUM(Tabel2[[#This Row],[V 1]]*10+Tabel2[[#This Row],[GT 1]])/Tabel2[[#This Row],[AW 1]]*10+Tabel2[[#This Row],[BONUS 1]]</f>
        <v>0</v>
      </c>
      <c r="T138">
        <v>1</v>
      </c>
      <c r="X138" s="25">
        <f>SUM(Tabel2[[#This Row],[V 2]]*10+Tabel2[[#This Row],[GT 2]])/Tabel2[[#This Row],[AW 2]]*10+Tabel2[[#This Row],[BONUS 2]]</f>
        <v>0</v>
      </c>
      <c r="Z138">
        <v>1</v>
      </c>
      <c r="AD138" s="25">
        <f>SUM(Tabel2[[#This Row],[V 3]]*10+Tabel2[[#This Row],[GT 3]])/Tabel2[[#This Row],[AW 3]]*10+Tabel2[[#This Row],[BONUS 3]]</f>
        <v>0</v>
      </c>
      <c r="AF138">
        <v>1</v>
      </c>
      <c r="AJ138" s="25">
        <f>SUM(Tabel2[[#This Row],[V 4]]*10+Tabel2[[#This Row],[GT 4]])/Tabel2[[#This Row],[AW 4]]*10+Tabel2[[#This Row],[BONUS 4]]</f>
        <v>0</v>
      </c>
      <c r="AL138">
        <v>1</v>
      </c>
      <c r="AP138" s="25">
        <f>SUM(Tabel2[[#This Row],[V 5]]*10+Tabel2[[#This Row],[GT 5]])/Tabel2[[#This Row],[AW 5]]*10+Tabel2[[#This Row],[BONUS 5]]</f>
        <v>0</v>
      </c>
      <c r="AR138">
        <v>1</v>
      </c>
      <c r="AV138" s="25">
        <f>SUM(Tabel2[[#This Row],[V 6]]*10+Tabel2[[#This Row],[GT 6]])/Tabel2[[#This Row],[AW 6]]*10+Tabel2[[#This Row],[BONUS 6]]</f>
        <v>0</v>
      </c>
      <c r="AX138">
        <v>1</v>
      </c>
      <c r="BB138" s="25">
        <f>SUM(Tabel2[[#This Row],[V 7]]*10+Tabel2[[#This Row],[GT 7]])/Tabel2[[#This Row],[AW 7]]*10+Tabel2[[#This Row],[BONUS 7]]</f>
        <v>0</v>
      </c>
      <c r="BD138">
        <v>1</v>
      </c>
      <c r="BH138" s="25">
        <f>SUM(Tabel2[[#This Row],[V 8]]*10+Tabel2[[#This Row],[GT 8]])/Tabel2[[#This Row],[AW 8]]*10+Tabel2[[#This Row],[BONUS 8]]</f>
        <v>0</v>
      </c>
      <c r="BJ138">
        <v>1</v>
      </c>
      <c r="BN138" s="25">
        <f>SUM(Tabel2[[#This Row],[V 9]]*10+Tabel2[[#This Row],[GT 9]])/Tabel2[[#This Row],[AW 9]]*10+Tabel2[[#This Row],[BONUS 9]]</f>
        <v>0</v>
      </c>
      <c r="BP138">
        <v>1</v>
      </c>
      <c r="BT138" s="25">
        <f>SUM(Tabel2[[#This Row],[V 10]]*10+Tabel2[[#This Row],[GT 10]])/Tabel2[[#This Row],[AW 10]]*10+Tabel2[[#This Row],[BONUS 10]]</f>
        <v>0</v>
      </c>
      <c r="BU1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8" s="30">
        <f>Tabel2[[#This Row],[Diploma]]-Tabel2[[#This Row],[Uitgeschreven]]</f>
        <v>0</v>
      </c>
      <c r="BX138" s="2" t="str">
        <f t="shared" si="4"/>
        <v>geen actie</v>
      </c>
    </row>
    <row r="139" spans="1:76" x14ac:dyDescent="0.3">
      <c r="A139" s="24" t="s">
        <v>294</v>
      </c>
      <c r="B139" s="24" t="s">
        <v>169</v>
      </c>
      <c r="D139" t="s">
        <v>316</v>
      </c>
      <c r="E139" s="24">
        <v>117408</v>
      </c>
      <c r="F139" s="27" t="s">
        <v>298</v>
      </c>
      <c r="G139" s="46">
        <f>Tabel2[[#This Row],[pnt t/m 2021/22]]+Tabel2[[#This Row],[pnt 2022/2023]]</f>
        <v>1398.7680375180375</v>
      </c>
      <c r="H139">
        <v>2005</v>
      </c>
      <c r="I139">
        <v>2022</v>
      </c>
      <c r="J139" s="26">
        <f>Tabel2[[#This Row],[ijkdatum]]-Tabel2[[#This Row],[Geboren]]</f>
        <v>17</v>
      </c>
      <c r="K139" s="28">
        <f>Tabel2[[#This Row],[TTL 1]]+Tabel2[[#This Row],[TTL 2]]+Tabel2[[#This Row],[TTL 3]]+Tabel2[[#This Row],[TTL 4]]+Tabel2[[#This Row],[TTL 5]]+Tabel2[[#This Row],[TTL 6]]+Tabel2[[#This Row],[TTL 7]]+Tabel2[[#This Row],[TTL 8]]+Tabel2[[#This Row],[TTL 9]]+Tabel2[[#This Row],[TTL 10]]</f>
        <v>0</v>
      </c>
      <c r="L139" s="45">
        <v>1398.7680375180375</v>
      </c>
      <c r="N139">
        <v>1</v>
      </c>
      <c r="R139" s="25">
        <f>SUM(Tabel2[[#This Row],[V 1]]*10+Tabel2[[#This Row],[GT 1]])/Tabel2[[#This Row],[AW 1]]*10+Tabel2[[#This Row],[BONUS 1]]</f>
        <v>0</v>
      </c>
      <c r="T139">
        <v>1</v>
      </c>
      <c r="X139" s="25">
        <f>SUM(Tabel2[[#This Row],[V 2]]*10+Tabel2[[#This Row],[GT 2]])/Tabel2[[#This Row],[AW 2]]*10+Tabel2[[#This Row],[BONUS 2]]</f>
        <v>0</v>
      </c>
      <c r="Z139">
        <v>1</v>
      </c>
      <c r="AD139" s="25">
        <f>SUM(Tabel2[[#This Row],[V 3]]*10+Tabel2[[#This Row],[GT 3]])/Tabel2[[#This Row],[AW 3]]*10+Tabel2[[#This Row],[BONUS 3]]</f>
        <v>0</v>
      </c>
      <c r="AF139">
        <v>1</v>
      </c>
      <c r="AJ139" s="25">
        <f>SUM(Tabel2[[#This Row],[V 4]]*10+Tabel2[[#This Row],[GT 4]])/Tabel2[[#This Row],[AW 4]]*10+Tabel2[[#This Row],[BONUS 4]]</f>
        <v>0</v>
      </c>
      <c r="AL139">
        <v>1</v>
      </c>
      <c r="AP139" s="25">
        <f>SUM(Tabel2[[#This Row],[V 5]]*10+Tabel2[[#This Row],[GT 5]])/Tabel2[[#This Row],[AW 5]]*10+Tabel2[[#This Row],[BONUS 5]]</f>
        <v>0</v>
      </c>
      <c r="AR139">
        <v>1</v>
      </c>
      <c r="AV139" s="25">
        <f>SUM(Tabel2[[#This Row],[V 6]]*10+Tabel2[[#This Row],[GT 6]])/Tabel2[[#This Row],[AW 6]]*10+Tabel2[[#This Row],[BONUS 6]]</f>
        <v>0</v>
      </c>
      <c r="AX139">
        <v>1</v>
      </c>
      <c r="BB139" s="25">
        <f>SUM(Tabel2[[#This Row],[V 7]]*10+Tabel2[[#This Row],[GT 7]])/Tabel2[[#This Row],[AW 7]]*10+Tabel2[[#This Row],[BONUS 7]]</f>
        <v>0</v>
      </c>
      <c r="BD139">
        <v>1</v>
      </c>
      <c r="BH139" s="25">
        <f>SUM(Tabel2[[#This Row],[V 8]]*10+Tabel2[[#This Row],[GT 8]])/Tabel2[[#This Row],[AW 8]]*10+Tabel2[[#This Row],[BONUS 8]]</f>
        <v>0</v>
      </c>
      <c r="BJ139">
        <v>1</v>
      </c>
      <c r="BN139" s="25">
        <f>SUM(Tabel2[[#This Row],[V 9]]*10+Tabel2[[#This Row],[GT 9]])/Tabel2[[#This Row],[AW 9]]*10+Tabel2[[#This Row],[BONUS 9]]</f>
        <v>0</v>
      </c>
      <c r="BP139">
        <v>1</v>
      </c>
      <c r="BT139" s="25">
        <f>SUM(Tabel2[[#This Row],[V 10]]*10+Tabel2[[#This Row],[GT 10]])/Tabel2[[#This Row],[AW 10]]*10+Tabel2[[#This Row],[BONUS 10]]</f>
        <v>0</v>
      </c>
      <c r="BU1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39" s="24">
        <v>1000</v>
      </c>
      <c r="BW139" s="30">
        <f>Tabel2[[#This Row],[Diploma]]-Tabel2[[#This Row],[Uitgeschreven]]</f>
        <v>0</v>
      </c>
      <c r="BX139" s="2" t="str">
        <f t="shared" si="4"/>
        <v>geen actie</v>
      </c>
    </row>
    <row r="140" spans="1:76" x14ac:dyDescent="0.3">
      <c r="A140" s="24" t="s">
        <v>256</v>
      </c>
      <c r="B140" s="24" t="s">
        <v>169</v>
      </c>
      <c r="D140" t="s">
        <v>399</v>
      </c>
      <c r="E140" s="24">
        <v>120186</v>
      </c>
      <c r="F140" s="27" t="s">
        <v>61</v>
      </c>
      <c r="G140" s="28">
        <f>Tabel2[[#This Row],[pnt t/m 2021/22]]+Tabel2[[#This Row],[pnt 2022/2023]]</f>
        <v>110</v>
      </c>
      <c r="H140">
        <v>2009</v>
      </c>
      <c r="I140">
        <v>2022</v>
      </c>
      <c r="J140" s="26">
        <f>Tabel2[[#This Row],[ijkdatum]]-Tabel2[[#This Row],[Geboren]]</f>
        <v>13</v>
      </c>
      <c r="K140" s="28">
        <f>Tabel2[[#This Row],[TTL 1]]+Tabel2[[#This Row],[TTL 2]]+Tabel2[[#This Row],[TTL 3]]+Tabel2[[#This Row],[TTL 4]]+Tabel2[[#This Row],[TTL 5]]+Tabel2[[#This Row],[TTL 6]]+Tabel2[[#This Row],[TTL 7]]+Tabel2[[#This Row],[TTL 8]]+Tabel2[[#This Row],[TTL 9]]+Tabel2[[#This Row],[TTL 10]]</f>
        <v>110</v>
      </c>
      <c r="L140" s="45">
        <v>0</v>
      </c>
      <c r="M140">
        <v>7</v>
      </c>
      <c r="N140">
        <v>10</v>
      </c>
      <c r="O140">
        <v>7</v>
      </c>
      <c r="P140">
        <v>40</v>
      </c>
      <c r="R140" s="25">
        <f>SUM(Tabel2[[#This Row],[V 1]]*10+Tabel2[[#This Row],[GT 1]])/Tabel2[[#This Row],[AW 1]]*10+Tabel2[[#This Row],[BONUS 1]]</f>
        <v>110</v>
      </c>
      <c r="T140">
        <v>1</v>
      </c>
      <c r="X140" s="25">
        <f>SUM(Tabel2[[#This Row],[V 2]]*10+Tabel2[[#This Row],[GT 2]])/Tabel2[[#This Row],[AW 2]]*10+Tabel2[[#This Row],[BONUS 2]]</f>
        <v>0</v>
      </c>
      <c r="Z140">
        <v>1</v>
      </c>
      <c r="AD140" s="25">
        <f>SUM(Tabel2[[#This Row],[V 3]]*10+Tabel2[[#This Row],[GT 3]])/Tabel2[[#This Row],[AW 3]]*10+Tabel2[[#This Row],[BONUS 3]]</f>
        <v>0</v>
      </c>
      <c r="AF140">
        <v>1</v>
      </c>
      <c r="AJ140" s="25">
        <f>SUM(Tabel2[[#This Row],[V 4]]*10+Tabel2[[#This Row],[GT 4]])/Tabel2[[#This Row],[AW 4]]*10+Tabel2[[#This Row],[BONUS 4]]</f>
        <v>0</v>
      </c>
      <c r="AL140">
        <v>1</v>
      </c>
      <c r="AP140" s="25">
        <f>SUM(Tabel2[[#This Row],[V 5]]*10+Tabel2[[#This Row],[GT 5]])/Tabel2[[#This Row],[AW 5]]*10+Tabel2[[#This Row],[BONUS 5]]</f>
        <v>0</v>
      </c>
      <c r="AR140">
        <v>1</v>
      </c>
      <c r="AV140" s="25">
        <f>SUM(Tabel2[[#This Row],[V 6]]*10+Tabel2[[#This Row],[GT 6]])/Tabel2[[#This Row],[AW 6]]*10+Tabel2[[#This Row],[BONUS 6]]</f>
        <v>0</v>
      </c>
      <c r="AX140">
        <v>1</v>
      </c>
      <c r="BB140" s="25">
        <f>SUM(Tabel2[[#This Row],[V 7]]*10+Tabel2[[#This Row],[GT 7]])/Tabel2[[#This Row],[AW 7]]*10+Tabel2[[#This Row],[BONUS 7]]</f>
        <v>0</v>
      </c>
      <c r="BD140">
        <v>1</v>
      </c>
      <c r="BH140" s="25">
        <f>SUM(Tabel2[[#This Row],[V 8]]*10+Tabel2[[#This Row],[GT 8]])/Tabel2[[#This Row],[AW 8]]*10+Tabel2[[#This Row],[BONUS 8]]</f>
        <v>0</v>
      </c>
      <c r="BJ140">
        <v>1</v>
      </c>
      <c r="BN140" s="25">
        <f>SUM(Tabel2[[#This Row],[V 9]]*10+Tabel2[[#This Row],[GT 9]])/Tabel2[[#This Row],[AW 9]]*10+Tabel2[[#This Row],[BONUS 9]]</f>
        <v>0</v>
      </c>
      <c r="BP140">
        <v>1</v>
      </c>
      <c r="BT140" s="25">
        <f>SUM(Tabel2[[#This Row],[V 10]]*10+Tabel2[[#This Row],[GT 10]])/Tabel2[[#This Row],[AW 10]]*10+Tabel2[[#This Row],[BONUS 10]]</f>
        <v>0</v>
      </c>
      <c r="BU1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0" s="30">
        <f>Tabel2[[#This Row],[Diploma]]-Tabel2[[#This Row],[Uitgeschreven]]</f>
        <v>0</v>
      </c>
      <c r="BX140" s="2" t="str">
        <f t="shared" si="4"/>
        <v>geen actie</v>
      </c>
    </row>
    <row r="141" spans="1:76" x14ac:dyDescent="0.3">
      <c r="A141" s="24" t="s">
        <v>294</v>
      </c>
      <c r="B141" s="24" t="s">
        <v>169</v>
      </c>
      <c r="D141" t="s">
        <v>407</v>
      </c>
      <c r="E141" s="24">
        <v>117744</v>
      </c>
      <c r="F141" s="27" t="s">
        <v>408</v>
      </c>
      <c r="G141" s="58">
        <f>Tabel2[[#This Row],[pnt t/m 2021/22]]+Tabel2[[#This Row],[pnt 2022/2023]]</f>
        <v>474</v>
      </c>
      <c r="H141">
        <v>2009</v>
      </c>
      <c r="I141">
        <v>2022</v>
      </c>
      <c r="J141" s="26">
        <f>Tabel2[[#This Row],[ijkdatum]]-Tabel2[[#This Row],[Geboren]]</f>
        <v>13</v>
      </c>
      <c r="K141" s="28">
        <f>Tabel2[[#This Row],[TTL 1]]+Tabel2[[#This Row],[TTL 2]]+Tabel2[[#This Row],[TTL 3]]+Tabel2[[#This Row],[TTL 4]]+Tabel2[[#This Row],[TTL 5]]+Tabel2[[#This Row],[TTL 6]]+Tabel2[[#This Row],[TTL 7]]+Tabel2[[#This Row],[TTL 8]]+Tabel2[[#This Row],[TTL 9]]+Tabel2[[#This Row],[TTL 10]]</f>
        <v>27</v>
      </c>
      <c r="L141" s="58">
        <v>447</v>
      </c>
      <c r="M141">
        <v>1</v>
      </c>
      <c r="N141">
        <v>10</v>
      </c>
      <c r="O141">
        <v>1</v>
      </c>
      <c r="P141">
        <v>17</v>
      </c>
      <c r="R141" s="58">
        <f>SUM(Tabel2[[#This Row],[V 1]]*10+Tabel2[[#This Row],[GT 1]])/Tabel2[[#This Row],[AW 1]]*10+Tabel2[[#This Row],[BONUS 1]]</f>
        <v>27</v>
      </c>
      <c r="T141">
        <v>1</v>
      </c>
      <c r="X141" s="25">
        <f>SUM(Tabel2[[#This Row],[V 2]]*10+Tabel2[[#This Row],[GT 2]])/Tabel2[[#This Row],[AW 2]]*10+Tabel2[[#This Row],[BONUS 2]]</f>
        <v>0</v>
      </c>
      <c r="Z141">
        <v>1</v>
      </c>
      <c r="AD141" s="25">
        <f>SUM(Tabel2[[#This Row],[V 3]]*10+Tabel2[[#This Row],[GT 3]])/Tabel2[[#This Row],[AW 3]]*10+Tabel2[[#This Row],[BONUS 3]]</f>
        <v>0</v>
      </c>
      <c r="AF141">
        <v>1</v>
      </c>
      <c r="AJ141" s="25">
        <f>SUM(Tabel2[[#This Row],[V 4]]*10+Tabel2[[#This Row],[GT 4]])/Tabel2[[#This Row],[AW 4]]*10+Tabel2[[#This Row],[BONUS 4]]</f>
        <v>0</v>
      </c>
      <c r="AL141">
        <v>1</v>
      </c>
      <c r="AP141" s="25">
        <f>SUM(Tabel2[[#This Row],[V 5]]*10+Tabel2[[#This Row],[GT 5]])/Tabel2[[#This Row],[AW 5]]*10+Tabel2[[#This Row],[BONUS 5]]</f>
        <v>0</v>
      </c>
      <c r="AR141">
        <v>1</v>
      </c>
      <c r="AV141" s="25">
        <f>SUM(Tabel2[[#This Row],[V 6]]*10+Tabel2[[#This Row],[GT 6]])/Tabel2[[#This Row],[AW 6]]*10+Tabel2[[#This Row],[BONUS 6]]</f>
        <v>0</v>
      </c>
      <c r="AX141">
        <v>1</v>
      </c>
      <c r="BB141" s="25">
        <f>SUM(Tabel2[[#This Row],[V 7]]*10+Tabel2[[#This Row],[GT 7]])/Tabel2[[#This Row],[AW 7]]*10+Tabel2[[#This Row],[BONUS 7]]</f>
        <v>0</v>
      </c>
      <c r="BD141">
        <v>1</v>
      </c>
      <c r="BH141" s="25">
        <f>SUM(Tabel2[[#This Row],[V 8]]*10+Tabel2[[#This Row],[GT 8]])/Tabel2[[#This Row],[AW 8]]*10+Tabel2[[#This Row],[BONUS 8]]</f>
        <v>0</v>
      </c>
      <c r="BJ141">
        <v>1</v>
      </c>
      <c r="BN141" s="25">
        <f>SUM(Tabel2[[#This Row],[V 9]]*10+Tabel2[[#This Row],[GT 9]])/Tabel2[[#This Row],[AW 9]]*10+Tabel2[[#This Row],[BONUS 9]]</f>
        <v>0</v>
      </c>
      <c r="BP141">
        <v>1</v>
      </c>
      <c r="BT141" s="25">
        <f>SUM(Tabel2[[#This Row],[V 10]]*10+Tabel2[[#This Row],[GT 10]])/Tabel2[[#This Row],[AW 10]]*10+Tabel2[[#This Row],[BONUS 10]]</f>
        <v>0</v>
      </c>
      <c r="BU1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1" s="24">
        <f>Tabel2[[#This Row],[Diploma]]-Tabel2[[#This Row],[Uitgeschreven]]</f>
        <v>250</v>
      </c>
      <c r="BX141" s="59" t="str">
        <f t="shared" si="4"/>
        <v>diploma uitschrijven: 250 punten</v>
      </c>
    </row>
    <row r="142" spans="1:76" x14ac:dyDescent="0.3">
      <c r="A142" s="24" t="s">
        <v>213</v>
      </c>
      <c r="B142" s="24" t="s">
        <v>221</v>
      </c>
      <c r="D142" t="s">
        <v>244</v>
      </c>
      <c r="F142" s="27" t="s">
        <v>30</v>
      </c>
      <c r="G142" s="28">
        <f>Tabel2[[#This Row],[pnt t/m 2021/22]]+Tabel2[[#This Row],[pnt 2022/2023]]</f>
        <v>80</v>
      </c>
      <c r="H142">
        <v>2010</v>
      </c>
      <c r="I142">
        <v>2022</v>
      </c>
      <c r="J142" s="26">
        <f>Tabel2[[#This Row],[ijkdatum]]-Tabel2[[#This Row],[Geboren]]</f>
        <v>12</v>
      </c>
      <c r="K142" s="28">
        <f>Tabel2[[#This Row],[TTL 1]]+Tabel2[[#This Row],[TTL 2]]+Tabel2[[#This Row],[TTL 3]]+Tabel2[[#This Row],[TTL 4]]+Tabel2[[#This Row],[TTL 5]]+Tabel2[[#This Row],[TTL 6]]+Tabel2[[#This Row],[TTL 7]]+Tabel2[[#This Row],[TTL 8]]+Tabel2[[#This Row],[TTL 9]]+Tabel2[[#This Row],[TTL 10]]</f>
        <v>0</v>
      </c>
      <c r="L142" s="45">
        <v>80</v>
      </c>
      <c r="N142">
        <v>1</v>
      </c>
      <c r="R142" s="25">
        <f>SUM(Tabel2[[#This Row],[V 1]]*10+Tabel2[[#This Row],[GT 1]])/Tabel2[[#This Row],[AW 1]]*10+Tabel2[[#This Row],[BONUS 1]]</f>
        <v>0</v>
      </c>
      <c r="T142">
        <v>1</v>
      </c>
      <c r="X142" s="25">
        <f>SUM(Tabel2[[#This Row],[V 2]]*10+Tabel2[[#This Row],[GT 2]])/Tabel2[[#This Row],[AW 2]]*10+Tabel2[[#This Row],[BONUS 2]]</f>
        <v>0</v>
      </c>
      <c r="Z142">
        <v>1</v>
      </c>
      <c r="AD142" s="25">
        <f>SUM(Tabel2[[#This Row],[V 3]]*10+Tabel2[[#This Row],[GT 3]])/Tabel2[[#This Row],[AW 3]]*10+Tabel2[[#This Row],[BONUS 3]]</f>
        <v>0</v>
      </c>
      <c r="AF142">
        <v>1</v>
      </c>
      <c r="AJ142" s="25">
        <f>SUM(Tabel2[[#This Row],[V 4]]*10+Tabel2[[#This Row],[GT 4]])/Tabel2[[#This Row],[AW 4]]*10+Tabel2[[#This Row],[BONUS 4]]</f>
        <v>0</v>
      </c>
      <c r="AL142">
        <v>1</v>
      </c>
      <c r="AP142" s="25">
        <f>SUM(Tabel2[[#This Row],[V 5]]*10+Tabel2[[#This Row],[GT 5]])/Tabel2[[#This Row],[AW 5]]*10+Tabel2[[#This Row],[BONUS 5]]</f>
        <v>0</v>
      </c>
      <c r="AR142">
        <v>1</v>
      </c>
      <c r="AV142" s="25">
        <f>SUM(Tabel2[[#This Row],[V 6]]*10+Tabel2[[#This Row],[GT 6]])/Tabel2[[#This Row],[AW 6]]*10+Tabel2[[#This Row],[BONUS 6]]</f>
        <v>0</v>
      </c>
      <c r="AX142">
        <v>1</v>
      </c>
      <c r="BB142" s="25">
        <f>SUM(Tabel2[[#This Row],[V 7]]*10+Tabel2[[#This Row],[GT 7]])/Tabel2[[#This Row],[AW 7]]*10+Tabel2[[#This Row],[BONUS 7]]</f>
        <v>0</v>
      </c>
      <c r="BD142">
        <v>1</v>
      </c>
      <c r="BH142" s="25">
        <f>SUM(Tabel2[[#This Row],[V 8]]*10+Tabel2[[#This Row],[GT 8]])/Tabel2[[#This Row],[AW 8]]*10+Tabel2[[#This Row],[BONUS 8]]</f>
        <v>0</v>
      </c>
      <c r="BJ142">
        <v>1</v>
      </c>
      <c r="BN142" s="25">
        <f>SUM(Tabel2[[#This Row],[V 9]]*10+Tabel2[[#This Row],[GT 9]])/Tabel2[[#This Row],[AW 9]]*10+Tabel2[[#This Row],[BONUS 9]]</f>
        <v>0</v>
      </c>
      <c r="BP142">
        <v>1</v>
      </c>
      <c r="BT142" s="25">
        <f>SUM(Tabel2[[#This Row],[V 10]]*10+Tabel2[[#This Row],[GT 10]])/Tabel2[[#This Row],[AW 10]]*10+Tabel2[[#This Row],[BONUS 10]]</f>
        <v>0</v>
      </c>
      <c r="BU1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2" s="24">
        <v>0</v>
      </c>
      <c r="BW142" s="30">
        <f>Tabel2[[#This Row],[Diploma]]-Tabel2[[#This Row],[Uitgeschreven]]</f>
        <v>0</v>
      </c>
      <c r="BX142" s="2" t="str">
        <f t="shared" si="4"/>
        <v>geen actie</v>
      </c>
    </row>
    <row r="143" spans="1:76" x14ac:dyDescent="0.3">
      <c r="A143" s="24" t="s">
        <v>256</v>
      </c>
      <c r="B143" s="24" t="s">
        <v>169</v>
      </c>
      <c r="D143" t="s">
        <v>278</v>
      </c>
      <c r="F143" s="27" t="s">
        <v>90</v>
      </c>
      <c r="G143" s="28">
        <f>Tabel2[[#This Row],[pnt t/m 2021/22]]+Tabel2[[#This Row],[pnt 2022/2023]]</f>
        <v>317.5</v>
      </c>
      <c r="H143">
        <v>2009</v>
      </c>
      <c r="I143">
        <v>2022</v>
      </c>
      <c r="J143" s="26">
        <f>Tabel2[[#This Row],[ijkdatum]]-Tabel2[[#This Row],[Geboren]]</f>
        <v>13</v>
      </c>
      <c r="K143" s="28">
        <f>Tabel2[[#This Row],[TTL 1]]+Tabel2[[#This Row],[TTL 2]]+Tabel2[[#This Row],[TTL 3]]+Tabel2[[#This Row],[TTL 4]]+Tabel2[[#This Row],[TTL 5]]+Tabel2[[#This Row],[TTL 6]]+Tabel2[[#This Row],[TTL 7]]+Tabel2[[#This Row],[TTL 8]]+Tabel2[[#This Row],[TTL 9]]+Tabel2[[#This Row],[TTL 10]]</f>
        <v>0</v>
      </c>
      <c r="L143" s="45">
        <v>317.5</v>
      </c>
      <c r="N143">
        <v>1</v>
      </c>
      <c r="R143" s="25">
        <f>SUM(Tabel2[[#This Row],[V 1]]*10+Tabel2[[#This Row],[GT 1]])/Tabel2[[#This Row],[AW 1]]*10+Tabel2[[#This Row],[BONUS 1]]</f>
        <v>0</v>
      </c>
      <c r="T143">
        <v>1</v>
      </c>
      <c r="X143" s="25">
        <f>SUM(Tabel2[[#This Row],[V 2]]*10+Tabel2[[#This Row],[GT 2]])/Tabel2[[#This Row],[AW 2]]*10+Tabel2[[#This Row],[BONUS 2]]</f>
        <v>0</v>
      </c>
      <c r="Z143">
        <v>1</v>
      </c>
      <c r="AD143" s="25">
        <f>SUM(Tabel2[[#This Row],[V 3]]*10+Tabel2[[#This Row],[GT 3]])/Tabel2[[#This Row],[AW 3]]*10+Tabel2[[#This Row],[BONUS 3]]</f>
        <v>0</v>
      </c>
      <c r="AF143">
        <v>1</v>
      </c>
      <c r="AJ143" s="25">
        <f>SUM(Tabel2[[#This Row],[V 4]]*10+Tabel2[[#This Row],[GT 4]])/Tabel2[[#This Row],[AW 4]]*10+Tabel2[[#This Row],[BONUS 4]]</f>
        <v>0</v>
      </c>
      <c r="AL143">
        <v>1</v>
      </c>
      <c r="AP143" s="25">
        <f>SUM(Tabel2[[#This Row],[V 5]]*10+Tabel2[[#This Row],[GT 5]])/Tabel2[[#This Row],[AW 5]]*10+Tabel2[[#This Row],[BONUS 5]]</f>
        <v>0</v>
      </c>
      <c r="AR143">
        <v>1</v>
      </c>
      <c r="AV143" s="25">
        <f>SUM(Tabel2[[#This Row],[V 6]]*10+Tabel2[[#This Row],[GT 6]])/Tabel2[[#This Row],[AW 6]]*10+Tabel2[[#This Row],[BONUS 6]]</f>
        <v>0</v>
      </c>
      <c r="AX143">
        <v>1</v>
      </c>
      <c r="BB143" s="25">
        <f>SUM(Tabel2[[#This Row],[V 7]]*10+Tabel2[[#This Row],[GT 7]])/Tabel2[[#This Row],[AW 7]]*10+Tabel2[[#This Row],[BONUS 7]]</f>
        <v>0</v>
      </c>
      <c r="BD143">
        <v>1</v>
      </c>
      <c r="BH143" s="25">
        <f>SUM(Tabel2[[#This Row],[V 8]]*10+Tabel2[[#This Row],[GT 8]])/Tabel2[[#This Row],[AW 8]]*10+Tabel2[[#This Row],[BONUS 8]]</f>
        <v>0</v>
      </c>
      <c r="BJ143">
        <v>1</v>
      </c>
      <c r="BN143" s="25">
        <f>SUM(Tabel2[[#This Row],[V 9]]*10+Tabel2[[#This Row],[GT 9]])/Tabel2[[#This Row],[AW 9]]*10+Tabel2[[#This Row],[BONUS 9]]</f>
        <v>0</v>
      </c>
      <c r="BP143">
        <v>1</v>
      </c>
      <c r="BT143" s="25">
        <f>SUM(Tabel2[[#This Row],[V 10]]*10+Tabel2[[#This Row],[GT 10]])/Tabel2[[#This Row],[AW 10]]*10+Tabel2[[#This Row],[BONUS 10]]</f>
        <v>0</v>
      </c>
      <c r="BU1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3" s="24">
        <v>250</v>
      </c>
      <c r="BW143" s="30">
        <f>Tabel2[[#This Row],[Diploma]]-Tabel2[[#This Row],[Uitgeschreven]]</f>
        <v>0</v>
      </c>
      <c r="BX143" s="2" t="str">
        <f t="shared" si="4"/>
        <v>geen actie</v>
      </c>
    </row>
    <row r="144" spans="1:76" x14ac:dyDescent="0.3">
      <c r="A144" s="24" t="s">
        <v>213</v>
      </c>
      <c r="D144" t="s">
        <v>245</v>
      </c>
      <c r="E144" s="24">
        <v>117628</v>
      </c>
      <c r="F144" s="27" t="s">
        <v>45</v>
      </c>
      <c r="G144" s="28">
        <f>Tabel2[[#This Row],[pnt t/m 2021/22]]+Tabel2[[#This Row],[pnt 2022/2023]]</f>
        <v>690.45879120879113</v>
      </c>
      <c r="H144">
        <v>2010</v>
      </c>
      <c r="I144">
        <v>2022</v>
      </c>
      <c r="J144" s="26">
        <f>Tabel2[[#This Row],[ijkdatum]]-Tabel2[[#This Row],[Geboren]]</f>
        <v>12</v>
      </c>
      <c r="K144" s="28">
        <f>Tabel2[[#This Row],[TTL 1]]+Tabel2[[#This Row],[TTL 2]]+Tabel2[[#This Row],[TTL 3]]+Tabel2[[#This Row],[TTL 4]]+Tabel2[[#This Row],[TTL 5]]+Tabel2[[#This Row],[TTL 6]]+Tabel2[[#This Row],[TTL 7]]+Tabel2[[#This Row],[TTL 8]]+Tabel2[[#This Row],[TTL 9]]+Tabel2[[#This Row],[TTL 10]]</f>
        <v>0</v>
      </c>
      <c r="L144" s="45">
        <v>690.45879120879113</v>
      </c>
      <c r="N144">
        <v>1</v>
      </c>
      <c r="R144" s="25">
        <f>SUM(Tabel2[[#This Row],[V 1]]*10+Tabel2[[#This Row],[GT 1]])/Tabel2[[#This Row],[AW 1]]*10+Tabel2[[#This Row],[BONUS 1]]</f>
        <v>0</v>
      </c>
      <c r="T144">
        <v>1</v>
      </c>
      <c r="X144" s="25">
        <f>SUM(Tabel2[[#This Row],[V 2]]*10+Tabel2[[#This Row],[GT 2]])/Tabel2[[#This Row],[AW 2]]*10+Tabel2[[#This Row],[BONUS 2]]</f>
        <v>0</v>
      </c>
      <c r="Z144">
        <v>1</v>
      </c>
      <c r="AD144" s="25">
        <f>SUM(Tabel2[[#This Row],[V 3]]*10+Tabel2[[#This Row],[GT 3]])/Tabel2[[#This Row],[AW 3]]*10+Tabel2[[#This Row],[BONUS 3]]</f>
        <v>0</v>
      </c>
      <c r="AF144">
        <v>1</v>
      </c>
      <c r="AJ144" s="25">
        <f>SUM(Tabel2[[#This Row],[V 4]]*10+Tabel2[[#This Row],[GT 4]])/Tabel2[[#This Row],[AW 4]]*10+Tabel2[[#This Row],[BONUS 4]]</f>
        <v>0</v>
      </c>
      <c r="AL144">
        <v>1</v>
      </c>
      <c r="AP144" s="25">
        <f>SUM(Tabel2[[#This Row],[V 5]]*10+Tabel2[[#This Row],[GT 5]])/Tabel2[[#This Row],[AW 5]]*10+Tabel2[[#This Row],[BONUS 5]]</f>
        <v>0</v>
      </c>
      <c r="AR144">
        <v>1</v>
      </c>
      <c r="AV144" s="25">
        <f>SUM(Tabel2[[#This Row],[V 6]]*10+Tabel2[[#This Row],[GT 6]])/Tabel2[[#This Row],[AW 6]]*10+Tabel2[[#This Row],[BONUS 6]]</f>
        <v>0</v>
      </c>
      <c r="AX144">
        <v>1</v>
      </c>
      <c r="BB144" s="25">
        <f>SUM(Tabel2[[#This Row],[V 7]]*10+Tabel2[[#This Row],[GT 7]])/Tabel2[[#This Row],[AW 7]]*10+Tabel2[[#This Row],[BONUS 7]]</f>
        <v>0</v>
      </c>
      <c r="BD144">
        <v>1</v>
      </c>
      <c r="BH144" s="25">
        <f>SUM(Tabel2[[#This Row],[V 8]]*10+Tabel2[[#This Row],[GT 8]])/Tabel2[[#This Row],[AW 8]]*10+Tabel2[[#This Row],[BONUS 8]]</f>
        <v>0</v>
      </c>
      <c r="BJ144">
        <v>1</v>
      </c>
      <c r="BN144" s="25">
        <f>SUM(Tabel2[[#This Row],[V 9]]*10+Tabel2[[#This Row],[GT 9]])/Tabel2[[#This Row],[AW 9]]*10+Tabel2[[#This Row],[BONUS 9]]</f>
        <v>0</v>
      </c>
      <c r="BP144">
        <v>1</v>
      </c>
      <c r="BT144" s="25">
        <f>SUM(Tabel2[[#This Row],[V 10]]*10+Tabel2[[#This Row],[GT 10]])/Tabel2[[#This Row],[AW 10]]*10+Tabel2[[#This Row],[BONUS 10]]</f>
        <v>0</v>
      </c>
      <c r="BU144"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44" s="24">
        <v>500</v>
      </c>
      <c r="BW144" s="30">
        <f>Tabel2[[#This Row],[Diploma]]-Tabel2[[#This Row],[Uitgeschreven]]</f>
        <v>0</v>
      </c>
      <c r="BX144" s="2" t="str">
        <f t="shared" si="4"/>
        <v>geen actie</v>
      </c>
    </row>
    <row r="145" spans="1:76" x14ac:dyDescent="0.3">
      <c r="A145" s="24" t="s">
        <v>212</v>
      </c>
      <c r="D145" t="s">
        <v>205</v>
      </c>
      <c r="E145" s="24">
        <v>118243</v>
      </c>
      <c r="F145" s="27" t="s">
        <v>175</v>
      </c>
      <c r="G145" s="28">
        <f>Tabel2[[#This Row],[pnt t/m 2021/22]]+Tabel2[[#This Row],[pnt 2022/2023]]</f>
        <v>62</v>
      </c>
      <c r="H145">
        <v>2006</v>
      </c>
      <c r="I145">
        <v>2022</v>
      </c>
      <c r="J145" s="26">
        <f>Tabel2[[#This Row],[ijkdatum]]-Tabel2[[#This Row],[Geboren]]</f>
        <v>16</v>
      </c>
      <c r="K145" s="28">
        <f>Tabel2[[#This Row],[TTL 1]]+Tabel2[[#This Row],[TTL 2]]+Tabel2[[#This Row],[TTL 3]]+Tabel2[[#This Row],[TTL 4]]+Tabel2[[#This Row],[TTL 5]]+Tabel2[[#This Row],[TTL 6]]+Tabel2[[#This Row],[TTL 7]]+Tabel2[[#This Row],[TTL 8]]+Tabel2[[#This Row],[TTL 9]]+Tabel2[[#This Row],[TTL 10]]</f>
        <v>0</v>
      </c>
      <c r="L145" s="45">
        <v>62</v>
      </c>
      <c r="N145">
        <v>1</v>
      </c>
      <c r="R145" s="25">
        <f>SUM(Tabel2[[#This Row],[V 1]]*10+Tabel2[[#This Row],[GT 1]])/Tabel2[[#This Row],[AW 1]]*10+Tabel2[[#This Row],[BONUS 1]]</f>
        <v>0</v>
      </c>
      <c r="T145">
        <v>1</v>
      </c>
      <c r="X145" s="25">
        <f>SUM(Tabel2[[#This Row],[V 2]]*10+Tabel2[[#This Row],[GT 2]])/Tabel2[[#This Row],[AW 2]]*10+Tabel2[[#This Row],[BONUS 2]]</f>
        <v>0</v>
      </c>
      <c r="Z145">
        <v>1</v>
      </c>
      <c r="AD145" s="25">
        <f>SUM(Tabel2[[#This Row],[V 3]]*10+Tabel2[[#This Row],[GT 3]])/Tabel2[[#This Row],[AW 3]]*10+Tabel2[[#This Row],[BONUS 3]]</f>
        <v>0</v>
      </c>
      <c r="AF145">
        <v>1</v>
      </c>
      <c r="AJ145" s="25">
        <f>SUM(Tabel2[[#This Row],[V 4]]*10+Tabel2[[#This Row],[GT 4]])/Tabel2[[#This Row],[AW 4]]*10+Tabel2[[#This Row],[BONUS 4]]</f>
        <v>0</v>
      </c>
      <c r="AL145">
        <v>1</v>
      </c>
      <c r="AP145" s="25">
        <f>SUM(Tabel2[[#This Row],[V 5]]*10+Tabel2[[#This Row],[GT 5]])/Tabel2[[#This Row],[AW 5]]*10+Tabel2[[#This Row],[BONUS 5]]</f>
        <v>0</v>
      </c>
      <c r="AR145">
        <v>1</v>
      </c>
      <c r="AV145" s="25">
        <f>SUM(Tabel2[[#This Row],[V 6]]*10+Tabel2[[#This Row],[GT 6]])/Tabel2[[#This Row],[AW 6]]*10+Tabel2[[#This Row],[BONUS 6]]</f>
        <v>0</v>
      </c>
      <c r="AX145">
        <v>1</v>
      </c>
      <c r="BB145" s="25">
        <f>SUM(Tabel2[[#This Row],[V 7]]*10+Tabel2[[#This Row],[GT 7]])/Tabel2[[#This Row],[AW 7]]*10+Tabel2[[#This Row],[BONUS 7]]</f>
        <v>0</v>
      </c>
      <c r="BD145">
        <v>1</v>
      </c>
      <c r="BH145" s="25">
        <f>SUM(Tabel2[[#This Row],[V 8]]*10+Tabel2[[#This Row],[GT 8]])/Tabel2[[#This Row],[AW 8]]*10+Tabel2[[#This Row],[BONUS 8]]</f>
        <v>0</v>
      </c>
      <c r="BJ145">
        <v>1</v>
      </c>
      <c r="BN145" s="25">
        <f>SUM(Tabel2[[#This Row],[V 9]]*10+Tabel2[[#This Row],[GT 9]])/Tabel2[[#This Row],[AW 9]]*10+Tabel2[[#This Row],[BONUS 9]]</f>
        <v>0</v>
      </c>
      <c r="BP145">
        <v>1</v>
      </c>
      <c r="BT145" s="25">
        <f>SUM(Tabel2[[#This Row],[V 10]]*10+Tabel2[[#This Row],[GT 10]])/Tabel2[[#This Row],[AW 10]]*10+Tabel2[[#This Row],[BONUS 10]]</f>
        <v>0</v>
      </c>
      <c r="BU1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5" s="24">
        <v>0</v>
      </c>
      <c r="BW145" s="30">
        <f>Tabel2[[#This Row],[Diploma]]-Tabel2[[#This Row],[Uitgeschreven]]</f>
        <v>0</v>
      </c>
      <c r="BX145" s="2" t="str">
        <f t="shared" si="4"/>
        <v>geen actie</v>
      </c>
    </row>
    <row r="146" spans="1:76" x14ac:dyDescent="0.3">
      <c r="A146" s="24" t="s">
        <v>212</v>
      </c>
      <c r="D146" t="s">
        <v>246</v>
      </c>
      <c r="E146" s="24">
        <v>119414</v>
      </c>
      <c r="F146" s="27" t="s">
        <v>45</v>
      </c>
      <c r="G146" s="28">
        <f>Tabel2[[#This Row],[pnt t/m 2021/22]]+Tabel2[[#This Row],[pnt 2022/2023]]</f>
        <v>98.75</v>
      </c>
      <c r="H146">
        <v>2010</v>
      </c>
      <c r="I146">
        <v>2022</v>
      </c>
      <c r="J146" s="26">
        <f>Tabel2[[#This Row],[ijkdatum]]-Tabel2[[#This Row],[Geboren]]</f>
        <v>12</v>
      </c>
      <c r="K146" s="28">
        <f>Tabel2[[#This Row],[TTL 1]]+Tabel2[[#This Row],[TTL 2]]+Tabel2[[#This Row],[TTL 3]]+Tabel2[[#This Row],[TTL 4]]+Tabel2[[#This Row],[TTL 5]]+Tabel2[[#This Row],[TTL 6]]+Tabel2[[#This Row],[TTL 7]]+Tabel2[[#This Row],[TTL 8]]+Tabel2[[#This Row],[TTL 9]]+Tabel2[[#This Row],[TTL 10]]</f>
        <v>0</v>
      </c>
      <c r="L146" s="45">
        <v>98.75</v>
      </c>
      <c r="N146">
        <v>1</v>
      </c>
      <c r="R146" s="25">
        <f>SUM(Tabel2[[#This Row],[V 1]]*10+Tabel2[[#This Row],[GT 1]])/Tabel2[[#This Row],[AW 1]]*10+Tabel2[[#This Row],[BONUS 1]]</f>
        <v>0</v>
      </c>
      <c r="T146">
        <v>1</v>
      </c>
      <c r="X146" s="25">
        <f>SUM(Tabel2[[#This Row],[V 2]]*10+Tabel2[[#This Row],[GT 2]])/Tabel2[[#This Row],[AW 2]]*10+Tabel2[[#This Row],[BONUS 2]]</f>
        <v>0</v>
      </c>
      <c r="Z146">
        <v>1</v>
      </c>
      <c r="AD146" s="25">
        <f>SUM(Tabel2[[#This Row],[V 3]]*10+Tabel2[[#This Row],[GT 3]])/Tabel2[[#This Row],[AW 3]]*10+Tabel2[[#This Row],[BONUS 3]]</f>
        <v>0</v>
      </c>
      <c r="AF146">
        <v>1</v>
      </c>
      <c r="AJ146" s="25">
        <f>SUM(Tabel2[[#This Row],[V 4]]*10+Tabel2[[#This Row],[GT 4]])/Tabel2[[#This Row],[AW 4]]*10+Tabel2[[#This Row],[BONUS 4]]</f>
        <v>0</v>
      </c>
      <c r="AL146">
        <v>1</v>
      </c>
      <c r="AP146" s="25">
        <f>SUM(Tabel2[[#This Row],[V 5]]*10+Tabel2[[#This Row],[GT 5]])/Tabel2[[#This Row],[AW 5]]*10+Tabel2[[#This Row],[BONUS 5]]</f>
        <v>0</v>
      </c>
      <c r="AR146">
        <v>1</v>
      </c>
      <c r="AV146" s="25">
        <f>SUM(Tabel2[[#This Row],[V 6]]*10+Tabel2[[#This Row],[GT 6]])/Tabel2[[#This Row],[AW 6]]*10+Tabel2[[#This Row],[BONUS 6]]</f>
        <v>0</v>
      </c>
      <c r="AX146">
        <v>1</v>
      </c>
      <c r="BB146" s="25">
        <f>SUM(Tabel2[[#This Row],[V 7]]*10+Tabel2[[#This Row],[GT 7]])/Tabel2[[#This Row],[AW 7]]*10+Tabel2[[#This Row],[BONUS 7]]</f>
        <v>0</v>
      </c>
      <c r="BD146">
        <v>1</v>
      </c>
      <c r="BH146" s="25">
        <f>SUM(Tabel2[[#This Row],[V 8]]*10+Tabel2[[#This Row],[GT 8]])/Tabel2[[#This Row],[AW 8]]*10+Tabel2[[#This Row],[BONUS 8]]</f>
        <v>0</v>
      </c>
      <c r="BJ146">
        <v>1</v>
      </c>
      <c r="BN146" s="25">
        <f>SUM(Tabel2[[#This Row],[V 9]]*10+Tabel2[[#This Row],[GT 9]])/Tabel2[[#This Row],[AW 9]]*10+Tabel2[[#This Row],[BONUS 9]]</f>
        <v>0</v>
      </c>
      <c r="BP146">
        <v>1</v>
      </c>
      <c r="BT146" s="25">
        <f>SUM(Tabel2[[#This Row],[V 10]]*10+Tabel2[[#This Row],[GT 10]])/Tabel2[[#This Row],[AW 10]]*10+Tabel2[[#This Row],[BONUS 10]]</f>
        <v>0</v>
      </c>
      <c r="BU1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6" s="24">
        <v>0</v>
      </c>
      <c r="BW146" s="30">
        <f>Tabel2[[#This Row],[Diploma]]-Tabel2[[#This Row],[Uitgeschreven]]</f>
        <v>0</v>
      </c>
      <c r="BX146" s="2" t="str">
        <f t="shared" si="4"/>
        <v>geen actie</v>
      </c>
    </row>
    <row r="147" spans="1:76" x14ac:dyDescent="0.3">
      <c r="A147" s="24" t="s">
        <v>212</v>
      </c>
      <c r="B147" s="24" t="s">
        <v>169</v>
      </c>
      <c r="D147" t="s">
        <v>206</v>
      </c>
      <c r="E147" s="24">
        <v>117850</v>
      </c>
      <c r="F147" s="27" t="s">
        <v>195</v>
      </c>
      <c r="G147" s="28">
        <f>Tabel2[[#This Row],[pnt t/m 2021/22]]+Tabel2[[#This Row],[pnt 2022/2023]]</f>
        <v>324.40476190476193</v>
      </c>
      <c r="H147">
        <v>2008</v>
      </c>
      <c r="I147">
        <v>2022</v>
      </c>
      <c r="J147" s="26">
        <f>Tabel2[[#This Row],[ijkdatum]]-Tabel2[[#This Row],[Geboren]]</f>
        <v>14</v>
      </c>
      <c r="K147" s="28">
        <f>Tabel2[[#This Row],[TTL 1]]+Tabel2[[#This Row],[TTL 2]]+Tabel2[[#This Row],[TTL 3]]+Tabel2[[#This Row],[TTL 4]]+Tabel2[[#This Row],[TTL 5]]+Tabel2[[#This Row],[TTL 6]]+Tabel2[[#This Row],[TTL 7]]+Tabel2[[#This Row],[TTL 8]]+Tabel2[[#This Row],[TTL 9]]+Tabel2[[#This Row],[TTL 10]]</f>
        <v>90</v>
      </c>
      <c r="L147" s="45">
        <v>234.40476190476193</v>
      </c>
      <c r="M147">
        <v>16</v>
      </c>
      <c r="N147">
        <v>8</v>
      </c>
      <c r="O147">
        <v>4</v>
      </c>
      <c r="P147">
        <v>32</v>
      </c>
      <c r="R147" s="25">
        <f>SUM(Tabel2[[#This Row],[V 1]]*10+Tabel2[[#This Row],[GT 1]])/Tabel2[[#This Row],[AW 1]]*10+Tabel2[[#This Row],[BONUS 1]]</f>
        <v>90</v>
      </c>
      <c r="T147">
        <v>1</v>
      </c>
      <c r="X147" s="25">
        <f>SUM(Tabel2[[#This Row],[V 2]]*10+Tabel2[[#This Row],[GT 2]])/Tabel2[[#This Row],[AW 2]]*10+Tabel2[[#This Row],[BONUS 2]]</f>
        <v>0</v>
      </c>
      <c r="Z147">
        <v>1</v>
      </c>
      <c r="AD147" s="25">
        <f>SUM(Tabel2[[#This Row],[V 3]]*10+Tabel2[[#This Row],[GT 3]])/Tabel2[[#This Row],[AW 3]]*10+Tabel2[[#This Row],[BONUS 3]]</f>
        <v>0</v>
      </c>
      <c r="AF147">
        <v>1</v>
      </c>
      <c r="AJ147" s="25">
        <f>SUM(Tabel2[[#This Row],[V 4]]*10+Tabel2[[#This Row],[GT 4]])/Tabel2[[#This Row],[AW 4]]*10+Tabel2[[#This Row],[BONUS 4]]</f>
        <v>0</v>
      </c>
      <c r="AL147">
        <v>1</v>
      </c>
      <c r="AP147" s="25">
        <f>SUM(Tabel2[[#This Row],[V 5]]*10+Tabel2[[#This Row],[GT 5]])/Tabel2[[#This Row],[AW 5]]*10+Tabel2[[#This Row],[BONUS 5]]</f>
        <v>0</v>
      </c>
      <c r="AR147">
        <v>1</v>
      </c>
      <c r="AV147" s="25">
        <f>SUM(Tabel2[[#This Row],[V 6]]*10+Tabel2[[#This Row],[GT 6]])/Tabel2[[#This Row],[AW 6]]*10+Tabel2[[#This Row],[BONUS 6]]</f>
        <v>0</v>
      </c>
      <c r="AX147">
        <v>1</v>
      </c>
      <c r="BB147" s="25">
        <f>SUM(Tabel2[[#This Row],[V 7]]*10+Tabel2[[#This Row],[GT 7]])/Tabel2[[#This Row],[AW 7]]*10+Tabel2[[#This Row],[BONUS 7]]</f>
        <v>0</v>
      </c>
      <c r="BD147">
        <v>1</v>
      </c>
      <c r="BH147" s="25">
        <f>SUM(Tabel2[[#This Row],[V 8]]*10+Tabel2[[#This Row],[GT 8]])/Tabel2[[#This Row],[AW 8]]*10+Tabel2[[#This Row],[BONUS 8]]</f>
        <v>0</v>
      </c>
      <c r="BJ147">
        <v>1</v>
      </c>
      <c r="BN147" s="25">
        <f>SUM(Tabel2[[#This Row],[V 9]]*10+Tabel2[[#This Row],[GT 9]])/Tabel2[[#This Row],[AW 9]]*10+Tabel2[[#This Row],[BONUS 9]]</f>
        <v>0</v>
      </c>
      <c r="BP147">
        <v>1</v>
      </c>
      <c r="BT147" s="25">
        <f>SUM(Tabel2[[#This Row],[V 10]]*10+Tabel2[[#This Row],[GT 10]])/Tabel2[[#This Row],[AW 10]]*10+Tabel2[[#This Row],[BONUS 10]]</f>
        <v>0</v>
      </c>
      <c r="BU1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7" s="24">
        <v>0</v>
      </c>
      <c r="BW147" s="30">
        <f>Tabel2[[#This Row],[Diploma]]-Tabel2[[#This Row],[Uitgeschreven]]</f>
        <v>250</v>
      </c>
      <c r="BX147" s="2" t="str">
        <f t="shared" si="4"/>
        <v>diploma uitschrijven: 250 punten</v>
      </c>
    </row>
    <row r="148" spans="1:76" x14ac:dyDescent="0.3">
      <c r="A148" s="24" t="s">
        <v>212</v>
      </c>
      <c r="B148" s="24" t="s">
        <v>169</v>
      </c>
      <c r="D148" t="s">
        <v>207</v>
      </c>
      <c r="E148" s="24">
        <v>116616</v>
      </c>
      <c r="F148" s="27" t="s">
        <v>21</v>
      </c>
      <c r="G148" s="28">
        <f>Tabel2[[#This Row],[pnt t/m 2021/22]]+Tabel2[[#This Row],[pnt 2022/2023]]</f>
        <v>2446.3611111111109</v>
      </c>
      <c r="H148">
        <v>2007</v>
      </c>
      <c r="I148">
        <v>2022</v>
      </c>
      <c r="J148" s="26">
        <f>Tabel2[[#This Row],[ijkdatum]]-Tabel2[[#This Row],[Geboren]]</f>
        <v>15</v>
      </c>
      <c r="K148" s="28">
        <f>Tabel2[[#This Row],[TTL 1]]+Tabel2[[#This Row],[TTL 2]]+Tabel2[[#This Row],[TTL 3]]+Tabel2[[#This Row],[TTL 4]]+Tabel2[[#This Row],[TTL 5]]+Tabel2[[#This Row],[TTL 6]]+Tabel2[[#This Row],[TTL 7]]+Tabel2[[#This Row],[TTL 8]]+Tabel2[[#This Row],[TTL 9]]+Tabel2[[#This Row],[TTL 10]]</f>
        <v>66.666666666666671</v>
      </c>
      <c r="L148" s="45">
        <v>2379.6944444444443</v>
      </c>
      <c r="M148">
        <v>15</v>
      </c>
      <c r="N148">
        <v>9</v>
      </c>
      <c r="O148">
        <v>3</v>
      </c>
      <c r="P148">
        <v>30</v>
      </c>
      <c r="R148" s="25">
        <f>SUM(Tabel2[[#This Row],[V 1]]*10+Tabel2[[#This Row],[GT 1]])/Tabel2[[#This Row],[AW 1]]*10+Tabel2[[#This Row],[BONUS 1]]</f>
        <v>66.666666666666671</v>
      </c>
      <c r="T148">
        <v>1</v>
      </c>
      <c r="X148" s="25">
        <f>SUM(Tabel2[[#This Row],[V 2]]*10+Tabel2[[#This Row],[GT 2]])/Tabel2[[#This Row],[AW 2]]*10+Tabel2[[#This Row],[BONUS 2]]</f>
        <v>0</v>
      </c>
      <c r="Z148">
        <v>1</v>
      </c>
      <c r="AD148" s="25">
        <f>SUM(Tabel2[[#This Row],[V 3]]*10+Tabel2[[#This Row],[GT 3]])/Tabel2[[#This Row],[AW 3]]*10+Tabel2[[#This Row],[BONUS 3]]</f>
        <v>0</v>
      </c>
      <c r="AF148">
        <v>1</v>
      </c>
      <c r="AJ148" s="25">
        <f>SUM(Tabel2[[#This Row],[V 4]]*10+Tabel2[[#This Row],[GT 4]])/Tabel2[[#This Row],[AW 4]]*10+Tabel2[[#This Row],[BONUS 4]]</f>
        <v>0</v>
      </c>
      <c r="AL148">
        <v>1</v>
      </c>
      <c r="AP148" s="25">
        <f>SUM(Tabel2[[#This Row],[V 5]]*10+Tabel2[[#This Row],[GT 5]])/Tabel2[[#This Row],[AW 5]]*10+Tabel2[[#This Row],[BONUS 5]]</f>
        <v>0</v>
      </c>
      <c r="AR148">
        <v>1</v>
      </c>
      <c r="AV148" s="25">
        <f>SUM(Tabel2[[#This Row],[V 6]]*10+Tabel2[[#This Row],[GT 6]])/Tabel2[[#This Row],[AW 6]]*10+Tabel2[[#This Row],[BONUS 6]]</f>
        <v>0</v>
      </c>
      <c r="AX148">
        <v>1</v>
      </c>
      <c r="BB148" s="25">
        <f>SUM(Tabel2[[#This Row],[V 7]]*10+Tabel2[[#This Row],[GT 7]])/Tabel2[[#This Row],[AW 7]]*10+Tabel2[[#This Row],[BONUS 7]]</f>
        <v>0</v>
      </c>
      <c r="BD148">
        <v>1</v>
      </c>
      <c r="BH148" s="25">
        <f>SUM(Tabel2[[#This Row],[V 8]]*10+Tabel2[[#This Row],[GT 8]])/Tabel2[[#This Row],[AW 8]]*10+Tabel2[[#This Row],[BONUS 8]]</f>
        <v>0</v>
      </c>
      <c r="BJ148">
        <v>1</v>
      </c>
      <c r="BN148" s="25">
        <f>SUM(Tabel2[[#This Row],[V 9]]*10+Tabel2[[#This Row],[GT 9]])/Tabel2[[#This Row],[AW 9]]*10+Tabel2[[#This Row],[BONUS 9]]</f>
        <v>0</v>
      </c>
      <c r="BP148">
        <v>1</v>
      </c>
      <c r="BT148" s="25">
        <f>SUM(Tabel2[[#This Row],[V 10]]*10+Tabel2[[#This Row],[GT 10]])/Tabel2[[#This Row],[AW 10]]*10+Tabel2[[#This Row],[BONUS 10]]</f>
        <v>0</v>
      </c>
      <c r="BU1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48" s="24">
        <v>2000</v>
      </c>
      <c r="BW148" s="30">
        <f>Tabel2[[#This Row],[Diploma]]-Tabel2[[#This Row],[Uitgeschreven]]</f>
        <v>0</v>
      </c>
      <c r="BX148" s="2" t="str">
        <f t="shared" si="4"/>
        <v>geen actie</v>
      </c>
    </row>
    <row r="149" spans="1:76" x14ac:dyDescent="0.3">
      <c r="A149" s="24" t="s">
        <v>212</v>
      </c>
      <c r="B149" s="24" t="s">
        <v>169</v>
      </c>
      <c r="D149" t="s">
        <v>208</v>
      </c>
      <c r="E149" s="24">
        <v>114255</v>
      </c>
      <c r="F149" s="27" t="s">
        <v>21</v>
      </c>
      <c r="G149" s="28">
        <f>Tabel2[[#This Row],[pnt t/m 2021/22]]+Tabel2[[#This Row],[pnt 2022/2023]]</f>
        <v>3332.6706349206338</v>
      </c>
      <c r="H149">
        <v>2003</v>
      </c>
      <c r="I149">
        <v>2022</v>
      </c>
      <c r="J149" s="26">
        <f>Tabel2[[#This Row],[ijkdatum]]-Tabel2[[#This Row],[Geboren]]</f>
        <v>19</v>
      </c>
      <c r="K149" s="28">
        <f>Tabel2[[#This Row],[TTL 1]]+Tabel2[[#This Row],[TTL 2]]+Tabel2[[#This Row],[TTL 3]]+Tabel2[[#This Row],[TTL 4]]+Tabel2[[#This Row],[TTL 5]]+Tabel2[[#This Row],[TTL 6]]+Tabel2[[#This Row],[TTL 7]]+Tabel2[[#This Row],[TTL 8]]+Tabel2[[#This Row],[TTL 9]]+Tabel2[[#This Row],[TTL 10]]</f>
        <v>0</v>
      </c>
      <c r="L149" s="45">
        <v>3332.6706349206338</v>
      </c>
      <c r="N149">
        <v>1</v>
      </c>
      <c r="R149" s="25">
        <f>SUM(Tabel2[[#This Row],[V 1]]*10+Tabel2[[#This Row],[GT 1]])/Tabel2[[#This Row],[AW 1]]*10+Tabel2[[#This Row],[BONUS 1]]</f>
        <v>0</v>
      </c>
      <c r="T149">
        <v>1</v>
      </c>
      <c r="X149" s="25">
        <f>SUM(Tabel2[[#This Row],[V 2]]*10+Tabel2[[#This Row],[GT 2]])/Tabel2[[#This Row],[AW 2]]*10+Tabel2[[#This Row],[BONUS 2]]</f>
        <v>0</v>
      </c>
      <c r="Z149">
        <v>1</v>
      </c>
      <c r="AD149" s="25">
        <f>SUM(Tabel2[[#This Row],[V 3]]*10+Tabel2[[#This Row],[GT 3]])/Tabel2[[#This Row],[AW 3]]*10+Tabel2[[#This Row],[BONUS 3]]</f>
        <v>0</v>
      </c>
      <c r="AF149">
        <v>1</v>
      </c>
      <c r="AJ149" s="25">
        <f>SUM(Tabel2[[#This Row],[V 4]]*10+Tabel2[[#This Row],[GT 4]])/Tabel2[[#This Row],[AW 4]]*10+Tabel2[[#This Row],[BONUS 4]]</f>
        <v>0</v>
      </c>
      <c r="AL149">
        <v>1</v>
      </c>
      <c r="AP149" s="25">
        <f>SUM(Tabel2[[#This Row],[V 5]]*10+Tabel2[[#This Row],[GT 5]])/Tabel2[[#This Row],[AW 5]]*10+Tabel2[[#This Row],[BONUS 5]]</f>
        <v>0</v>
      </c>
      <c r="AR149">
        <v>1</v>
      </c>
      <c r="AV149" s="25">
        <f>SUM(Tabel2[[#This Row],[V 6]]*10+Tabel2[[#This Row],[GT 6]])/Tabel2[[#This Row],[AW 6]]*10+Tabel2[[#This Row],[BONUS 6]]</f>
        <v>0</v>
      </c>
      <c r="AX149">
        <v>1</v>
      </c>
      <c r="BB149" s="25">
        <f>SUM(Tabel2[[#This Row],[V 7]]*10+Tabel2[[#This Row],[GT 7]])/Tabel2[[#This Row],[AW 7]]*10+Tabel2[[#This Row],[BONUS 7]]</f>
        <v>0</v>
      </c>
      <c r="BD149">
        <v>1</v>
      </c>
      <c r="BH149" s="25">
        <f>SUM(Tabel2[[#This Row],[V 8]]*10+Tabel2[[#This Row],[GT 8]])/Tabel2[[#This Row],[AW 8]]*10+Tabel2[[#This Row],[BONUS 8]]</f>
        <v>0</v>
      </c>
      <c r="BJ149">
        <v>1</v>
      </c>
      <c r="BN149" s="25">
        <f>SUM(Tabel2[[#This Row],[V 9]]*10+Tabel2[[#This Row],[GT 9]])/Tabel2[[#This Row],[AW 9]]*10+Tabel2[[#This Row],[BONUS 9]]</f>
        <v>0</v>
      </c>
      <c r="BP149">
        <v>1</v>
      </c>
      <c r="BT149" s="25">
        <f>SUM(Tabel2[[#This Row],[V 10]]*10+Tabel2[[#This Row],[GT 10]])/Tabel2[[#This Row],[AW 10]]*10+Tabel2[[#This Row],[BONUS 10]]</f>
        <v>0</v>
      </c>
      <c r="BU1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49" s="24">
        <v>3000</v>
      </c>
      <c r="BW149" s="30">
        <f>Tabel2[[#This Row],[Diploma]]-Tabel2[[#This Row],[Uitgeschreven]]</f>
        <v>0</v>
      </c>
      <c r="BX149" s="2" t="str">
        <f t="shared" si="4"/>
        <v>geen actie</v>
      </c>
    </row>
    <row r="150" spans="1:76" x14ac:dyDescent="0.3">
      <c r="A150" s="24" t="s">
        <v>212</v>
      </c>
      <c r="B150" s="24" t="s">
        <v>169</v>
      </c>
      <c r="D150" t="s">
        <v>209</v>
      </c>
      <c r="F150" s="27" t="s">
        <v>25</v>
      </c>
      <c r="G150" s="28">
        <f>Tabel2[[#This Row],[pnt t/m 2021/22]]+Tabel2[[#This Row],[pnt 2022/2023]]</f>
        <v>80.833333333333343</v>
      </c>
      <c r="H150">
        <v>2006</v>
      </c>
      <c r="I150">
        <v>2022</v>
      </c>
      <c r="J150" s="26">
        <f>Tabel2[[#This Row],[ijkdatum]]-Tabel2[[#This Row],[Geboren]]</f>
        <v>16</v>
      </c>
      <c r="K150" s="28">
        <f>Tabel2[[#This Row],[TTL 1]]+Tabel2[[#This Row],[TTL 2]]+Tabel2[[#This Row],[TTL 3]]+Tabel2[[#This Row],[TTL 4]]+Tabel2[[#This Row],[TTL 5]]+Tabel2[[#This Row],[TTL 6]]+Tabel2[[#This Row],[TTL 7]]+Tabel2[[#This Row],[TTL 8]]+Tabel2[[#This Row],[TTL 9]]+Tabel2[[#This Row],[TTL 10]]</f>
        <v>0</v>
      </c>
      <c r="L150" s="45">
        <v>80.833333333333343</v>
      </c>
      <c r="N150">
        <v>1</v>
      </c>
      <c r="R150" s="25">
        <f>SUM(Tabel2[[#This Row],[V 1]]*10+Tabel2[[#This Row],[GT 1]])/Tabel2[[#This Row],[AW 1]]*10+Tabel2[[#This Row],[BONUS 1]]</f>
        <v>0</v>
      </c>
      <c r="T150">
        <v>1</v>
      </c>
      <c r="X150" s="25">
        <f>SUM(Tabel2[[#This Row],[V 2]]*10+Tabel2[[#This Row],[GT 2]])/Tabel2[[#This Row],[AW 2]]*10+Tabel2[[#This Row],[BONUS 2]]</f>
        <v>0</v>
      </c>
      <c r="Z150">
        <v>1</v>
      </c>
      <c r="AD150" s="25">
        <f>SUM(Tabel2[[#This Row],[V 3]]*10+Tabel2[[#This Row],[GT 3]])/Tabel2[[#This Row],[AW 3]]*10+Tabel2[[#This Row],[BONUS 3]]</f>
        <v>0</v>
      </c>
      <c r="AF150">
        <v>1</v>
      </c>
      <c r="AJ150" s="25">
        <f>SUM(Tabel2[[#This Row],[V 4]]*10+Tabel2[[#This Row],[GT 4]])/Tabel2[[#This Row],[AW 4]]*10+Tabel2[[#This Row],[BONUS 4]]</f>
        <v>0</v>
      </c>
      <c r="AL150">
        <v>1</v>
      </c>
      <c r="AP150" s="25">
        <f>SUM(Tabel2[[#This Row],[V 5]]*10+Tabel2[[#This Row],[GT 5]])/Tabel2[[#This Row],[AW 5]]*10+Tabel2[[#This Row],[BONUS 5]]</f>
        <v>0</v>
      </c>
      <c r="AR150">
        <v>1</v>
      </c>
      <c r="AV150" s="25">
        <f>SUM(Tabel2[[#This Row],[V 6]]*10+Tabel2[[#This Row],[GT 6]])/Tabel2[[#This Row],[AW 6]]*10+Tabel2[[#This Row],[BONUS 6]]</f>
        <v>0</v>
      </c>
      <c r="AX150">
        <v>1</v>
      </c>
      <c r="BB150" s="25">
        <f>SUM(Tabel2[[#This Row],[V 7]]*10+Tabel2[[#This Row],[GT 7]])/Tabel2[[#This Row],[AW 7]]*10+Tabel2[[#This Row],[BONUS 7]]</f>
        <v>0</v>
      </c>
      <c r="BD150">
        <v>1</v>
      </c>
      <c r="BH150" s="25">
        <f>SUM(Tabel2[[#This Row],[V 8]]*10+Tabel2[[#This Row],[GT 8]])/Tabel2[[#This Row],[AW 8]]*10+Tabel2[[#This Row],[BONUS 8]]</f>
        <v>0</v>
      </c>
      <c r="BJ150">
        <v>1</v>
      </c>
      <c r="BN150" s="25">
        <f>SUM(Tabel2[[#This Row],[V 9]]*10+Tabel2[[#This Row],[GT 9]])/Tabel2[[#This Row],[AW 9]]*10+Tabel2[[#This Row],[BONUS 9]]</f>
        <v>0</v>
      </c>
      <c r="BP150">
        <v>1</v>
      </c>
      <c r="BT150" s="25">
        <f>SUM(Tabel2[[#This Row],[V 10]]*10+Tabel2[[#This Row],[GT 10]])/Tabel2[[#This Row],[AW 10]]*10+Tabel2[[#This Row],[BONUS 10]]</f>
        <v>0</v>
      </c>
      <c r="BU1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0" s="24">
        <v>0</v>
      </c>
      <c r="BW150" s="30">
        <f>Tabel2[[#This Row],[Diploma]]-Tabel2[[#This Row],[Uitgeschreven]]</f>
        <v>0</v>
      </c>
      <c r="BX150" s="2" t="str">
        <f t="shared" si="4"/>
        <v>geen actie</v>
      </c>
    </row>
    <row r="151" spans="1:76" x14ac:dyDescent="0.3">
      <c r="A151" s="24" t="s">
        <v>280</v>
      </c>
      <c r="B151" s="24" t="s">
        <v>169</v>
      </c>
      <c r="D151" t="s">
        <v>292</v>
      </c>
      <c r="E151" s="24">
        <v>118931</v>
      </c>
      <c r="F151" s="27" t="s">
        <v>21</v>
      </c>
      <c r="G151" s="28">
        <f>Tabel2[[#This Row],[pnt t/m 2021/22]]+Tabel2[[#This Row],[pnt 2022/2023]]</f>
        <v>945.36435786435788</v>
      </c>
      <c r="H151">
        <v>2012</v>
      </c>
      <c r="I151">
        <v>2022</v>
      </c>
      <c r="J151" s="26">
        <f>Tabel2[[#This Row],[ijkdatum]]-Tabel2[[#This Row],[Geboren]]</f>
        <v>10</v>
      </c>
      <c r="K151" s="28">
        <f>Tabel2[[#This Row],[TTL 1]]+Tabel2[[#This Row],[TTL 2]]+Tabel2[[#This Row],[TTL 3]]+Tabel2[[#This Row],[TTL 4]]+Tabel2[[#This Row],[TTL 5]]+Tabel2[[#This Row],[TTL 6]]+Tabel2[[#This Row],[TTL 7]]+Tabel2[[#This Row],[TTL 8]]+Tabel2[[#This Row],[TTL 9]]+Tabel2[[#This Row],[TTL 10]]</f>
        <v>139</v>
      </c>
      <c r="L151" s="45">
        <v>806.36435786435788</v>
      </c>
      <c r="M151">
        <v>7</v>
      </c>
      <c r="N151">
        <v>10</v>
      </c>
      <c r="O151">
        <v>2</v>
      </c>
      <c r="P151">
        <v>19</v>
      </c>
      <c r="Q151">
        <v>100</v>
      </c>
      <c r="R151" s="25">
        <f>SUM(Tabel2[[#This Row],[V 1]]*10+Tabel2[[#This Row],[GT 1]])/Tabel2[[#This Row],[AW 1]]*10+Tabel2[[#This Row],[BONUS 1]]</f>
        <v>139</v>
      </c>
      <c r="T151">
        <v>1</v>
      </c>
      <c r="X151" s="25">
        <f>SUM(Tabel2[[#This Row],[V 2]]*10+Tabel2[[#This Row],[GT 2]])/Tabel2[[#This Row],[AW 2]]*10+Tabel2[[#This Row],[BONUS 2]]</f>
        <v>0</v>
      </c>
      <c r="Z151">
        <v>1</v>
      </c>
      <c r="AD151" s="25">
        <f>SUM(Tabel2[[#This Row],[V 3]]*10+Tabel2[[#This Row],[GT 3]])/Tabel2[[#This Row],[AW 3]]*10+Tabel2[[#This Row],[BONUS 3]]</f>
        <v>0</v>
      </c>
      <c r="AF151">
        <v>1</v>
      </c>
      <c r="AJ151" s="25">
        <f>SUM(Tabel2[[#This Row],[V 4]]*10+Tabel2[[#This Row],[GT 4]])/Tabel2[[#This Row],[AW 4]]*10+Tabel2[[#This Row],[BONUS 4]]</f>
        <v>0</v>
      </c>
      <c r="AL151">
        <v>1</v>
      </c>
      <c r="AP151" s="25">
        <f>SUM(Tabel2[[#This Row],[V 5]]*10+Tabel2[[#This Row],[GT 5]])/Tabel2[[#This Row],[AW 5]]*10+Tabel2[[#This Row],[BONUS 5]]</f>
        <v>0</v>
      </c>
      <c r="AR151">
        <v>1</v>
      </c>
      <c r="AV151" s="25">
        <f>SUM(Tabel2[[#This Row],[V 6]]*10+Tabel2[[#This Row],[GT 6]])/Tabel2[[#This Row],[AW 6]]*10+Tabel2[[#This Row],[BONUS 6]]</f>
        <v>0</v>
      </c>
      <c r="AX151">
        <v>1</v>
      </c>
      <c r="BB151" s="25">
        <f>SUM(Tabel2[[#This Row],[V 7]]*10+Tabel2[[#This Row],[GT 7]])/Tabel2[[#This Row],[AW 7]]*10+Tabel2[[#This Row],[BONUS 7]]</f>
        <v>0</v>
      </c>
      <c r="BD151">
        <v>1</v>
      </c>
      <c r="BH151" s="25">
        <f>SUM(Tabel2[[#This Row],[V 8]]*10+Tabel2[[#This Row],[GT 8]])/Tabel2[[#This Row],[AW 8]]*10+Tabel2[[#This Row],[BONUS 8]]</f>
        <v>0</v>
      </c>
      <c r="BJ151">
        <v>1</v>
      </c>
      <c r="BN151" s="25">
        <f>SUM(Tabel2[[#This Row],[V 9]]*10+Tabel2[[#This Row],[GT 9]])/Tabel2[[#This Row],[AW 9]]*10+Tabel2[[#This Row],[BONUS 9]]</f>
        <v>0</v>
      </c>
      <c r="BP151">
        <v>1</v>
      </c>
      <c r="BT151" s="25">
        <f>SUM(Tabel2[[#This Row],[V 10]]*10+Tabel2[[#This Row],[GT 10]])/Tabel2[[#This Row],[AW 10]]*10+Tabel2[[#This Row],[BONUS 10]]</f>
        <v>0</v>
      </c>
      <c r="BU1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51" s="24">
        <v>750</v>
      </c>
      <c r="BW151" s="30">
        <f>Tabel2[[#This Row],[Diploma]]-Tabel2[[#This Row],[Uitgeschreven]]</f>
        <v>0</v>
      </c>
      <c r="BX151" s="2" t="str">
        <f t="shared" si="4"/>
        <v>geen actie</v>
      </c>
    </row>
    <row r="152" spans="1:76" x14ac:dyDescent="0.3">
      <c r="A152" s="24" t="s">
        <v>320</v>
      </c>
      <c r="B152" s="24" t="s">
        <v>169</v>
      </c>
      <c r="D152" t="s">
        <v>338</v>
      </c>
      <c r="F152" s="27" t="s">
        <v>339</v>
      </c>
      <c r="G152" s="28">
        <f>Tabel2[[#This Row],[pnt t/m 2021/22]]+Tabel2[[#This Row],[pnt 2022/2023]]</f>
        <v>5</v>
      </c>
      <c r="H152">
        <v>2010</v>
      </c>
      <c r="I152">
        <v>2022</v>
      </c>
      <c r="J152" s="26">
        <f>Tabel2[[#This Row],[ijkdatum]]-Tabel2[[#This Row],[Geboren]]</f>
        <v>12</v>
      </c>
      <c r="K152" s="28">
        <f>Tabel2[[#This Row],[TTL 1]]+Tabel2[[#This Row],[TTL 2]]+Tabel2[[#This Row],[TTL 3]]+Tabel2[[#This Row],[TTL 4]]+Tabel2[[#This Row],[TTL 5]]+Tabel2[[#This Row],[TTL 6]]+Tabel2[[#This Row],[TTL 7]]+Tabel2[[#This Row],[TTL 8]]+Tabel2[[#This Row],[TTL 9]]+Tabel2[[#This Row],[TTL 10]]</f>
        <v>0</v>
      </c>
      <c r="L152" s="45">
        <v>5</v>
      </c>
      <c r="N152">
        <v>1</v>
      </c>
      <c r="R152" s="25">
        <f>SUM(Tabel2[[#This Row],[V 1]]*10+Tabel2[[#This Row],[GT 1]])/Tabel2[[#This Row],[AW 1]]*10+Tabel2[[#This Row],[BONUS 1]]</f>
        <v>0</v>
      </c>
      <c r="T152">
        <v>1</v>
      </c>
      <c r="X152" s="25">
        <f>SUM(Tabel2[[#This Row],[V 2]]*10+Tabel2[[#This Row],[GT 2]])/Tabel2[[#This Row],[AW 2]]*10+Tabel2[[#This Row],[BONUS 2]]</f>
        <v>0</v>
      </c>
      <c r="Z152">
        <v>1</v>
      </c>
      <c r="AD152" s="25">
        <f>SUM(Tabel2[[#This Row],[V 3]]*10+Tabel2[[#This Row],[GT 3]])/Tabel2[[#This Row],[AW 3]]*10+Tabel2[[#This Row],[BONUS 3]]</f>
        <v>0</v>
      </c>
      <c r="AF152">
        <v>1</v>
      </c>
      <c r="AJ152" s="25">
        <f>SUM(Tabel2[[#This Row],[V 4]]*10+Tabel2[[#This Row],[GT 4]])/Tabel2[[#This Row],[AW 4]]*10+Tabel2[[#This Row],[BONUS 4]]</f>
        <v>0</v>
      </c>
      <c r="AL152">
        <v>1</v>
      </c>
      <c r="AP152" s="25">
        <f>SUM(Tabel2[[#This Row],[V 5]]*10+Tabel2[[#This Row],[GT 5]])/Tabel2[[#This Row],[AW 5]]*10+Tabel2[[#This Row],[BONUS 5]]</f>
        <v>0</v>
      </c>
      <c r="AR152">
        <v>1</v>
      </c>
      <c r="AV152" s="25">
        <f>SUM(Tabel2[[#This Row],[V 6]]*10+Tabel2[[#This Row],[GT 6]])/Tabel2[[#This Row],[AW 6]]*10+Tabel2[[#This Row],[BONUS 6]]</f>
        <v>0</v>
      </c>
      <c r="AX152">
        <v>1</v>
      </c>
      <c r="BB152" s="25">
        <f>SUM(Tabel2[[#This Row],[V 7]]*10+Tabel2[[#This Row],[GT 7]])/Tabel2[[#This Row],[AW 7]]*10+Tabel2[[#This Row],[BONUS 7]]</f>
        <v>0</v>
      </c>
      <c r="BD152">
        <v>1</v>
      </c>
      <c r="BH152" s="25">
        <f>SUM(Tabel2[[#This Row],[V 8]]*10+Tabel2[[#This Row],[GT 8]])/Tabel2[[#This Row],[AW 8]]*10+Tabel2[[#This Row],[BONUS 8]]</f>
        <v>0</v>
      </c>
      <c r="BJ152">
        <v>1</v>
      </c>
      <c r="BN152" s="25">
        <f>SUM(Tabel2[[#This Row],[V 9]]*10+Tabel2[[#This Row],[GT 9]])/Tabel2[[#This Row],[AW 9]]*10+Tabel2[[#This Row],[BONUS 9]]</f>
        <v>0</v>
      </c>
      <c r="BP152">
        <v>1</v>
      </c>
      <c r="BT152" s="25">
        <f>SUM(Tabel2[[#This Row],[V 10]]*10+Tabel2[[#This Row],[GT 10]])/Tabel2[[#This Row],[AW 10]]*10+Tabel2[[#This Row],[BONUS 10]]</f>
        <v>0</v>
      </c>
      <c r="BU1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2" s="24">
        <v>0</v>
      </c>
      <c r="BW152" s="30">
        <f>Tabel2[[#This Row],[Diploma]]-Tabel2[[#This Row],[Uitgeschreven]]</f>
        <v>0</v>
      </c>
      <c r="BX152" s="2" t="str">
        <f t="shared" si="4"/>
        <v>geen actie</v>
      </c>
    </row>
    <row r="153" spans="1:76" x14ac:dyDescent="0.3">
      <c r="A153" s="24" t="s">
        <v>213</v>
      </c>
      <c r="B153" s="24" t="s">
        <v>169</v>
      </c>
      <c r="C153" s="24" t="s">
        <v>247</v>
      </c>
      <c r="D153" t="s">
        <v>248</v>
      </c>
      <c r="E153" s="24">
        <v>120149</v>
      </c>
      <c r="F153" s="27" t="s">
        <v>173</v>
      </c>
      <c r="G153" s="28">
        <f>Tabel2[[#This Row],[pnt t/m 2021/22]]+Tabel2[[#This Row],[pnt 2022/2023]]</f>
        <v>55.714285714285708</v>
      </c>
      <c r="H153">
        <v>2010</v>
      </c>
      <c r="I153">
        <v>2022</v>
      </c>
      <c r="J153" s="26">
        <f>Tabel2[[#This Row],[ijkdatum]]-Tabel2[[#This Row],[Geboren]]</f>
        <v>12</v>
      </c>
      <c r="K153" s="28">
        <f>Tabel2[[#This Row],[TTL 1]]+Tabel2[[#This Row],[TTL 2]]+Tabel2[[#This Row],[TTL 3]]+Tabel2[[#This Row],[TTL 4]]+Tabel2[[#This Row],[TTL 5]]+Tabel2[[#This Row],[TTL 6]]+Tabel2[[#This Row],[TTL 7]]+Tabel2[[#This Row],[TTL 8]]+Tabel2[[#This Row],[TTL 9]]+Tabel2[[#This Row],[TTL 10]]</f>
        <v>0</v>
      </c>
      <c r="L153" s="45">
        <v>55.714285714285708</v>
      </c>
      <c r="N153">
        <v>1</v>
      </c>
      <c r="R153" s="25">
        <f>SUM(Tabel2[[#This Row],[V 1]]*10+Tabel2[[#This Row],[GT 1]])/Tabel2[[#This Row],[AW 1]]*10+Tabel2[[#This Row],[BONUS 1]]</f>
        <v>0</v>
      </c>
      <c r="T153">
        <v>1</v>
      </c>
      <c r="X153" s="25">
        <f>SUM(Tabel2[[#This Row],[V 2]]*10+Tabel2[[#This Row],[GT 2]])/Tabel2[[#This Row],[AW 2]]*10+Tabel2[[#This Row],[BONUS 2]]</f>
        <v>0</v>
      </c>
      <c r="Z153">
        <v>1</v>
      </c>
      <c r="AD153" s="25">
        <f>SUM(Tabel2[[#This Row],[V 3]]*10+Tabel2[[#This Row],[GT 3]])/Tabel2[[#This Row],[AW 3]]*10+Tabel2[[#This Row],[BONUS 3]]</f>
        <v>0</v>
      </c>
      <c r="AF153">
        <v>1</v>
      </c>
      <c r="AJ153" s="25">
        <f>SUM(Tabel2[[#This Row],[V 4]]*10+Tabel2[[#This Row],[GT 4]])/Tabel2[[#This Row],[AW 4]]*10+Tabel2[[#This Row],[BONUS 4]]</f>
        <v>0</v>
      </c>
      <c r="AL153">
        <v>1</v>
      </c>
      <c r="AP153" s="25">
        <f>SUM(Tabel2[[#This Row],[V 5]]*10+Tabel2[[#This Row],[GT 5]])/Tabel2[[#This Row],[AW 5]]*10+Tabel2[[#This Row],[BONUS 5]]</f>
        <v>0</v>
      </c>
      <c r="AR153">
        <v>1</v>
      </c>
      <c r="AV153" s="25">
        <f>SUM(Tabel2[[#This Row],[V 6]]*10+Tabel2[[#This Row],[GT 6]])/Tabel2[[#This Row],[AW 6]]*10+Tabel2[[#This Row],[BONUS 6]]</f>
        <v>0</v>
      </c>
      <c r="AX153">
        <v>1</v>
      </c>
      <c r="BB153" s="25">
        <f>SUM(Tabel2[[#This Row],[V 7]]*10+Tabel2[[#This Row],[GT 7]])/Tabel2[[#This Row],[AW 7]]*10+Tabel2[[#This Row],[BONUS 7]]</f>
        <v>0</v>
      </c>
      <c r="BD153">
        <v>1</v>
      </c>
      <c r="BH153" s="25">
        <f>SUM(Tabel2[[#This Row],[V 8]]*10+Tabel2[[#This Row],[GT 8]])/Tabel2[[#This Row],[AW 8]]*10+Tabel2[[#This Row],[BONUS 8]]</f>
        <v>0</v>
      </c>
      <c r="BJ153">
        <v>1</v>
      </c>
      <c r="BN153" s="25">
        <f>SUM(Tabel2[[#This Row],[V 9]]*10+Tabel2[[#This Row],[GT 9]])/Tabel2[[#This Row],[AW 9]]*10+Tabel2[[#This Row],[BONUS 9]]</f>
        <v>0</v>
      </c>
      <c r="BP153">
        <v>1</v>
      </c>
      <c r="BT153" s="25">
        <f>SUM(Tabel2[[#This Row],[V 10]]*10+Tabel2[[#This Row],[GT 10]])/Tabel2[[#This Row],[AW 10]]*10+Tabel2[[#This Row],[BONUS 10]]</f>
        <v>0</v>
      </c>
      <c r="BU1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3" s="24">
        <v>0</v>
      </c>
      <c r="BW153" s="30">
        <f>Tabel2[[#This Row],[Diploma]]-Tabel2[[#This Row],[Uitgeschreven]]</f>
        <v>0</v>
      </c>
      <c r="BX153" s="2" t="str">
        <f t="shared" si="4"/>
        <v>geen actie</v>
      </c>
    </row>
    <row r="154" spans="1:76" x14ac:dyDescent="0.3">
      <c r="A154" s="24" t="s">
        <v>213</v>
      </c>
      <c r="B154" s="24" t="s">
        <v>169</v>
      </c>
      <c r="D154" t="s">
        <v>249</v>
      </c>
      <c r="E154" s="24">
        <v>119188</v>
      </c>
      <c r="F154" s="27" t="s">
        <v>31</v>
      </c>
      <c r="G154" s="28">
        <f>Tabel2[[#This Row],[pnt t/m 2021/22]]+Tabel2[[#This Row],[pnt 2022/2023]]</f>
        <v>170.1010101010101</v>
      </c>
      <c r="H154">
        <v>2012</v>
      </c>
      <c r="I154">
        <v>2022</v>
      </c>
      <c r="J154" s="26">
        <f>Tabel2[[#This Row],[ijkdatum]]-Tabel2[[#This Row],[Geboren]]</f>
        <v>10</v>
      </c>
      <c r="K154" s="28">
        <f>Tabel2[[#This Row],[TTL 1]]+Tabel2[[#This Row],[TTL 2]]+Tabel2[[#This Row],[TTL 3]]+Tabel2[[#This Row],[TTL 4]]+Tabel2[[#This Row],[TTL 5]]+Tabel2[[#This Row],[TTL 6]]+Tabel2[[#This Row],[TTL 7]]+Tabel2[[#This Row],[TTL 8]]+Tabel2[[#This Row],[TTL 9]]+Tabel2[[#This Row],[TTL 10]]</f>
        <v>0</v>
      </c>
      <c r="L154" s="45">
        <v>170.1010101010101</v>
      </c>
      <c r="N154">
        <v>1</v>
      </c>
      <c r="R154" s="25">
        <f>SUM(Tabel2[[#This Row],[V 1]]*10+Tabel2[[#This Row],[GT 1]])/Tabel2[[#This Row],[AW 1]]*10+Tabel2[[#This Row],[BONUS 1]]</f>
        <v>0</v>
      </c>
      <c r="T154">
        <v>1</v>
      </c>
      <c r="X154" s="25">
        <f>SUM(Tabel2[[#This Row],[V 2]]*10+Tabel2[[#This Row],[GT 2]])/Tabel2[[#This Row],[AW 2]]*10+Tabel2[[#This Row],[BONUS 2]]</f>
        <v>0</v>
      </c>
      <c r="Z154">
        <v>1</v>
      </c>
      <c r="AD154" s="25">
        <f>SUM(Tabel2[[#This Row],[V 3]]*10+Tabel2[[#This Row],[GT 3]])/Tabel2[[#This Row],[AW 3]]*10+Tabel2[[#This Row],[BONUS 3]]</f>
        <v>0</v>
      </c>
      <c r="AF154">
        <v>1</v>
      </c>
      <c r="AJ154" s="25">
        <f>SUM(Tabel2[[#This Row],[V 4]]*10+Tabel2[[#This Row],[GT 4]])/Tabel2[[#This Row],[AW 4]]*10+Tabel2[[#This Row],[BONUS 4]]</f>
        <v>0</v>
      </c>
      <c r="AL154">
        <v>1</v>
      </c>
      <c r="AP154" s="25">
        <f>SUM(Tabel2[[#This Row],[V 5]]*10+Tabel2[[#This Row],[GT 5]])/Tabel2[[#This Row],[AW 5]]*10+Tabel2[[#This Row],[BONUS 5]]</f>
        <v>0</v>
      </c>
      <c r="AR154">
        <v>1</v>
      </c>
      <c r="AV154" s="25">
        <f>SUM(Tabel2[[#This Row],[V 6]]*10+Tabel2[[#This Row],[GT 6]])/Tabel2[[#This Row],[AW 6]]*10+Tabel2[[#This Row],[BONUS 6]]</f>
        <v>0</v>
      </c>
      <c r="AX154">
        <v>1</v>
      </c>
      <c r="BB154" s="25">
        <f>SUM(Tabel2[[#This Row],[V 7]]*10+Tabel2[[#This Row],[GT 7]])/Tabel2[[#This Row],[AW 7]]*10+Tabel2[[#This Row],[BONUS 7]]</f>
        <v>0</v>
      </c>
      <c r="BD154">
        <v>1</v>
      </c>
      <c r="BH154" s="25">
        <f>SUM(Tabel2[[#This Row],[V 8]]*10+Tabel2[[#This Row],[GT 8]])/Tabel2[[#This Row],[AW 8]]*10+Tabel2[[#This Row],[BONUS 8]]</f>
        <v>0</v>
      </c>
      <c r="BJ154">
        <v>1</v>
      </c>
      <c r="BN154" s="25">
        <f>SUM(Tabel2[[#This Row],[V 9]]*10+Tabel2[[#This Row],[GT 9]])/Tabel2[[#This Row],[AW 9]]*10+Tabel2[[#This Row],[BONUS 9]]</f>
        <v>0</v>
      </c>
      <c r="BP154">
        <v>1</v>
      </c>
      <c r="BT154" s="25">
        <f>SUM(Tabel2[[#This Row],[V 10]]*10+Tabel2[[#This Row],[GT 10]])/Tabel2[[#This Row],[AW 10]]*10+Tabel2[[#This Row],[BONUS 10]]</f>
        <v>0</v>
      </c>
      <c r="BU15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4" s="24">
        <v>0</v>
      </c>
      <c r="BW154" s="30">
        <f>Tabel2[[#This Row],[Diploma]]-Tabel2[[#This Row],[Uitgeschreven]]</f>
        <v>0</v>
      </c>
      <c r="BX154" s="2" t="str">
        <f t="shared" si="4"/>
        <v>geen actie</v>
      </c>
    </row>
    <row r="155" spans="1:76" x14ac:dyDescent="0.3">
      <c r="A155" s="24" t="s">
        <v>294</v>
      </c>
      <c r="B155" s="24" t="s">
        <v>169</v>
      </c>
      <c r="D155" t="s">
        <v>317</v>
      </c>
      <c r="E155" s="24">
        <v>117576</v>
      </c>
      <c r="F155" s="27" t="s">
        <v>63</v>
      </c>
      <c r="G155" s="46">
        <f>Tabel2[[#This Row],[pnt t/m 2021/22]]+Tabel2[[#This Row],[pnt 2022/2023]]</f>
        <v>800.43956043956052</v>
      </c>
      <c r="H155">
        <v>2009</v>
      </c>
      <c r="I155">
        <v>2022</v>
      </c>
      <c r="J155" s="26">
        <f>Tabel2[[#This Row],[ijkdatum]]-Tabel2[[#This Row],[Geboren]]</f>
        <v>13</v>
      </c>
      <c r="K155" s="28">
        <f>Tabel2[[#This Row],[TTL 1]]+Tabel2[[#This Row],[TTL 2]]+Tabel2[[#This Row],[TTL 3]]+Tabel2[[#This Row],[TTL 4]]+Tabel2[[#This Row],[TTL 5]]+Tabel2[[#This Row],[TTL 6]]+Tabel2[[#This Row],[TTL 7]]+Tabel2[[#This Row],[TTL 8]]+Tabel2[[#This Row],[TTL 9]]+Tabel2[[#This Row],[TTL 10]]</f>
        <v>71.428571428571431</v>
      </c>
      <c r="L155" s="45">
        <v>729.01098901098908</v>
      </c>
      <c r="M155">
        <v>2</v>
      </c>
      <c r="N155">
        <v>7</v>
      </c>
      <c r="O155">
        <v>3</v>
      </c>
      <c r="P155">
        <v>20</v>
      </c>
      <c r="R155" s="25">
        <f>SUM(Tabel2[[#This Row],[V 1]]*10+Tabel2[[#This Row],[GT 1]])/Tabel2[[#This Row],[AW 1]]*10+Tabel2[[#This Row],[BONUS 1]]</f>
        <v>71.428571428571431</v>
      </c>
      <c r="T155">
        <v>1</v>
      </c>
      <c r="X155" s="25">
        <f>SUM(Tabel2[[#This Row],[V 2]]*10+Tabel2[[#This Row],[GT 2]])/Tabel2[[#This Row],[AW 2]]*10+Tabel2[[#This Row],[BONUS 2]]</f>
        <v>0</v>
      </c>
      <c r="Z155">
        <v>1</v>
      </c>
      <c r="AD155" s="25">
        <f>SUM(Tabel2[[#This Row],[V 3]]*10+Tabel2[[#This Row],[GT 3]])/Tabel2[[#This Row],[AW 3]]*10+Tabel2[[#This Row],[BONUS 3]]</f>
        <v>0</v>
      </c>
      <c r="AF155">
        <v>1</v>
      </c>
      <c r="AJ155" s="25">
        <f>SUM(Tabel2[[#This Row],[V 4]]*10+Tabel2[[#This Row],[GT 4]])/Tabel2[[#This Row],[AW 4]]*10+Tabel2[[#This Row],[BONUS 4]]</f>
        <v>0</v>
      </c>
      <c r="AL155">
        <v>1</v>
      </c>
      <c r="AP155" s="25">
        <f>SUM(Tabel2[[#This Row],[V 5]]*10+Tabel2[[#This Row],[GT 5]])/Tabel2[[#This Row],[AW 5]]*10+Tabel2[[#This Row],[BONUS 5]]</f>
        <v>0</v>
      </c>
      <c r="AR155">
        <v>1</v>
      </c>
      <c r="AV155" s="25">
        <f>SUM(Tabel2[[#This Row],[V 6]]*10+Tabel2[[#This Row],[GT 6]])/Tabel2[[#This Row],[AW 6]]*10+Tabel2[[#This Row],[BONUS 6]]</f>
        <v>0</v>
      </c>
      <c r="AX155">
        <v>1</v>
      </c>
      <c r="BB155" s="25">
        <f>SUM(Tabel2[[#This Row],[V 7]]*10+Tabel2[[#This Row],[GT 7]])/Tabel2[[#This Row],[AW 7]]*10+Tabel2[[#This Row],[BONUS 7]]</f>
        <v>0</v>
      </c>
      <c r="BD155">
        <v>1</v>
      </c>
      <c r="BH155" s="25">
        <f>SUM(Tabel2[[#This Row],[V 8]]*10+Tabel2[[#This Row],[GT 8]])/Tabel2[[#This Row],[AW 8]]*10+Tabel2[[#This Row],[BONUS 8]]</f>
        <v>0</v>
      </c>
      <c r="BJ155">
        <v>1</v>
      </c>
      <c r="BN155" s="25">
        <f>SUM(Tabel2[[#This Row],[V 9]]*10+Tabel2[[#This Row],[GT 9]])/Tabel2[[#This Row],[AW 9]]*10+Tabel2[[#This Row],[BONUS 9]]</f>
        <v>0</v>
      </c>
      <c r="BP155">
        <v>1</v>
      </c>
      <c r="BT155" s="25">
        <f>SUM(Tabel2[[#This Row],[V 10]]*10+Tabel2[[#This Row],[GT 10]])/Tabel2[[#This Row],[AW 10]]*10+Tabel2[[#This Row],[BONUS 10]]</f>
        <v>0</v>
      </c>
      <c r="BU1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55" s="24">
        <v>500</v>
      </c>
      <c r="BW155" s="30">
        <f>Tabel2[[#This Row],[Diploma]]-Tabel2[[#This Row],[Uitgeschreven]]</f>
        <v>250</v>
      </c>
      <c r="BX155" s="2" t="str">
        <f t="shared" si="4"/>
        <v>diploma uitschrijven: 750 punten</v>
      </c>
    </row>
    <row r="156" spans="1:76" x14ac:dyDescent="0.3">
      <c r="A156" s="24" t="s">
        <v>320</v>
      </c>
      <c r="B156" s="24" t="s">
        <v>169</v>
      </c>
      <c r="D156" t="s">
        <v>340</v>
      </c>
      <c r="F156" s="27" t="s">
        <v>63</v>
      </c>
      <c r="G156" s="28">
        <f>Tabel2[[#This Row],[pnt t/m 2021/22]]+Tabel2[[#This Row],[pnt 2022/2023]]</f>
        <v>224.83333333333334</v>
      </c>
      <c r="H156">
        <v>2010</v>
      </c>
      <c r="I156">
        <v>2022</v>
      </c>
      <c r="J156" s="26">
        <f>Tabel2[[#This Row],[ijkdatum]]-Tabel2[[#This Row],[Geboren]]</f>
        <v>12</v>
      </c>
      <c r="K156" s="28">
        <f>Tabel2[[#This Row],[TTL 1]]+Tabel2[[#This Row],[TTL 2]]+Tabel2[[#This Row],[TTL 3]]+Tabel2[[#This Row],[TTL 4]]+Tabel2[[#This Row],[TTL 5]]+Tabel2[[#This Row],[TTL 6]]+Tabel2[[#This Row],[TTL 7]]+Tabel2[[#This Row],[TTL 8]]+Tabel2[[#This Row],[TTL 9]]+Tabel2[[#This Row],[TTL 10]]</f>
        <v>0</v>
      </c>
      <c r="L156" s="45">
        <v>224.83333333333334</v>
      </c>
      <c r="N156">
        <v>1</v>
      </c>
      <c r="R156" s="25">
        <f>SUM(Tabel2[[#This Row],[V 1]]*10+Tabel2[[#This Row],[GT 1]])/Tabel2[[#This Row],[AW 1]]*10+Tabel2[[#This Row],[BONUS 1]]</f>
        <v>0</v>
      </c>
      <c r="T156">
        <v>1</v>
      </c>
      <c r="X156" s="25">
        <f>SUM(Tabel2[[#This Row],[V 2]]*10+Tabel2[[#This Row],[GT 2]])/Tabel2[[#This Row],[AW 2]]*10+Tabel2[[#This Row],[BONUS 2]]</f>
        <v>0</v>
      </c>
      <c r="Z156">
        <v>1</v>
      </c>
      <c r="AD156" s="25">
        <f>SUM(Tabel2[[#This Row],[V 3]]*10+Tabel2[[#This Row],[GT 3]])/Tabel2[[#This Row],[AW 3]]*10+Tabel2[[#This Row],[BONUS 3]]</f>
        <v>0</v>
      </c>
      <c r="AF156">
        <v>1</v>
      </c>
      <c r="AJ156" s="25">
        <f>SUM(Tabel2[[#This Row],[V 4]]*10+Tabel2[[#This Row],[GT 4]])/Tabel2[[#This Row],[AW 4]]*10+Tabel2[[#This Row],[BONUS 4]]</f>
        <v>0</v>
      </c>
      <c r="AL156">
        <v>1</v>
      </c>
      <c r="AP156" s="25">
        <f>SUM(Tabel2[[#This Row],[V 5]]*10+Tabel2[[#This Row],[GT 5]])/Tabel2[[#This Row],[AW 5]]*10+Tabel2[[#This Row],[BONUS 5]]</f>
        <v>0</v>
      </c>
      <c r="AR156">
        <v>1</v>
      </c>
      <c r="AV156" s="25">
        <f>SUM(Tabel2[[#This Row],[V 6]]*10+Tabel2[[#This Row],[GT 6]])/Tabel2[[#This Row],[AW 6]]*10+Tabel2[[#This Row],[BONUS 6]]</f>
        <v>0</v>
      </c>
      <c r="AX156">
        <v>1</v>
      </c>
      <c r="BB156" s="25">
        <f>SUM(Tabel2[[#This Row],[V 7]]*10+Tabel2[[#This Row],[GT 7]])/Tabel2[[#This Row],[AW 7]]*10+Tabel2[[#This Row],[BONUS 7]]</f>
        <v>0</v>
      </c>
      <c r="BD156">
        <v>1</v>
      </c>
      <c r="BH156" s="25">
        <f>SUM(Tabel2[[#This Row],[V 8]]*10+Tabel2[[#This Row],[GT 8]])/Tabel2[[#This Row],[AW 8]]*10+Tabel2[[#This Row],[BONUS 8]]</f>
        <v>0</v>
      </c>
      <c r="BJ156">
        <v>1</v>
      </c>
      <c r="BN156" s="25">
        <f>SUM(Tabel2[[#This Row],[V 9]]*10+Tabel2[[#This Row],[GT 9]])/Tabel2[[#This Row],[AW 9]]*10+Tabel2[[#This Row],[BONUS 9]]</f>
        <v>0</v>
      </c>
      <c r="BP156">
        <v>1</v>
      </c>
      <c r="BT156" s="25">
        <f>SUM(Tabel2[[#This Row],[V 10]]*10+Tabel2[[#This Row],[GT 10]])/Tabel2[[#This Row],[AW 10]]*10+Tabel2[[#This Row],[BONUS 10]]</f>
        <v>0</v>
      </c>
      <c r="BU1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6" s="24">
        <v>0</v>
      </c>
      <c r="BW156" s="30">
        <f>Tabel2[[#This Row],[Diploma]]-Tabel2[[#This Row],[Uitgeschreven]]</f>
        <v>0</v>
      </c>
      <c r="BX156" s="2" t="str">
        <f t="shared" si="4"/>
        <v>geen actie</v>
      </c>
    </row>
    <row r="157" spans="1:76" x14ac:dyDescent="0.3">
      <c r="A157" s="24" t="s">
        <v>213</v>
      </c>
      <c r="D157" t="s">
        <v>250</v>
      </c>
      <c r="E157" s="24">
        <v>118920</v>
      </c>
      <c r="F157" s="27" t="s">
        <v>31</v>
      </c>
      <c r="G157" s="28">
        <f>Tabel2[[#This Row],[pnt t/m 2021/22]]+Tabel2[[#This Row],[pnt 2022/2023]]</f>
        <v>0</v>
      </c>
      <c r="H157">
        <v>2010</v>
      </c>
      <c r="I157">
        <v>2022</v>
      </c>
      <c r="J157" s="26">
        <f>Tabel2[[#This Row],[ijkdatum]]-Tabel2[[#This Row],[Geboren]]</f>
        <v>12</v>
      </c>
      <c r="K157" s="28">
        <f>Tabel2[[#This Row],[TTL 1]]+Tabel2[[#This Row],[TTL 2]]+Tabel2[[#This Row],[TTL 3]]+Tabel2[[#This Row],[TTL 4]]+Tabel2[[#This Row],[TTL 5]]+Tabel2[[#This Row],[TTL 6]]+Tabel2[[#This Row],[TTL 7]]+Tabel2[[#This Row],[TTL 8]]+Tabel2[[#This Row],[TTL 9]]+Tabel2[[#This Row],[TTL 10]]</f>
        <v>0</v>
      </c>
      <c r="L157" s="45">
        <v>0</v>
      </c>
      <c r="N157">
        <v>1</v>
      </c>
      <c r="R157" s="25">
        <f>SUM(Tabel2[[#This Row],[V 1]]*10+Tabel2[[#This Row],[GT 1]])/Tabel2[[#This Row],[AW 1]]*10+Tabel2[[#This Row],[BONUS 1]]</f>
        <v>0</v>
      </c>
      <c r="T157">
        <v>1</v>
      </c>
      <c r="X157" s="25">
        <f>SUM(Tabel2[[#This Row],[V 2]]*10+Tabel2[[#This Row],[GT 2]])/Tabel2[[#This Row],[AW 2]]*10+Tabel2[[#This Row],[BONUS 2]]</f>
        <v>0</v>
      </c>
      <c r="Z157">
        <v>1</v>
      </c>
      <c r="AD157" s="25">
        <f>SUM(Tabel2[[#This Row],[V 3]]*10+Tabel2[[#This Row],[GT 3]])/Tabel2[[#This Row],[AW 3]]*10+Tabel2[[#This Row],[BONUS 3]]</f>
        <v>0</v>
      </c>
      <c r="AF157">
        <v>1</v>
      </c>
      <c r="AJ157" s="25">
        <f>SUM(Tabel2[[#This Row],[V 4]]*10+Tabel2[[#This Row],[GT 4]])/Tabel2[[#This Row],[AW 4]]*10+Tabel2[[#This Row],[BONUS 4]]</f>
        <v>0</v>
      </c>
      <c r="AL157">
        <v>1</v>
      </c>
      <c r="AP157" s="25">
        <f>SUM(Tabel2[[#This Row],[V 5]]*10+Tabel2[[#This Row],[GT 5]])/Tabel2[[#This Row],[AW 5]]*10+Tabel2[[#This Row],[BONUS 5]]</f>
        <v>0</v>
      </c>
      <c r="AR157">
        <v>1</v>
      </c>
      <c r="AV157" s="25">
        <f>SUM(Tabel2[[#This Row],[V 6]]*10+Tabel2[[#This Row],[GT 6]])/Tabel2[[#This Row],[AW 6]]*10+Tabel2[[#This Row],[BONUS 6]]</f>
        <v>0</v>
      </c>
      <c r="AX157">
        <v>1</v>
      </c>
      <c r="BB157" s="25">
        <f>SUM(Tabel2[[#This Row],[V 7]]*10+Tabel2[[#This Row],[GT 7]])/Tabel2[[#This Row],[AW 7]]*10+Tabel2[[#This Row],[BONUS 7]]</f>
        <v>0</v>
      </c>
      <c r="BD157">
        <v>1</v>
      </c>
      <c r="BH157" s="25">
        <f>SUM(Tabel2[[#This Row],[V 8]]*10+Tabel2[[#This Row],[GT 8]])/Tabel2[[#This Row],[AW 8]]*10+Tabel2[[#This Row],[BONUS 8]]</f>
        <v>0</v>
      </c>
      <c r="BJ157">
        <v>1</v>
      </c>
      <c r="BN157" s="25">
        <f>SUM(Tabel2[[#This Row],[V 9]]*10+Tabel2[[#This Row],[GT 9]])/Tabel2[[#This Row],[AW 9]]*10+Tabel2[[#This Row],[BONUS 9]]</f>
        <v>0</v>
      </c>
      <c r="BP157">
        <v>1</v>
      </c>
      <c r="BT157" s="25">
        <f>SUM(Tabel2[[#This Row],[V 10]]*10+Tabel2[[#This Row],[GT 10]])/Tabel2[[#This Row],[AW 10]]*10+Tabel2[[#This Row],[BONUS 10]]</f>
        <v>0</v>
      </c>
      <c r="BU1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7" s="24">
        <v>0</v>
      </c>
      <c r="BW157" s="30">
        <f>Tabel2[[#This Row],[Diploma]]-Tabel2[[#This Row],[Uitgeschreven]]</f>
        <v>0</v>
      </c>
      <c r="BX157" s="2" t="str">
        <f t="shared" si="4"/>
        <v>geen actie</v>
      </c>
    </row>
    <row r="158" spans="1:76" x14ac:dyDescent="0.3">
      <c r="A158" s="24" t="s">
        <v>213</v>
      </c>
      <c r="B158" s="24" t="s">
        <v>169</v>
      </c>
      <c r="D158" t="s">
        <v>251</v>
      </c>
      <c r="E158" s="24">
        <v>118383</v>
      </c>
      <c r="F158" s="27" t="s">
        <v>195</v>
      </c>
      <c r="G158" s="28">
        <f>Tabel2[[#This Row],[pnt t/m 2021/22]]+Tabel2[[#This Row],[pnt 2022/2023]]</f>
        <v>842.51984126984132</v>
      </c>
      <c r="H158">
        <v>2011</v>
      </c>
      <c r="I158">
        <v>2022</v>
      </c>
      <c r="J158" s="26">
        <f>Tabel2[[#This Row],[ijkdatum]]-Tabel2[[#This Row],[Geboren]]</f>
        <v>11</v>
      </c>
      <c r="K158" s="28">
        <f>Tabel2[[#This Row],[TTL 1]]+Tabel2[[#This Row],[TTL 2]]+Tabel2[[#This Row],[TTL 3]]+Tabel2[[#This Row],[TTL 4]]+Tabel2[[#This Row],[TTL 5]]+Tabel2[[#This Row],[TTL 6]]+Tabel2[[#This Row],[TTL 7]]+Tabel2[[#This Row],[TTL 8]]+Tabel2[[#This Row],[TTL 9]]+Tabel2[[#This Row],[TTL 10]]</f>
        <v>130</v>
      </c>
      <c r="L158" s="45">
        <v>712.51984126984132</v>
      </c>
      <c r="M158">
        <v>13</v>
      </c>
      <c r="N158">
        <v>8</v>
      </c>
      <c r="O158">
        <v>7</v>
      </c>
      <c r="P158">
        <v>34</v>
      </c>
      <c r="R158" s="25">
        <f>SUM(Tabel2[[#This Row],[V 1]]*10+Tabel2[[#This Row],[GT 1]])/Tabel2[[#This Row],[AW 1]]*10+Tabel2[[#This Row],[BONUS 1]]</f>
        <v>130</v>
      </c>
      <c r="T158">
        <v>1</v>
      </c>
      <c r="X158" s="25">
        <f>SUM(Tabel2[[#This Row],[V 2]]*10+Tabel2[[#This Row],[GT 2]])/Tabel2[[#This Row],[AW 2]]*10+Tabel2[[#This Row],[BONUS 2]]</f>
        <v>0</v>
      </c>
      <c r="Z158">
        <v>1</v>
      </c>
      <c r="AD158" s="25">
        <f>SUM(Tabel2[[#This Row],[V 3]]*10+Tabel2[[#This Row],[GT 3]])/Tabel2[[#This Row],[AW 3]]*10+Tabel2[[#This Row],[BONUS 3]]</f>
        <v>0</v>
      </c>
      <c r="AF158">
        <v>1</v>
      </c>
      <c r="AJ158" s="25">
        <f>SUM(Tabel2[[#This Row],[V 4]]*10+Tabel2[[#This Row],[GT 4]])/Tabel2[[#This Row],[AW 4]]*10+Tabel2[[#This Row],[BONUS 4]]</f>
        <v>0</v>
      </c>
      <c r="AL158">
        <v>1</v>
      </c>
      <c r="AP158" s="25">
        <f>SUM(Tabel2[[#This Row],[V 5]]*10+Tabel2[[#This Row],[GT 5]])/Tabel2[[#This Row],[AW 5]]*10+Tabel2[[#This Row],[BONUS 5]]</f>
        <v>0</v>
      </c>
      <c r="AR158">
        <v>1</v>
      </c>
      <c r="AV158" s="25">
        <f>SUM(Tabel2[[#This Row],[V 6]]*10+Tabel2[[#This Row],[GT 6]])/Tabel2[[#This Row],[AW 6]]*10+Tabel2[[#This Row],[BONUS 6]]</f>
        <v>0</v>
      </c>
      <c r="AX158">
        <v>1</v>
      </c>
      <c r="BB158" s="25">
        <f>SUM(Tabel2[[#This Row],[V 7]]*10+Tabel2[[#This Row],[GT 7]])/Tabel2[[#This Row],[AW 7]]*10+Tabel2[[#This Row],[BONUS 7]]</f>
        <v>0</v>
      </c>
      <c r="BD158">
        <v>1</v>
      </c>
      <c r="BH158" s="25">
        <f>SUM(Tabel2[[#This Row],[V 8]]*10+Tabel2[[#This Row],[GT 8]])/Tabel2[[#This Row],[AW 8]]*10+Tabel2[[#This Row],[BONUS 8]]</f>
        <v>0</v>
      </c>
      <c r="BJ158">
        <v>1</v>
      </c>
      <c r="BN158" s="25">
        <f>SUM(Tabel2[[#This Row],[V 9]]*10+Tabel2[[#This Row],[GT 9]])/Tabel2[[#This Row],[AW 9]]*10+Tabel2[[#This Row],[BONUS 9]]</f>
        <v>0</v>
      </c>
      <c r="BP158">
        <v>1</v>
      </c>
      <c r="BT158" s="25">
        <f>SUM(Tabel2[[#This Row],[V 10]]*10+Tabel2[[#This Row],[GT 10]])/Tabel2[[#This Row],[AW 10]]*10+Tabel2[[#This Row],[BONUS 10]]</f>
        <v>0</v>
      </c>
      <c r="BU1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58" s="24">
        <v>500</v>
      </c>
      <c r="BW158" s="30">
        <f>Tabel2[[#This Row],[Diploma]]-Tabel2[[#This Row],[Uitgeschreven]]</f>
        <v>250</v>
      </c>
      <c r="BX158" s="2" t="str">
        <f t="shared" si="4"/>
        <v>diploma uitschrijven: 750 punten</v>
      </c>
    </row>
    <row r="159" spans="1:76" x14ac:dyDescent="0.3">
      <c r="A159" s="24" t="s">
        <v>294</v>
      </c>
      <c r="B159" s="24" t="s">
        <v>169</v>
      </c>
      <c r="D159" t="s">
        <v>318</v>
      </c>
      <c r="E159" s="24">
        <v>116758</v>
      </c>
      <c r="F159" s="27" t="s">
        <v>59</v>
      </c>
      <c r="G159" s="46">
        <f>Tabel2[[#This Row],[pnt t/m 2021/22]]+Tabel2[[#This Row],[pnt 2022/2023]]</f>
        <v>2565.181818181818</v>
      </c>
      <c r="H159">
        <v>2007</v>
      </c>
      <c r="I159">
        <v>2022</v>
      </c>
      <c r="J159" s="26">
        <f>Tabel2[[#This Row],[ijkdatum]]-Tabel2[[#This Row],[Geboren]]</f>
        <v>15</v>
      </c>
      <c r="K159" s="28">
        <f>Tabel2[[#This Row],[TTL 1]]+Tabel2[[#This Row],[TTL 2]]+Tabel2[[#This Row],[TTL 3]]+Tabel2[[#This Row],[TTL 4]]+Tabel2[[#This Row],[TTL 5]]+Tabel2[[#This Row],[TTL 6]]+Tabel2[[#This Row],[TTL 7]]+Tabel2[[#This Row],[TTL 8]]+Tabel2[[#This Row],[TTL 9]]+Tabel2[[#This Row],[TTL 10]]</f>
        <v>0</v>
      </c>
      <c r="L159" s="45">
        <v>2565.181818181818</v>
      </c>
      <c r="N159">
        <v>1</v>
      </c>
      <c r="R159" s="25">
        <f>SUM(Tabel2[[#This Row],[V 1]]*10+Tabel2[[#This Row],[GT 1]])/Tabel2[[#This Row],[AW 1]]*10+Tabel2[[#This Row],[BONUS 1]]</f>
        <v>0</v>
      </c>
      <c r="T159">
        <v>1</v>
      </c>
      <c r="X159" s="25">
        <f>SUM(Tabel2[[#This Row],[V 2]]*10+Tabel2[[#This Row],[GT 2]])/Tabel2[[#This Row],[AW 2]]*10+Tabel2[[#This Row],[BONUS 2]]</f>
        <v>0</v>
      </c>
      <c r="Z159">
        <v>1</v>
      </c>
      <c r="AD159" s="25">
        <f>SUM(Tabel2[[#This Row],[V 3]]*10+Tabel2[[#This Row],[GT 3]])/Tabel2[[#This Row],[AW 3]]*10+Tabel2[[#This Row],[BONUS 3]]</f>
        <v>0</v>
      </c>
      <c r="AF159">
        <v>1</v>
      </c>
      <c r="AJ159" s="25">
        <f>SUM(Tabel2[[#This Row],[V 4]]*10+Tabel2[[#This Row],[GT 4]])/Tabel2[[#This Row],[AW 4]]*10+Tabel2[[#This Row],[BONUS 4]]</f>
        <v>0</v>
      </c>
      <c r="AL159">
        <v>1</v>
      </c>
      <c r="AP159" s="25">
        <f>SUM(Tabel2[[#This Row],[V 5]]*10+Tabel2[[#This Row],[GT 5]])/Tabel2[[#This Row],[AW 5]]*10+Tabel2[[#This Row],[BONUS 5]]</f>
        <v>0</v>
      </c>
      <c r="AR159">
        <v>1</v>
      </c>
      <c r="AV159" s="25">
        <f>SUM(Tabel2[[#This Row],[V 6]]*10+Tabel2[[#This Row],[GT 6]])/Tabel2[[#This Row],[AW 6]]*10+Tabel2[[#This Row],[BONUS 6]]</f>
        <v>0</v>
      </c>
      <c r="AX159">
        <v>1</v>
      </c>
      <c r="BB159" s="25">
        <f>SUM(Tabel2[[#This Row],[V 7]]*10+Tabel2[[#This Row],[GT 7]])/Tabel2[[#This Row],[AW 7]]*10+Tabel2[[#This Row],[BONUS 7]]</f>
        <v>0</v>
      </c>
      <c r="BD159">
        <v>1</v>
      </c>
      <c r="BH159" s="25">
        <f>SUM(Tabel2[[#This Row],[V 8]]*10+Tabel2[[#This Row],[GT 8]])/Tabel2[[#This Row],[AW 8]]*10+Tabel2[[#This Row],[BONUS 8]]</f>
        <v>0</v>
      </c>
      <c r="BJ159">
        <v>1</v>
      </c>
      <c r="BN159" s="25">
        <f>SUM(Tabel2[[#This Row],[V 9]]*10+Tabel2[[#This Row],[GT 9]])/Tabel2[[#This Row],[AW 9]]*10+Tabel2[[#This Row],[BONUS 9]]</f>
        <v>0</v>
      </c>
      <c r="BP159">
        <v>1</v>
      </c>
      <c r="BT159" s="25">
        <f>SUM(Tabel2[[#This Row],[V 10]]*10+Tabel2[[#This Row],[GT 10]])/Tabel2[[#This Row],[AW 10]]*10+Tabel2[[#This Row],[BONUS 10]]</f>
        <v>0</v>
      </c>
      <c r="BU1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59" s="24">
        <v>2500</v>
      </c>
      <c r="BW159" s="30">
        <f>Tabel2[[#This Row],[Diploma]]-Tabel2[[#This Row],[Uitgeschreven]]</f>
        <v>0</v>
      </c>
      <c r="BX159" s="2" t="str">
        <f t="shared" si="4"/>
        <v>geen actie</v>
      </c>
    </row>
    <row r="160" spans="1:76" x14ac:dyDescent="0.3">
      <c r="A160" s="24" t="s">
        <v>294</v>
      </c>
      <c r="B160" s="24" t="s">
        <v>169</v>
      </c>
      <c r="D160" t="s">
        <v>341</v>
      </c>
      <c r="E160" s="24">
        <v>119179</v>
      </c>
      <c r="F160" t="s">
        <v>59</v>
      </c>
      <c r="G160" s="28">
        <f>Tabel2[[#This Row],[pnt t/m 2021/22]]+Tabel2[[#This Row],[pnt 2022/2023]]</f>
        <v>438.75</v>
      </c>
      <c r="H160">
        <v>2011</v>
      </c>
      <c r="I160">
        <v>2022</v>
      </c>
      <c r="J160" s="26">
        <f>Tabel2[[#This Row],[ijkdatum]]-Tabel2[[#This Row],[Geboren]]</f>
        <v>11</v>
      </c>
      <c r="K160" s="28">
        <f>Tabel2[[#This Row],[TTL 1]]+Tabel2[[#This Row],[TTL 2]]+Tabel2[[#This Row],[TTL 3]]+Tabel2[[#This Row],[TTL 4]]+Tabel2[[#This Row],[TTL 5]]+Tabel2[[#This Row],[TTL 6]]+Tabel2[[#This Row],[TTL 7]]+Tabel2[[#This Row],[TTL 8]]+Tabel2[[#This Row],[TTL 9]]+Tabel2[[#This Row],[TTL 10]]</f>
        <v>80</v>
      </c>
      <c r="L160" s="45">
        <v>358.75</v>
      </c>
      <c r="M160">
        <v>3</v>
      </c>
      <c r="N160">
        <v>10</v>
      </c>
      <c r="O160">
        <v>5</v>
      </c>
      <c r="P160">
        <v>30</v>
      </c>
      <c r="R160" s="25">
        <f>SUM(Tabel2[[#This Row],[V 1]]*10+Tabel2[[#This Row],[GT 1]])/Tabel2[[#This Row],[AW 1]]*10+Tabel2[[#This Row],[BONUS 1]]</f>
        <v>80</v>
      </c>
      <c r="T160">
        <v>1</v>
      </c>
      <c r="X160" s="25">
        <f>SUM(Tabel2[[#This Row],[V 2]]*10+Tabel2[[#This Row],[GT 2]])/Tabel2[[#This Row],[AW 2]]*10+Tabel2[[#This Row],[BONUS 2]]</f>
        <v>0</v>
      </c>
      <c r="Z160">
        <v>1</v>
      </c>
      <c r="AD160" s="25">
        <f>SUM(Tabel2[[#This Row],[V 3]]*10+Tabel2[[#This Row],[GT 3]])/Tabel2[[#This Row],[AW 3]]*10+Tabel2[[#This Row],[BONUS 3]]</f>
        <v>0</v>
      </c>
      <c r="AF160">
        <v>1</v>
      </c>
      <c r="AJ160" s="25">
        <f>SUM(Tabel2[[#This Row],[V 4]]*10+Tabel2[[#This Row],[GT 4]])/Tabel2[[#This Row],[AW 4]]*10+Tabel2[[#This Row],[BONUS 4]]</f>
        <v>0</v>
      </c>
      <c r="AL160">
        <v>1</v>
      </c>
      <c r="AP160" s="25">
        <f>SUM(Tabel2[[#This Row],[V 5]]*10+Tabel2[[#This Row],[GT 5]])/Tabel2[[#This Row],[AW 5]]*10+Tabel2[[#This Row],[BONUS 5]]</f>
        <v>0</v>
      </c>
      <c r="AR160">
        <v>1</v>
      </c>
      <c r="AV160" s="25">
        <f>SUM(Tabel2[[#This Row],[V 6]]*10+Tabel2[[#This Row],[GT 6]])/Tabel2[[#This Row],[AW 6]]*10+Tabel2[[#This Row],[BONUS 6]]</f>
        <v>0</v>
      </c>
      <c r="AX160">
        <v>1</v>
      </c>
      <c r="BB160" s="25">
        <f>SUM(Tabel2[[#This Row],[V 7]]*10+Tabel2[[#This Row],[GT 7]])/Tabel2[[#This Row],[AW 7]]*10+Tabel2[[#This Row],[BONUS 7]]</f>
        <v>0</v>
      </c>
      <c r="BD160">
        <v>1</v>
      </c>
      <c r="BH160" s="25">
        <f>SUM(Tabel2[[#This Row],[V 8]]*10+Tabel2[[#This Row],[GT 8]])/Tabel2[[#This Row],[AW 8]]*10+Tabel2[[#This Row],[BONUS 8]]</f>
        <v>0</v>
      </c>
      <c r="BJ160">
        <v>1</v>
      </c>
      <c r="BN160" s="25">
        <f>SUM(Tabel2[[#This Row],[V 9]]*10+Tabel2[[#This Row],[GT 9]])/Tabel2[[#This Row],[AW 9]]*10+Tabel2[[#This Row],[BONUS 9]]</f>
        <v>0</v>
      </c>
      <c r="BP160">
        <v>1</v>
      </c>
      <c r="BT160" s="25">
        <f>SUM(Tabel2[[#This Row],[V 10]]*10+Tabel2[[#This Row],[GT 10]])/Tabel2[[#This Row],[AW 10]]*10+Tabel2[[#This Row],[BONUS 10]]</f>
        <v>0</v>
      </c>
      <c r="BU1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0" s="24">
        <v>250</v>
      </c>
      <c r="BW160" s="30">
        <f>Tabel2[[#This Row],[Diploma]]-Tabel2[[#This Row],[Uitgeschreven]]</f>
        <v>0</v>
      </c>
      <c r="BX160" s="2" t="str">
        <f t="shared" si="4"/>
        <v>geen actie</v>
      </c>
    </row>
    <row r="161" spans="1:76" x14ac:dyDescent="0.3">
      <c r="A161" s="24" t="s">
        <v>213</v>
      </c>
      <c r="D161" t="s">
        <v>252</v>
      </c>
      <c r="E161" s="24">
        <v>117703</v>
      </c>
      <c r="F161" t="s">
        <v>45</v>
      </c>
      <c r="G161" s="28">
        <f>Tabel2[[#This Row],[pnt t/m 2021/22]]+Tabel2[[#This Row],[pnt 2022/2023]]</f>
        <v>1105.8452380952381</v>
      </c>
      <c r="H161">
        <v>2010</v>
      </c>
      <c r="I161">
        <v>2022</v>
      </c>
      <c r="J161" s="26">
        <f>Tabel2[[#This Row],[ijkdatum]]-Tabel2[[#This Row],[Geboren]]</f>
        <v>12</v>
      </c>
      <c r="K161" s="28">
        <f>Tabel2[[#This Row],[TTL 1]]+Tabel2[[#This Row],[TTL 2]]+Tabel2[[#This Row],[TTL 3]]+Tabel2[[#This Row],[TTL 4]]+Tabel2[[#This Row],[TTL 5]]+Tabel2[[#This Row],[TTL 6]]+Tabel2[[#This Row],[TTL 7]]+Tabel2[[#This Row],[TTL 8]]+Tabel2[[#This Row],[TTL 9]]+Tabel2[[#This Row],[TTL 10]]</f>
        <v>45</v>
      </c>
      <c r="L161" s="45">
        <v>1060.8452380952381</v>
      </c>
      <c r="M161">
        <v>13</v>
      </c>
      <c r="N161">
        <v>8</v>
      </c>
      <c r="O161">
        <v>1</v>
      </c>
      <c r="P161">
        <v>26</v>
      </c>
      <c r="R161" s="25">
        <f>SUM(Tabel2[[#This Row],[V 1]]*10+Tabel2[[#This Row],[GT 1]])/Tabel2[[#This Row],[AW 1]]*10+Tabel2[[#This Row],[BONUS 1]]</f>
        <v>45</v>
      </c>
      <c r="T161">
        <v>1</v>
      </c>
      <c r="X161" s="25">
        <f>SUM(Tabel2[[#This Row],[V 2]]*10+Tabel2[[#This Row],[GT 2]])/Tabel2[[#This Row],[AW 2]]*10+Tabel2[[#This Row],[BONUS 2]]</f>
        <v>0</v>
      </c>
      <c r="Z161">
        <v>1</v>
      </c>
      <c r="AD161" s="25">
        <f>SUM(Tabel2[[#This Row],[V 3]]*10+Tabel2[[#This Row],[GT 3]])/Tabel2[[#This Row],[AW 3]]*10+Tabel2[[#This Row],[BONUS 3]]</f>
        <v>0</v>
      </c>
      <c r="AF161">
        <v>1</v>
      </c>
      <c r="AJ161" s="25">
        <f>SUM(Tabel2[[#This Row],[V 4]]*10+Tabel2[[#This Row],[GT 4]])/Tabel2[[#This Row],[AW 4]]*10+Tabel2[[#This Row],[BONUS 4]]</f>
        <v>0</v>
      </c>
      <c r="AL161">
        <v>1</v>
      </c>
      <c r="AP161" s="25">
        <f>SUM(Tabel2[[#This Row],[V 5]]*10+Tabel2[[#This Row],[GT 5]])/Tabel2[[#This Row],[AW 5]]*10+Tabel2[[#This Row],[BONUS 5]]</f>
        <v>0</v>
      </c>
      <c r="AR161">
        <v>1</v>
      </c>
      <c r="AV161" s="25">
        <f>SUM(Tabel2[[#This Row],[V 6]]*10+Tabel2[[#This Row],[GT 6]])/Tabel2[[#This Row],[AW 6]]*10+Tabel2[[#This Row],[BONUS 6]]</f>
        <v>0</v>
      </c>
      <c r="AX161">
        <v>1</v>
      </c>
      <c r="BB161" s="25">
        <f>SUM(Tabel2[[#This Row],[V 7]]*10+Tabel2[[#This Row],[GT 7]])/Tabel2[[#This Row],[AW 7]]*10+Tabel2[[#This Row],[BONUS 7]]</f>
        <v>0</v>
      </c>
      <c r="BD161">
        <v>1</v>
      </c>
      <c r="BH161" s="25">
        <f>SUM(Tabel2[[#This Row],[V 8]]*10+Tabel2[[#This Row],[GT 8]])/Tabel2[[#This Row],[AW 8]]*10+Tabel2[[#This Row],[BONUS 8]]</f>
        <v>0</v>
      </c>
      <c r="BJ161">
        <v>1</v>
      </c>
      <c r="BN161" s="25">
        <f>SUM(Tabel2[[#This Row],[V 9]]*10+Tabel2[[#This Row],[GT 9]])/Tabel2[[#This Row],[AW 9]]*10+Tabel2[[#This Row],[BONUS 9]]</f>
        <v>0</v>
      </c>
      <c r="BP161">
        <v>1</v>
      </c>
      <c r="BT161" s="25">
        <f>SUM(Tabel2[[#This Row],[V 10]]*10+Tabel2[[#This Row],[GT 10]])/Tabel2[[#This Row],[AW 10]]*10+Tabel2[[#This Row],[BONUS 10]]</f>
        <v>0</v>
      </c>
      <c r="BU1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61" s="24">
        <v>1000</v>
      </c>
      <c r="BW161" s="30">
        <f>Tabel2[[#This Row],[Diploma]]-Tabel2[[#This Row],[Uitgeschreven]]</f>
        <v>0</v>
      </c>
      <c r="BX161" s="2" t="str">
        <f t="shared" si="4"/>
        <v>geen actie</v>
      </c>
    </row>
    <row r="162" spans="1:76" x14ac:dyDescent="0.3">
      <c r="A162" s="24" t="s">
        <v>294</v>
      </c>
      <c r="B162" s="24" t="s">
        <v>169</v>
      </c>
      <c r="D162" t="s">
        <v>319</v>
      </c>
      <c r="E162" s="24">
        <v>116964</v>
      </c>
      <c r="F162" t="s">
        <v>296</v>
      </c>
      <c r="G162" s="46">
        <f>Tabel2[[#This Row],[pnt t/m 2021/22]]+Tabel2[[#This Row],[pnt 2022/2023]]</f>
        <v>136</v>
      </c>
      <c r="H162">
        <v>2006</v>
      </c>
      <c r="I162">
        <v>2022</v>
      </c>
      <c r="J162" s="26">
        <f>Tabel2[[#This Row],[ijkdatum]]-Tabel2[[#This Row],[Geboren]]</f>
        <v>16</v>
      </c>
      <c r="K162" s="28">
        <f>Tabel2[[#This Row],[TTL 1]]+Tabel2[[#This Row],[TTL 2]]+Tabel2[[#This Row],[TTL 3]]+Tabel2[[#This Row],[TTL 4]]+Tabel2[[#This Row],[TTL 5]]+Tabel2[[#This Row],[TTL 6]]+Tabel2[[#This Row],[TTL 7]]+Tabel2[[#This Row],[TTL 8]]+Tabel2[[#This Row],[TTL 9]]+Tabel2[[#This Row],[TTL 10]]</f>
        <v>0</v>
      </c>
      <c r="L162" s="45">
        <v>136</v>
      </c>
      <c r="N162">
        <v>1</v>
      </c>
      <c r="R162" s="25">
        <f>SUM(Tabel2[[#This Row],[V 1]]*10+Tabel2[[#This Row],[GT 1]])/Tabel2[[#This Row],[AW 1]]*10+Tabel2[[#This Row],[BONUS 1]]</f>
        <v>0</v>
      </c>
      <c r="T162">
        <v>1</v>
      </c>
      <c r="X162" s="25">
        <f>SUM(Tabel2[[#This Row],[V 2]]*10+Tabel2[[#This Row],[GT 2]])/Tabel2[[#This Row],[AW 2]]*10+Tabel2[[#This Row],[BONUS 2]]</f>
        <v>0</v>
      </c>
      <c r="Z162">
        <v>1</v>
      </c>
      <c r="AD162" s="25">
        <f>SUM(Tabel2[[#This Row],[V 3]]*10+Tabel2[[#This Row],[GT 3]])/Tabel2[[#This Row],[AW 3]]*10+Tabel2[[#This Row],[BONUS 3]]</f>
        <v>0</v>
      </c>
      <c r="AF162">
        <v>1</v>
      </c>
      <c r="AJ162" s="25">
        <f>SUM(Tabel2[[#This Row],[V 4]]*10+Tabel2[[#This Row],[GT 4]])/Tabel2[[#This Row],[AW 4]]*10+Tabel2[[#This Row],[BONUS 4]]</f>
        <v>0</v>
      </c>
      <c r="AL162">
        <v>1</v>
      </c>
      <c r="AP162" s="25">
        <f>SUM(Tabel2[[#This Row],[V 5]]*10+Tabel2[[#This Row],[GT 5]])/Tabel2[[#This Row],[AW 5]]*10+Tabel2[[#This Row],[BONUS 5]]</f>
        <v>0</v>
      </c>
      <c r="AR162">
        <v>1</v>
      </c>
      <c r="AV162" s="25">
        <f>SUM(Tabel2[[#This Row],[V 6]]*10+Tabel2[[#This Row],[GT 6]])/Tabel2[[#This Row],[AW 6]]*10+Tabel2[[#This Row],[BONUS 6]]</f>
        <v>0</v>
      </c>
      <c r="AX162">
        <v>1</v>
      </c>
      <c r="BB162" s="25">
        <f>SUM(Tabel2[[#This Row],[V 7]]*10+Tabel2[[#This Row],[GT 7]])/Tabel2[[#This Row],[AW 7]]*10+Tabel2[[#This Row],[BONUS 7]]</f>
        <v>0</v>
      </c>
      <c r="BD162">
        <v>1</v>
      </c>
      <c r="BH162" s="25">
        <f>SUM(Tabel2[[#This Row],[V 8]]*10+Tabel2[[#This Row],[GT 8]])/Tabel2[[#This Row],[AW 8]]*10+Tabel2[[#This Row],[BONUS 8]]</f>
        <v>0</v>
      </c>
      <c r="BJ162">
        <v>1</v>
      </c>
      <c r="BN162" s="25">
        <f>SUM(Tabel2[[#This Row],[V 9]]*10+Tabel2[[#This Row],[GT 9]])/Tabel2[[#This Row],[AW 9]]*10+Tabel2[[#This Row],[BONUS 9]]</f>
        <v>0</v>
      </c>
      <c r="BP162">
        <v>1</v>
      </c>
      <c r="BT162" s="25">
        <f>SUM(Tabel2[[#This Row],[V 10]]*10+Tabel2[[#This Row],[GT 10]])/Tabel2[[#This Row],[AW 10]]*10+Tabel2[[#This Row],[BONUS 10]]</f>
        <v>0</v>
      </c>
      <c r="BU1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2" s="24">
        <v>0</v>
      </c>
      <c r="BW162" s="30">
        <f>Tabel2[[#This Row],[Diploma]]-Tabel2[[#This Row],[Uitgeschreven]]</f>
        <v>0</v>
      </c>
      <c r="BX162" s="2" t="str">
        <f t="shared" si="4"/>
        <v>geen actie</v>
      </c>
    </row>
    <row r="163" spans="1:76" x14ac:dyDescent="0.3">
      <c r="A163" s="24" t="s">
        <v>213</v>
      </c>
      <c r="B163" s="24" t="s">
        <v>169</v>
      </c>
      <c r="D163" t="s">
        <v>253</v>
      </c>
      <c r="E163" s="24">
        <v>119645</v>
      </c>
      <c r="F163" t="s">
        <v>25</v>
      </c>
      <c r="G163" s="28">
        <f>Tabel2[[#This Row],[pnt t/m 2021/22]]+Tabel2[[#This Row],[pnt 2022/2023]]</f>
        <v>100</v>
      </c>
      <c r="H163">
        <v>2010</v>
      </c>
      <c r="I163">
        <v>2022</v>
      </c>
      <c r="J163" s="26">
        <f>Tabel2[[#This Row],[ijkdatum]]-Tabel2[[#This Row],[Geboren]]</f>
        <v>12</v>
      </c>
      <c r="K163" s="28">
        <f>Tabel2[[#This Row],[TTL 1]]+Tabel2[[#This Row],[TTL 2]]+Tabel2[[#This Row],[TTL 3]]+Tabel2[[#This Row],[TTL 4]]+Tabel2[[#This Row],[TTL 5]]+Tabel2[[#This Row],[TTL 6]]+Tabel2[[#This Row],[TTL 7]]+Tabel2[[#This Row],[TTL 8]]+Tabel2[[#This Row],[TTL 9]]+Tabel2[[#This Row],[TTL 10]]</f>
        <v>0</v>
      </c>
      <c r="L163" s="45">
        <v>100</v>
      </c>
      <c r="N163">
        <v>1</v>
      </c>
      <c r="R163" s="25">
        <f>SUM(Tabel2[[#This Row],[V 1]]*10+Tabel2[[#This Row],[GT 1]])/Tabel2[[#This Row],[AW 1]]*10+Tabel2[[#This Row],[BONUS 1]]</f>
        <v>0</v>
      </c>
      <c r="T163">
        <v>1</v>
      </c>
      <c r="X163" s="25">
        <f>SUM(Tabel2[[#This Row],[V 2]]*10+Tabel2[[#This Row],[GT 2]])/Tabel2[[#This Row],[AW 2]]*10+Tabel2[[#This Row],[BONUS 2]]</f>
        <v>0</v>
      </c>
      <c r="Z163">
        <v>1</v>
      </c>
      <c r="AD163" s="25">
        <f>SUM(Tabel2[[#This Row],[V 3]]*10+Tabel2[[#This Row],[GT 3]])/Tabel2[[#This Row],[AW 3]]*10+Tabel2[[#This Row],[BONUS 3]]</f>
        <v>0</v>
      </c>
      <c r="AF163">
        <v>1</v>
      </c>
      <c r="AJ163" s="25">
        <f>SUM(Tabel2[[#This Row],[V 4]]*10+Tabel2[[#This Row],[GT 4]])/Tabel2[[#This Row],[AW 4]]*10+Tabel2[[#This Row],[BONUS 4]]</f>
        <v>0</v>
      </c>
      <c r="AL163">
        <v>1</v>
      </c>
      <c r="AP163" s="25">
        <f>SUM(Tabel2[[#This Row],[V 5]]*10+Tabel2[[#This Row],[GT 5]])/Tabel2[[#This Row],[AW 5]]*10+Tabel2[[#This Row],[BONUS 5]]</f>
        <v>0</v>
      </c>
      <c r="AR163">
        <v>1</v>
      </c>
      <c r="AV163" s="25">
        <f>SUM(Tabel2[[#This Row],[V 6]]*10+Tabel2[[#This Row],[GT 6]])/Tabel2[[#This Row],[AW 6]]*10+Tabel2[[#This Row],[BONUS 6]]</f>
        <v>0</v>
      </c>
      <c r="AX163">
        <v>1</v>
      </c>
      <c r="BB163" s="25">
        <f>SUM(Tabel2[[#This Row],[V 7]]*10+Tabel2[[#This Row],[GT 7]])/Tabel2[[#This Row],[AW 7]]*10+Tabel2[[#This Row],[BONUS 7]]</f>
        <v>0</v>
      </c>
      <c r="BD163">
        <v>1</v>
      </c>
      <c r="BH163" s="25">
        <f>SUM(Tabel2[[#This Row],[V 8]]*10+Tabel2[[#This Row],[GT 8]])/Tabel2[[#This Row],[AW 8]]*10+Tabel2[[#This Row],[BONUS 8]]</f>
        <v>0</v>
      </c>
      <c r="BJ163">
        <v>1</v>
      </c>
      <c r="BN163" s="25">
        <f>SUM(Tabel2[[#This Row],[V 9]]*10+Tabel2[[#This Row],[GT 9]])/Tabel2[[#This Row],[AW 9]]*10+Tabel2[[#This Row],[BONUS 9]]</f>
        <v>0</v>
      </c>
      <c r="BP163">
        <v>1</v>
      </c>
      <c r="BT163" s="25">
        <f>SUM(Tabel2[[#This Row],[V 10]]*10+Tabel2[[#This Row],[GT 10]])/Tabel2[[#This Row],[AW 10]]*10+Tabel2[[#This Row],[BONUS 10]]</f>
        <v>0</v>
      </c>
      <c r="BU1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3" s="24">
        <v>0</v>
      </c>
      <c r="BW163" s="30">
        <f>Tabel2[[#This Row],[Diploma]]-Tabel2[[#This Row],[Uitgeschreven]]</f>
        <v>0</v>
      </c>
      <c r="BX163" s="2" t="str">
        <f t="shared" si="4"/>
        <v>geen actie</v>
      </c>
    </row>
    <row r="164" spans="1:76" x14ac:dyDescent="0.3">
      <c r="A164" s="24" t="s">
        <v>320</v>
      </c>
      <c r="B164" s="24" t="s">
        <v>169</v>
      </c>
      <c r="D164" t="s">
        <v>342</v>
      </c>
      <c r="E164" s="24">
        <v>118847</v>
      </c>
      <c r="F164" t="s">
        <v>75</v>
      </c>
      <c r="G164" s="28">
        <f>Tabel2[[#This Row],[pnt t/m 2021/22]]+Tabel2[[#This Row],[pnt 2022/2023]]</f>
        <v>207.11111111111109</v>
      </c>
      <c r="H164">
        <v>2010</v>
      </c>
      <c r="I164">
        <v>2022</v>
      </c>
      <c r="J164" s="26">
        <f>Tabel2[[#This Row],[ijkdatum]]-Tabel2[[#This Row],[Geboren]]</f>
        <v>12</v>
      </c>
      <c r="K164" s="28">
        <f>Tabel2[[#This Row],[TTL 1]]+Tabel2[[#This Row],[TTL 2]]+Tabel2[[#This Row],[TTL 3]]+Tabel2[[#This Row],[TTL 4]]+Tabel2[[#This Row],[TTL 5]]+Tabel2[[#This Row],[TTL 6]]+Tabel2[[#This Row],[TTL 7]]+Tabel2[[#This Row],[TTL 8]]+Tabel2[[#This Row],[TTL 9]]+Tabel2[[#This Row],[TTL 10]]</f>
        <v>0</v>
      </c>
      <c r="L164" s="45">
        <v>207.11111111111109</v>
      </c>
      <c r="N164">
        <v>1</v>
      </c>
      <c r="R164" s="25">
        <f>SUM(Tabel2[[#This Row],[V 1]]*10+Tabel2[[#This Row],[GT 1]])/Tabel2[[#This Row],[AW 1]]*10+Tabel2[[#This Row],[BONUS 1]]</f>
        <v>0</v>
      </c>
      <c r="T164">
        <v>1</v>
      </c>
      <c r="X164" s="25">
        <f>SUM(Tabel2[[#This Row],[V 2]]*10+Tabel2[[#This Row],[GT 2]])/Tabel2[[#This Row],[AW 2]]*10+Tabel2[[#This Row],[BONUS 2]]</f>
        <v>0</v>
      </c>
      <c r="Z164">
        <v>1</v>
      </c>
      <c r="AD164" s="25">
        <f>SUM(Tabel2[[#This Row],[V 3]]*10+Tabel2[[#This Row],[GT 3]])/Tabel2[[#This Row],[AW 3]]*10+Tabel2[[#This Row],[BONUS 3]]</f>
        <v>0</v>
      </c>
      <c r="AF164">
        <v>1</v>
      </c>
      <c r="AJ164" s="25">
        <f>SUM(Tabel2[[#This Row],[V 4]]*10+Tabel2[[#This Row],[GT 4]])/Tabel2[[#This Row],[AW 4]]*10+Tabel2[[#This Row],[BONUS 4]]</f>
        <v>0</v>
      </c>
      <c r="AL164">
        <v>1</v>
      </c>
      <c r="AP164" s="25">
        <f>SUM(Tabel2[[#This Row],[V 5]]*10+Tabel2[[#This Row],[GT 5]])/Tabel2[[#This Row],[AW 5]]*10+Tabel2[[#This Row],[BONUS 5]]</f>
        <v>0</v>
      </c>
      <c r="AR164">
        <v>1</v>
      </c>
      <c r="AV164" s="25">
        <f>SUM(Tabel2[[#This Row],[V 6]]*10+Tabel2[[#This Row],[GT 6]])/Tabel2[[#This Row],[AW 6]]*10+Tabel2[[#This Row],[BONUS 6]]</f>
        <v>0</v>
      </c>
      <c r="AX164">
        <v>1</v>
      </c>
      <c r="BB164" s="25">
        <f>SUM(Tabel2[[#This Row],[V 7]]*10+Tabel2[[#This Row],[GT 7]])/Tabel2[[#This Row],[AW 7]]*10+Tabel2[[#This Row],[BONUS 7]]</f>
        <v>0</v>
      </c>
      <c r="BD164">
        <v>1</v>
      </c>
      <c r="BH164" s="25">
        <f>SUM(Tabel2[[#This Row],[V 8]]*10+Tabel2[[#This Row],[GT 8]])/Tabel2[[#This Row],[AW 8]]*10+Tabel2[[#This Row],[BONUS 8]]</f>
        <v>0</v>
      </c>
      <c r="BJ164">
        <v>1</v>
      </c>
      <c r="BN164" s="25">
        <f>SUM(Tabel2[[#This Row],[V 9]]*10+Tabel2[[#This Row],[GT 9]])/Tabel2[[#This Row],[AW 9]]*10+Tabel2[[#This Row],[BONUS 9]]</f>
        <v>0</v>
      </c>
      <c r="BP164">
        <v>1</v>
      </c>
      <c r="BT164" s="25">
        <f>SUM(Tabel2[[#This Row],[V 10]]*10+Tabel2[[#This Row],[GT 10]])/Tabel2[[#This Row],[AW 10]]*10+Tabel2[[#This Row],[BONUS 10]]</f>
        <v>0</v>
      </c>
      <c r="BU1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4" s="24">
        <v>0</v>
      </c>
      <c r="BW164" s="30">
        <f>Tabel2[[#This Row],[Diploma]]-Tabel2[[#This Row],[Uitgeschreven]]</f>
        <v>0</v>
      </c>
      <c r="BX164" s="2" t="str">
        <f t="shared" si="4"/>
        <v>geen actie</v>
      </c>
    </row>
    <row r="165" spans="1:76" x14ac:dyDescent="0.3">
      <c r="A165" s="24" t="s">
        <v>320</v>
      </c>
      <c r="B165" s="24" t="s">
        <v>169</v>
      </c>
      <c r="D165" t="s">
        <v>400</v>
      </c>
      <c r="F165" t="s">
        <v>63</v>
      </c>
      <c r="G165" s="28">
        <f>Tabel2[[#This Row],[pnt t/m 2021/22]]+Tabel2[[#This Row],[pnt 2022/2023]]</f>
        <v>0</v>
      </c>
      <c r="I165">
        <v>2022</v>
      </c>
      <c r="J165" s="26">
        <f>Tabel2[[#This Row],[ijkdatum]]-Tabel2[[#This Row],[Geboren]]</f>
        <v>2022</v>
      </c>
      <c r="K165" s="28">
        <f>Tabel2[[#This Row],[TTL 1]]+Tabel2[[#This Row],[TTL 2]]+Tabel2[[#This Row],[TTL 3]]+Tabel2[[#This Row],[TTL 4]]+Tabel2[[#This Row],[TTL 5]]+Tabel2[[#This Row],[TTL 6]]+Tabel2[[#This Row],[TTL 7]]+Tabel2[[#This Row],[TTL 8]]+Tabel2[[#This Row],[TTL 9]]+Tabel2[[#This Row],[TTL 10]]</f>
        <v>0</v>
      </c>
      <c r="L165" s="45">
        <v>0</v>
      </c>
      <c r="N165">
        <v>1</v>
      </c>
      <c r="R165" s="25">
        <f>SUM(Tabel2[[#This Row],[V 1]]*10+Tabel2[[#This Row],[GT 1]])/Tabel2[[#This Row],[AW 1]]*10+Tabel2[[#This Row],[BONUS 1]]</f>
        <v>0</v>
      </c>
      <c r="T165">
        <v>1</v>
      </c>
      <c r="X165" s="25">
        <f>SUM(Tabel2[[#This Row],[V 2]]*10+Tabel2[[#This Row],[GT 2]])/Tabel2[[#This Row],[AW 2]]*10+Tabel2[[#This Row],[BONUS 2]]</f>
        <v>0</v>
      </c>
      <c r="Z165">
        <v>1</v>
      </c>
      <c r="AD165" s="25">
        <f>SUM(Tabel2[[#This Row],[V 3]]*10+Tabel2[[#This Row],[GT 3]])/Tabel2[[#This Row],[AW 3]]*10+Tabel2[[#This Row],[BONUS 3]]</f>
        <v>0</v>
      </c>
      <c r="AF165">
        <v>1</v>
      </c>
      <c r="AJ165" s="25">
        <f>SUM(Tabel2[[#This Row],[V 4]]*10+Tabel2[[#This Row],[GT 4]])/Tabel2[[#This Row],[AW 4]]*10+Tabel2[[#This Row],[BONUS 4]]</f>
        <v>0</v>
      </c>
      <c r="AL165">
        <v>1</v>
      </c>
      <c r="AP165" s="25">
        <f>SUM(Tabel2[[#This Row],[V 5]]*10+Tabel2[[#This Row],[GT 5]])/Tabel2[[#This Row],[AW 5]]*10+Tabel2[[#This Row],[BONUS 5]]</f>
        <v>0</v>
      </c>
      <c r="AR165">
        <v>1</v>
      </c>
      <c r="AV165" s="25">
        <f>SUM(Tabel2[[#This Row],[V 6]]*10+Tabel2[[#This Row],[GT 6]])/Tabel2[[#This Row],[AW 6]]*10+Tabel2[[#This Row],[BONUS 6]]</f>
        <v>0</v>
      </c>
      <c r="AX165">
        <v>1</v>
      </c>
      <c r="BB165" s="25">
        <f>SUM(Tabel2[[#This Row],[V 7]]*10+Tabel2[[#This Row],[GT 7]])/Tabel2[[#This Row],[AW 7]]*10+Tabel2[[#This Row],[BONUS 7]]</f>
        <v>0</v>
      </c>
      <c r="BD165">
        <v>1</v>
      </c>
      <c r="BH165" s="25">
        <f>SUM(Tabel2[[#This Row],[V 8]]*10+Tabel2[[#This Row],[GT 8]])/Tabel2[[#This Row],[AW 8]]*10+Tabel2[[#This Row],[BONUS 8]]</f>
        <v>0</v>
      </c>
      <c r="BJ165">
        <v>1</v>
      </c>
      <c r="BN165" s="25">
        <f>SUM(Tabel2[[#This Row],[V 9]]*10+Tabel2[[#This Row],[GT 9]])/Tabel2[[#This Row],[AW 9]]*10+Tabel2[[#This Row],[BONUS 9]]</f>
        <v>0</v>
      </c>
      <c r="BP165">
        <v>1</v>
      </c>
      <c r="BT165" s="25">
        <f>SUM(Tabel2[[#This Row],[V 10]]*10+Tabel2[[#This Row],[GT 10]])/Tabel2[[#This Row],[AW 10]]*10+Tabel2[[#This Row],[BONUS 10]]</f>
        <v>0</v>
      </c>
      <c r="BU1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5" s="30">
        <f>Tabel2[[#This Row],[Diploma]]-Tabel2[[#This Row],[Uitgeschreven]]</f>
        <v>0</v>
      </c>
      <c r="BX165" s="2" t="str">
        <f t="shared" ref="BX165:BX199" si="5">IF(BW165=0,"geen actie",CONCATENATE("diploma uitschrijven: ",BU165," punten"))</f>
        <v>geen actie</v>
      </c>
    </row>
    <row r="166" spans="1:76" x14ac:dyDescent="0.3">
      <c r="A166" s="24" t="s">
        <v>212</v>
      </c>
      <c r="D166" t="s">
        <v>210</v>
      </c>
      <c r="F166" t="s">
        <v>195</v>
      </c>
      <c r="G166" s="28">
        <f>Tabel2[[#This Row],[pnt t/m 2021/22]]+Tabel2[[#This Row],[pnt 2022/2023]]</f>
        <v>60.666666666666664</v>
      </c>
      <c r="H166">
        <v>2008</v>
      </c>
      <c r="I166">
        <v>2022</v>
      </c>
      <c r="J166" s="26">
        <f>Tabel2[[#This Row],[ijkdatum]]-Tabel2[[#This Row],[Geboren]]</f>
        <v>14</v>
      </c>
      <c r="K166" s="28">
        <f>Tabel2[[#This Row],[TTL 1]]+Tabel2[[#This Row],[TTL 2]]+Tabel2[[#This Row],[TTL 3]]+Tabel2[[#This Row],[TTL 4]]+Tabel2[[#This Row],[TTL 5]]+Tabel2[[#This Row],[TTL 6]]+Tabel2[[#This Row],[TTL 7]]+Tabel2[[#This Row],[TTL 8]]+Tabel2[[#This Row],[TTL 9]]+Tabel2[[#This Row],[TTL 10]]</f>
        <v>0</v>
      </c>
      <c r="L166" s="45">
        <v>60.666666666666664</v>
      </c>
      <c r="N166">
        <v>1</v>
      </c>
      <c r="R166" s="25">
        <f>SUM(Tabel2[[#This Row],[V 1]]*10+Tabel2[[#This Row],[GT 1]])/Tabel2[[#This Row],[AW 1]]*10+Tabel2[[#This Row],[BONUS 1]]</f>
        <v>0</v>
      </c>
      <c r="T166">
        <v>1</v>
      </c>
      <c r="X166" s="25">
        <f>SUM(Tabel2[[#This Row],[V 2]]*10+Tabel2[[#This Row],[GT 2]])/Tabel2[[#This Row],[AW 2]]*10+Tabel2[[#This Row],[BONUS 2]]</f>
        <v>0</v>
      </c>
      <c r="Z166">
        <v>1</v>
      </c>
      <c r="AD166" s="25">
        <f>SUM(Tabel2[[#This Row],[V 3]]*10+Tabel2[[#This Row],[GT 3]])/Tabel2[[#This Row],[AW 3]]*10+Tabel2[[#This Row],[BONUS 3]]</f>
        <v>0</v>
      </c>
      <c r="AF166">
        <v>1</v>
      </c>
      <c r="AJ166" s="25">
        <f>SUM(Tabel2[[#This Row],[V 4]]*10+Tabel2[[#This Row],[GT 4]])/Tabel2[[#This Row],[AW 4]]*10+Tabel2[[#This Row],[BONUS 4]]</f>
        <v>0</v>
      </c>
      <c r="AL166">
        <v>1</v>
      </c>
      <c r="AP166" s="25">
        <f>SUM(Tabel2[[#This Row],[V 5]]*10+Tabel2[[#This Row],[GT 5]])/Tabel2[[#This Row],[AW 5]]*10+Tabel2[[#This Row],[BONUS 5]]</f>
        <v>0</v>
      </c>
      <c r="AR166">
        <v>1</v>
      </c>
      <c r="AV166" s="25">
        <f>SUM(Tabel2[[#This Row],[V 6]]*10+Tabel2[[#This Row],[GT 6]])/Tabel2[[#This Row],[AW 6]]*10+Tabel2[[#This Row],[BONUS 6]]</f>
        <v>0</v>
      </c>
      <c r="AX166">
        <v>1</v>
      </c>
      <c r="BB166" s="25">
        <f>SUM(Tabel2[[#This Row],[V 7]]*10+Tabel2[[#This Row],[GT 7]])/Tabel2[[#This Row],[AW 7]]*10+Tabel2[[#This Row],[BONUS 7]]</f>
        <v>0</v>
      </c>
      <c r="BD166">
        <v>1</v>
      </c>
      <c r="BH166" s="25">
        <f>SUM(Tabel2[[#This Row],[V 8]]*10+Tabel2[[#This Row],[GT 8]])/Tabel2[[#This Row],[AW 8]]*10+Tabel2[[#This Row],[BONUS 8]]</f>
        <v>0</v>
      </c>
      <c r="BJ166">
        <v>1</v>
      </c>
      <c r="BN166" s="25">
        <f>SUM(Tabel2[[#This Row],[V 9]]*10+Tabel2[[#This Row],[GT 9]])/Tabel2[[#This Row],[AW 9]]*10+Tabel2[[#This Row],[BONUS 9]]</f>
        <v>0</v>
      </c>
      <c r="BP166">
        <v>1</v>
      </c>
      <c r="BT166" s="25">
        <f>SUM(Tabel2[[#This Row],[V 10]]*10+Tabel2[[#This Row],[GT 10]])/Tabel2[[#This Row],[AW 10]]*10+Tabel2[[#This Row],[BONUS 10]]</f>
        <v>0</v>
      </c>
      <c r="BU1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6" s="24">
        <v>0</v>
      </c>
      <c r="BW166" s="30">
        <f>Tabel2[[#This Row],[Diploma]]-Tabel2[[#This Row],[Uitgeschreven]]</f>
        <v>0</v>
      </c>
      <c r="BX166" s="2" t="str">
        <f t="shared" si="5"/>
        <v>geen actie</v>
      </c>
    </row>
    <row r="167" spans="1:76" x14ac:dyDescent="0.3">
      <c r="A167" s="24" t="s">
        <v>320</v>
      </c>
      <c r="B167" s="24" t="s">
        <v>169</v>
      </c>
      <c r="D167" t="s">
        <v>343</v>
      </c>
      <c r="E167" s="24">
        <v>119318</v>
      </c>
      <c r="F167" t="s">
        <v>296</v>
      </c>
      <c r="G167" s="28">
        <f>Tabel2[[#This Row],[pnt t/m 2021/22]]+Tabel2[[#This Row],[pnt 2022/2023]]</f>
        <v>830.69444444444446</v>
      </c>
      <c r="H167">
        <v>2012</v>
      </c>
      <c r="I167">
        <v>2022</v>
      </c>
      <c r="J167" s="26">
        <f>Tabel2[[#This Row],[ijkdatum]]-Tabel2[[#This Row],[Geboren]]</f>
        <v>10</v>
      </c>
      <c r="K167" s="28">
        <f>Tabel2[[#This Row],[TTL 1]]+Tabel2[[#This Row],[TTL 2]]+Tabel2[[#This Row],[TTL 3]]+Tabel2[[#This Row],[TTL 4]]+Tabel2[[#This Row],[TTL 5]]+Tabel2[[#This Row],[TTL 6]]+Tabel2[[#This Row],[TTL 7]]+Tabel2[[#This Row],[TTL 8]]+Tabel2[[#This Row],[TTL 9]]+Tabel2[[#This Row],[TTL 10]]</f>
        <v>150</v>
      </c>
      <c r="L167" s="45">
        <v>680.69444444444446</v>
      </c>
      <c r="M167">
        <v>4</v>
      </c>
      <c r="N167">
        <v>11</v>
      </c>
      <c r="O167">
        <v>11</v>
      </c>
      <c r="P167">
        <v>55</v>
      </c>
      <c r="R167" s="25">
        <f>SUM(Tabel2[[#This Row],[V 1]]*10+Tabel2[[#This Row],[GT 1]])/Tabel2[[#This Row],[AW 1]]*10+Tabel2[[#This Row],[BONUS 1]]</f>
        <v>150</v>
      </c>
      <c r="T167">
        <v>1</v>
      </c>
      <c r="X167" s="25">
        <f>SUM(Tabel2[[#This Row],[V 2]]*10+Tabel2[[#This Row],[GT 2]])/Tabel2[[#This Row],[AW 2]]*10+Tabel2[[#This Row],[BONUS 2]]</f>
        <v>0</v>
      </c>
      <c r="Z167">
        <v>1</v>
      </c>
      <c r="AD167" s="25">
        <f>SUM(Tabel2[[#This Row],[V 3]]*10+Tabel2[[#This Row],[GT 3]])/Tabel2[[#This Row],[AW 3]]*10+Tabel2[[#This Row],[BONUS 3]]</f>
        <v>0</v>
      </c>
      <c r="AF167">
        <v>1</v>
      </c>
      <c r="AJ167" s="25">
        <f>SUM(Tabel2[[#This Row],[V 4]]*10+Tabel2[[#This Row],[GT 4]])/Tabel2[[#This Row],[AW 4]]*10+Tabel2[[#This Row],[BONUS 4]]</f>
        <v>0</v>
      </c>
      <c r="AL167">
        <v>1</v>
      </c>
      <c r="AP167" s="25">
        <f>SUM(Tabel2[[#This Row],[V 5]]*10+Tabel2[[#This Row],[GT 5]])/Tabel2[[#This Row],[AW 5]]*10+Tabel2[[#This Row],[BONUS 5]]</f>
        <v>0</v>
      </c>
      <c r="AR167">
        <v>1</v>
      </c>
      <c r="AV167" s="25">
        <f>SUM(Tabel2[[#This Row],[V 6]]*10+Tabel2[[#This Row],[GT 6]])/Tabel2[[#This Row],[AW 6]]*10+Tabel2[[#This Row],[BONUS 6]]</f>
        <v>0</v>
      </c>
      <c r="AX167">
        <v>1</v>
      </c>
      <c r="BB167" s="25">
        <f>SUM(Tabel2[[#This Row],[V 7]]*10+Tabel2[[#This Row],[GT 7]])/Tabel2[[#This Row],[AW 7]]*10+Tabel2[[#This Row],[BONUS 7]]</f>
        <v>0</v>
      </c>
      <c r="BD167">
        <v>1</v>
      </c>
      <c r="BH167" s="25">
        <f>SUM(Tabel2[[#This Row],[V 8]]*10+Tabel2[[#This Row],[GT 8]])/Tabel2[[#This Row],[AW 8]]*10+Tabel2[[#This Row],[BONUS 8]]</f>
        <v>0</v>
      </c>
      <c r="BJ167">
        <v>1</v>
      </c>
      <c r="BN167" s="25">
        <f>SUM(Tabel2[[#This Row],[V 9]]*10+Tabel2[[#This Row],[GT 9]])/Tabel2[[#This Row],[AW 9]]*10+Tabel2[[#This Row],[BONUS 9]]</f>
        <v>0</v>
      </c>
      <c r="BP167">
        <v>1</v>
      </c>
      <c r="BT167" s="25">
        <f>SUM(Tabel2[[#This Row],[V 10]]*10+Tabel2[[#This Row],[GT 10]])/Tabel2[[#This Row],[AW 10]]*10+Tabel2[[#This Row],[BONUS 10]]</f>
        <v>0</v>
      </c>
      <c r="BU1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67" s="24">
        <v>500</v>
      </c>
      <c r="BW167" s="30">
        <f>Tabel2[[#This Row],[Diploma]]-Tabel2[[#This Row],[Uitgeschreven]]</f>
        <v>250</v>
      </c>
      <c r="BX167" s="2" t="str">
        <f t="shared" si="5"/>
        <v>diploma uitschrijven: 750 punten</v>
      </c>
    </row>
    <row r="168" spans="1:76" x14ac:dyDescent="0.3">
      <c r="A168" s="24" t="s">
        <v>256</v>
      </c>
      <c r="B168" s="24" t="s">
        <v>169</v>
      </c>
      <c r="D168" t="s">
        <v>279</v>
      </c>
      <c r="E168" s="24">
        <v>118074</v>
      </c>
      <c r="F168" t="s">
        <v>45</v>
      </c>
      <c r="G168" s="28">
        <f>Tabel2[[#This Row],[pnt t/m 2021/22]]+Tabel2[[#This Row],[pnt 2022/2023]]</f>
        <v>1338.3888888888889</v>
      </c>
      <c r="H168">
        <v>2009</v>
      </c>
      <c r="I168">
        <v>2022</v>
      </c>
      <c r="J168" s="26">
        <f>Tabel2[[#This Row],[ijkdatum]]-Tabel2[[#This Row],[Geboren]]</f>
        <v>13</v>
      </c>
      <c r="K168" s="28">
        <f>Tabel2[[#This Row],[TTL 1]]+Tabel2[[#This Row],[TTL 2]]+Tabel2[[#This Row],[TTL 3]]+Tabel2[[#This Row],[TTL 4]]+Tabel2[[#This Row],[TTL 5]]+Tabel2[[#This Row],[TTL 6]]+Tabel2[[#This Row],[TTL 7]]+Tabel2[[#This Row],[TTL 8]]+Tabel2[[#This Row],[TTL 9]]+Tabel2[[#This Row],[TTL 10]]</f>
        <v>124</v>
      </c>
      <c r="L168" s="45">
        <v>1214.3888888888889</v>
      </c>
      <c r="M168">
        <v>7</v>
      </c>
      <c r="N168">
        <v>10</v>
      </c>
      <c r="O168">
        <v>8</v>
      </c>
      <c r="P168">
        <v>44</v>
      </c>
      <c r="R168" s="25">
        <f>SUM(Tabel2[[#This Row],[V 1]]*10+Tabel2[[#This Row],[GT 1]])/Tabel2[[#This Row],[AW 1]]*10+Tabel2[[#This Row],[BONUS 1]]</f>
        <v>124</v>
      </c>
      <c r="T168">
        <v>1</v>
      </c>
      <c r="X168" s="25">
        <f>SUM(Tabel2[[#This Row],[V 2]]*10+Tabel2[[#This Row],[GT 2]])/Tabel2[[#This Row],[AW 2]]*10+Tabel2[[#This Row],[BONUS 2]]</f>
        <v>0</v>
      </c>
      <c r="Z168">
        <v>1</v>
      </c>
      <c r="AD168" s="25">
        <f>SUM(Tabel2[[#This Row],[V 3]]*10+Tabel2[[#This Row],[GT 3]])/Tabel2[[#This Row],[AW 3]]*10+Tabel2[[#This Row],[BONUS 3]]</f>
        <v>0</v>
      </c>
      <c r="AF168">
        <v>1</v>
      </c>
      <c r="AJ168" s="25">
        <f>SUM(Tabel2[[#This Row],[V 4]]*10+Tabel2[[#This Row],[GT 4]])/Tabel2[[#This Row],[AW 4]]*10+Tabel2[[#This Row],[BONUS 4]]</f>
        <v>0</v>
      </c>
      <c r="AL168">
        <v>1</v>
      </c>
      <c r="AP168" s="25">
        <f>SUM(Tabel2[[#This Row],[V 5]]*10+Tabel2[[#This Row],[GT 5]])/Tabel2[[#This Row],[AW 5]]*10+Tabel2[[#This Row],[BONUS 5]]</f>
        <v>0</v>
      </c>
      <c r="AR168">
        <v>1</v>
      </c>
      <c r="AV168" s="25">
        <f>SUM(Tabel2[[#This Row],[V 6]]*10+Tabel2[[#This Row],[GT 6]])/Tabel2[[#This Row],[AW 6]]*10+Tabel2[[#This Row],[BONUS 6]]</f>
        <v>0</v>
      </c>
      <c r="AX168">
        <v>1</v>
      </c>
      <c r="BB168" s="25">
        <f>SUM(Tabel2[[#This Row],[V 7]]*10+Tabel2[[#This Row],[GT 7]])/Tabel2[[#This Row],[AW 7]]*10+Tabel2[[#This Row],[BONUS 7]]</f>
        <v>0</v>
      </c>
      <c r="BD168">
        <v>1</v>
      </c>
      <c r="BH168" s="25">
        <f>SUM(Tabel2[[#This Row],[V 8]]*10+Tabel2[[#This Row],[GT 8]])/Tabel2[[#This Row],[AW 8]]*10+Tabel2[[#This Row],[BONUS 8]]</f>
        <v>0</v>
      </c>
      <c r="BJ168">
        <v>1</v>
      </c>
      <c r="BN168" s="25">
        <f>SUM(Tabel2[[#This Row],[V 9]]*10+Tabel2[[#This Row],[GT 9]])/Tabel2[[#This Row],[AW 9]]*10+Tabel2[[#This Row],[BONUS 9]]</f>
        <v>0</v>
      </c>
      <c r="BP168">
        <v>1</v>
      </c>
      <c r="BT168" s="25">
        <f>SUM(Tabel2[[#This Row],[V 10]]*10+Tabel2[[#This Row],[GT 10]])/Tabel2[[#This Row],[AW 10]]*10+Tabel2[[#This Row],[BONUS 10]]</f>
        <v>0</v>
      </c>
      <c r="BU1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68" s="24">
        <v>1000</v>
      </c>
      <c r="BW168" s="30">
        <f>Tabel2[[#This Row],[Diploma]]-Tabel2[[#This Row],[Uitgeschreven]]</f>
        <v>0</v>
      </c>
      <c r="BX168" s="2" t="str">
        <f t="shared" si="5"/>
        <v>geen actie</v>
      </c>
    </row>
    <row r="169" spans="1:76" x14ac:dyDescent="0.3">
      <c r="A169" s="24" t="s">
        <v>212</v>
      </c>
      <c r="B169" s="24" t="s">
        <v>169</v>
      </c>
      <c r="D169" t="s">
        <v>211</v>
      </c>
      <c r="E169" s="24">
        <v>116634</v>
      </c>
      <c r="F169" t="s">
        <v>31</v>
      </c>
      <c r="G169" s="28">
        <f>Tabel2[[#This Row],[pnt t/m 2021/22]]+Tabel2[[#This Row],[pnt 2022/2023]]</f>
        <v>2068.4126984126983</v>
      </c>
      <c r="H169">
        <v>2006</v>
      </c>
      <c r="I169">
        <v>2022</v>
      </c>
      <c r="J169" s="26">
        <f>Tabel2[[#This Row],[ijkdatum]]-Tabel2[[#This Row],[Geboren]]</f>
        <v>16</v>
      </c>
      <c r="K169" s="28">
        <f>Tabel2[[#This Row],[TTL 1]]+Tabel2[[#This Row],[TTL 2]]+Tabel2[[#This Row],[TTL 3]]+Tabel2[[#This Row],[TTL 4]]+Tabel2[[#This Row],[TTL 5]]+Tabel2[[#This Row],[TTL 6]]+Tabel2[[#This Row],[TTL 7]]+Tabel2[[#This Row],[TTL 8]]+Tabel2[[#This Row],[TTL 9]]+Tabel2[[#This Row],[TTL 10]]</f>
        <v>0</v>
      </c>
      <c r="L169" s="45">
        <v>2068.4126984126983</v>
      </c>
      <c r="N169">
        <v>1</v>
      </c>
      <c r="R169" s="25">
        <f>SUM(Tabel2[[#This Row],[V 1]]*10+Tabel2[[#This Row],[GT 1]])/Tabel2[[#This Row],[AW 1]]*10+Tabel2[[#This Row],[BONUS 1]]</f>
        <v>0</v>
      </c>
      <c r="T169">
        <v>1</v>
      </c>
      <c r="X169" s="25">
        <f>SUM(Tabel2[[#This Row],[V 2]]*10+Tabel2[[#This Row],[GT 2]])/Tabel2[[#This Row],[AW 2]]*10+Tabel2[[#This Row],[BONUS 2]]</f>
        <v>0</v>
      </c>
      <c r="Z169">
        <v>1</v>
      </c>
      <c r="AD169" s="25">
        <f>SUM(Tabel2[[#This Row],[V 3]]*10+Tabel2[[#This Row],[GT 3]])/Tabel2[[#This Row],[AW 3]]*10+Tabel2[[#This Row],[BONUS 3]]</f>
        <v>0</v>
      </c>
      <c r="AF169">
        <v>1</v>
      </c>
      <c r="AJ169" s="25">
        <f>SUM(Tabel2[[#This Row],[V 4]]*10+Tabel2[[#This Row],[GT 4]])/Tabel2[[#This Row],[AW 4]]*10+Tabel2[[#This Row],[BONUS 4]]</f>
        <v>0</v>
      </c>
      <c r="AL169">
        <v>1</v>
      </c>
      <c r="AP169" s="25">
        <f>SUM(Tabel2[[#This Row],[V 5]]*10+Tabel2[[#This Row],[GT 5]])/Tabel2[[#This Row],[AW 5]]*10+Tabel2[[#This Row],[BONUS 5]]</f>
        <v>0</v>
      </c>
      <c r="AR169">
        <v>1</v>
      </c>
      <c r="AV169" s="25">
        <f>SUM(Tabel2[[#This Row],[V 6]]*10+Tabel2[[#This Row],[GT 6]])/Tabel2[[#This Row],[AW 6]]*10+Tabel2[[#This Row],[BONUS 6]]</f>
        <v>0</v>
      </c>
      <c r="AX169">
        <v>1</v>
      </c>
      <c r="BB169" s="25">
        <f>SUM(Tabel2[[#This Row],[V 7]]*10+Tabel2[[#This Row],[GT 7]])/Tabel2[[#This Row],[AW 7]]*10+Tabel2[[#This Row],[BONUS 7]]</f>
        <v>0</v>
      </c>
      <c r="BD169">
        <v>1</v>
      </c>
      <c r="BH169" s="25">
        <f>SUM(Tabel2[[#This Row],[V 8]]*10+Tabel2[[#This Row],[GT 8]])/Tabel2[[#This Row],[AW 8]]*10+Tabel2[[#This Row],[BONUS 8]]</f>
        <v>0</v>
      </c>
      <c r="BJ169">
        <v>1</v>
      </c>
      <c r="BN169" s="25">
        <f>SUM(Tabel2[[#This Row],[V 9]]*10+Tabel2[[#This Row],[GT 9]])/Tabel2[[#This Row],[AW 9]]*10+Tabel2[[#This Row],[BONUS 9]]</f>
        <v>0</v>
      </c>
      <c r="BP169">
        <v>1</v>
      </c>
      <c r="BT169" s="25">
        <f>SUM(Tabel2[[#This Row],[V 10]]*10+Tabel2[[#This Row],[GT 10]])/Tabel2[[#This Row],[AW 10]]*10+Tabel2[[#This Row],[BONUS 10]]</f>
        <v>0</v>
      </c>
      <c r="BU1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69" s="24">
        <v>2000</v>
      </c>
      <c r="BW169" s="30">
        <f>Tabel2[[#This Row],[Diploma]]-Tabel2[[#This Row],[Uitgeschreven]]</f>
        <v>0</v>
      </c>
      <c r="BX169" s="2" t="str">
        <f t="shared" si="5"/>
        <v>geen actie</v>
      </c>
    </row>
    <row r="170" spans="1:76" x14ac:dyDescent="0.3">
      <c r="A170" s="24" t="s">
        <v>212</v>
      </c>
      <c r="B170" s="24" t="s">
        <v>169</v>
      </c>
      <c r="D170" t="s">
        <v>254</v>
      </c>
      <c r="E170" s="24">
        <v>118518</v>
      </c>
      <c r="F170" t="s">
        <v>31</v>
      </c>
      <c r="G170" s="28">
        <f>Tabel2[[#This Row],[pnt t/m 2021/22]]+Tabel2[[#This Row],[pnt 2022/2023]]</f>
        <v>1453.8571428571429</v>
      </c>
      <c r="H170">
        <v>2010</v>
      </c>
      <c r="I170">
        <v>2022</v>
      </c>
      <c r="J170" s="26">
        <f>Tabel2[[#This Row],[ijkdatum]]-Tabel2[[#This Row],[Geboren]]</f>
        <v>12</v>
      </c>
      <c r="K170" s="28">
        <f>Tabel2[[#This Row],[TTL 1]]+Tabel2[[#This Row],[TTL 2]]+Tabel2[[#This Row],[TTL 3]]+Tabel2[[#This Row],[TTL 4]]+Tabel2[[#This Row],[TTL 5]]+Tabel2[[#This Row],[TTL 6]]+Tabel2[[#This Row],[TTL 7]]+Tabel2[[#This Row],[TTL 8]]+Tabel2[[#This Row],[TTL 9]]+Tabel2[[#This Row],[TTL 10]]</f>
        <v>100</v>
      </c>
      <c r="L170" s="45">
        <v>1353.8571428571429</v>
      </c>
      <c r="M170">
        <v>16</v>
      </c>
      <c r="N170">
        <v>8</v>
      </c>
      <c r="O170">
        <v>5</v>
      </c>
      <c r="P170">
        <v>30</v>
      </c>
      <c r="R170" s="25">
        <f>SUM(Tabel2[[#This Row],[V 1]]*10+Tabel2[[#This Row],[GT 1]])/Tabel2[[#This Row],[AW 1]]*10+Tabel2[[#This Row],[BONUS 1]]</f>
        <v>100</v>
      </c>
      <c r="T170">
        <v>1</v>
      </c>
      <c r="X170" s="25">
        <f>SUM(Tabel2[[#This Row],[V 2]]*10+Tabel2[[#This Row],[GT 2]])/Tabel2[[#This Row],[AW 2]]*10+Tabel2[[#This Row],[BONUS 2]]</f>
        <v>0</v>
      </c>
      <c r="Z170">
        <v>1</v>
      </c>
      <c r="AD170" s="25">
        <f>SUM(Tabel2[[#This Row],[V 3]]*10+Tabel2[[#This Row],[GT 3]])/Tabel2[[#This Row],[AW 3]]*10+Tabel2[[#This Row],[BONUS 3]]</f>
        <v>0</v>
      </c>
      <c r="AF170">
        <v>1</v>
      </c>
      <c r="AJ170" s="25">
        <f>SUM(Tabel2[[#This Row],[V 4]]*10+Tabel2[[#This Row],[GT 4]])/Tabel2[[#This Row],[AW 4]]*10+Tabel2[[#This Row],[BONUS 4]]</f>
        <v>0</v>
      </c>
      <c r="AL170">
        <v>1</v>
      </c>
      <c r="AP170" s="25">
        <f>SUM(Tabel2[[#This Row],[V 5]]*10+Tabel2[[#This Row],[GT 5]])/Tabel2[[#This Row],[AW 5]]*10+Tabel2[[#This Row],[BONUS 5]]</f>
        <v>0</v>
      </c>
      <c r="AR170">
        <v>1</v>
      </c>
      <c r="AV170" s="25">
        <f>SUM(Tabel2[[#This Row],[V 6]]*10+Tabel2[[#This Row],[GT 6]])/Tabel2[[#This Row],[AW 6]]*10+Tabel2[[#This Row],[BONUS 6]]</f>
        <v>0</v>
      </c>
      <c r="AX170">
        <v>1</v>
      </c>
      <c r="BB170" s="25">
        <f>SUM(Tabel2[[#This Row],[V 7]]*10+Tabel2[[#This Row],[GT 7]])/Tabel2[[#This Row],[AW 7]]*10+Tabel2[[#This Row],[BONUS 7]]</f>
        <v>0</v>
      </c>
      <c r="BD170">
        <v>1</v>
      </c>
      <c r="BH170" s="25">
        <f>SUM(Tabel2[[#This Row],[V 8]]*10+Tabel2[[#This Row],[GT 8]])/Tabel2[[#This Row],[AW 8]]*10+Tabel2[[#This Row],[BONUS 8]]</f>
        <v>0</v>
      </c>
      <c r="BJ170">
        <v>1</v>
      </c>
      <c r="BN170" s="25">
        <f>SUM(Tabel2[[#This Row],[V 9]]*10+Tabel2[[#This Row],[GT 9]])/Tabel2[[#This Row],[AW 9]]*10+Tabel2[[#This Row],[BONUS 9]]</f>
        <v>0</v>
      </c>
      <c r="BP170">
        <v>1</v>
      </c>
      <c r="BT170" s="25">
        <f>SUM(Tabel2[[#This Row],[V 10]]*10+Tabel2[[#This Row],[GT 10]])/Tabel2[[#This Row],[AW 10]]*10+Tabel2[[#This Row],[BONUS 10]]</f>
        <v>0</v>
      </c>
      <c r="BU1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0" s="24">
        <v>1000</v>
      </c>
      <c r="BW170" s="30">
        <f>Tabel2[[#This Row],[Diploma]]-Tabel2[[#This Row],[Uitgeschreven]]</f>
        <v>0</v>
      </c>
      <c r="BX170" s="2" t="str">
        <f t="shared" si="5"/>
        <v>geen actie</v>
      </c>
    </row>
    <row r="171" spans="1:76" x14ac:dyDescent="0.3">
      <c r="A171" s="24" t="s">
        <v>320</v>
      </c>
      <c r="B171" s="24" t="s">
        <v>169</v>
      </c>
      <c r="D171" t="s">
        <v>344</v>
      </c>
      <c r="E171" s="24">
        <v>118518</v>
      </c>
      <c r="F171" t="s">
        <v>31</v>
      </c>
      <c r="G171" s="55">
        <f>Tabel2[[#This Row],[pnt t/m 2021/22]]+Tabel2[[#This Row],[pnt 2022/2023]]</f>
        <v>1366.3942307692307</v>
      </c>
      <c r="H171">
        <v>2010</v>
      </c>
      <c r="I171">
        <v>2022</v>
      </c>
      <c r="J171" s="26">
        <f>Tabel2[[#This Row],[ijkdatum]]-Tabel2[[#This Row],[Geboren]]</f>
        <v>12</v>
      </c>
      <c r="K171" s="28">
        <f>Tabel2[[#This Row],[TTL 1]]+Tabel2[[#This Row],[TTL 2]]+Tabel2[[#This Row],[TTL 3]]+Tabel2[[#This Row],[TTL 4]]+Tabel2[[#This Row],[TTL 5]]+Tabel2[[#This Row],[TTL 6]]+Tabel2[[#This Row],[TTL 7]]+Tabel2[[#This Row],[TTL 8]]+Tabel2[[#This Row],[TTL 9]]+Tabel2[[#This Row],[TTL 10]]</f>
        <v>0</v>
      </c>
      <c r="L171" s="56">
        <v>1366.3942307692307</v>
      </c>
      <c r="M171" s="31"/>
      <c r="N171">
        <v>1</v>
      </c>
      <c r="R171" s="29">
        <f>SUM(Tabel2[[#This Row],[V 1]]*10+Tabel2[[#This Row],[GT 1]])/Tabel2[[#This Row],[AW 1]]*10+Tabel2[[#This Row],[BONUS 1]]</f>
        <v>0</v>
      </c>
      <c r="T171">
        <v>1</v>
      </c>
      <c r="X171" s="25">
        <f>SUM(Tabel2[[#This Row],[V 2]]*10+Tabel2[[#This Row],[GT 2]])/Tabel2[[#This Row],[AW 2]]*10+Tabel2[[#This Row],[BONUS 2]]</f>
        <v>0</v>
      </c>
      <c r="Z171">
        <v>1</v>
      </c>
      <c r="AD171" s="25">
        <f>SUM(Tabel2[[#This Row],[V 3]]*10+Tabel2[[#This Row],[GT 3]])/Tabel2[[#This Row],[AW 3]]*10+Tabel2[[#This Row],[BONUS 3]]</f>
        <v>0</v>
      </c>
      <c r="AF171">
        <v>1</v>
      </c>
      <c r="AJ171" s="25">
        <f>SUM(Tabel2[[#This Row],[V 4]]*10+Tabel2[[#This Row],[GT 4]])/Tabel2[[#This Row],[AW 4]]*10+Tabel2[[#This Row],[BONUS 4]]</f>
        <v>0</v>
      </c>
      <c r="AL171">
        <v>1</v>
      </c>
      <c r="AP171" s="25">
        <f>SUM(Tabel2[[#This Row],[V 5]]*10+Tabel2[[#This Row],[GT 5]])/Tabel2[[#This Row],[AW 5]]*10+Tabel2[[#This Row],[BONUS 5]]</f>
        <v>0</v>
      </c>
      <c r="AR171">
        <v>1</v>
      </c>
      <c r="AV171" s="25">
        <f>SUM(Tabel2[[#This Row],[V 6]]*10+Tabel2[[#This Row],[GT 6]])/Tabel2[[#This Row],[AW 6]]*10+Tabel2[[#This Row],[BONUS 6]]</f>
        <v>0</v>
      </c>
      <c r="AX171">
        <v>1</v>
      </c>
      <c r="BB171" s="25">
        <f>SUM(Tabel2[[#This Row],[V 7]]*10+Tabel2[[#This Row],[GT 7]])/Tabel2[[#This Row],[AW 7]]*10+Tabel2[[#This Row],[BONUS 7]]</f>
        <v>0</v>
      </c>
      <c r="BD171">
        <v>1</v>
      </c>
      <c r="BH171" s="25">
        <f>SUM(Tabel2[[#This Row],[V 8]]*10+Tabel2[[#This Row],[GT 8]])/Tabel2[[#This Row],[AW 8]]*10+Tabel2[[#This Row],[BONUS 8]]</f>
        <v>0</v>
      </c>
      <c r="BJ171">
        <v>1</v>
      </c>
      <c r="BN171" s="25">
        <f>SUM(Tabel2[[#This Row],[V 9]]*10+Tabel2[[#This Row],[GT 9]])/Tabel2[[#This Row],[AW 9]]*10+Tabel2[[#This Row],[BONUS 9]]</f>
        <v>0</v>
      </c>
      <c r="BP171">
        <v>1</v>
      </c>
      <c r="BT171" s="25">
        <f>SUM(Tabel2[[#This Row],[V 10]]*10+Tabel2[[#This Row],[GT 10]])/Tabel2[[#This Row],[AW 10]]*10+Tabel2[[#This Row],[BONUS 10]]</f>
        <v>0</v>
      </c>
      <c r="BU1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1" s="24">
        <v>1000</v>
      </c>
      <c r="BW171" s="30">
        <f>Tabel2[[#This Row],[Diploma]]-Tabel2[[#This Row],[Uitgeschreven]]</f>
        <v>0</v>
      </c>
      <c r="BX171" s="16" t="str">
        <f t="shared" si="5"/>
        <v>geen actie</v>
      </c>
    </row>
    <row r="172" spans="1:76" x14ac:dyDescent="0.3">
      <c r="A172" s="24" t="s">
        <v>213</v>
      </c>
      <c r="B172" s="24" t="s">
        <v>169</v>
      </c>
      <c r="D172" t="s">
        <v>255</v>
      </c>
      <c r="E172" s="24">
        <v>118820</v>
      </c>
      <c r="F172" s="27" t="s">
        <v>30</v>
      </c>
      <c r="G172" s="55">
        <f>Tabel2[[#This Row],[pnt t/m 2021/22]]+Tabel2[[#This Row],[pnt 2022/2023]]</f>
        <v>265.6150793650794</v>
      </c>
      <c r="H172">
        <v>2010</v>
      </c>
      <c r="I172">
        <v>2022</v>
      </c>
      <c r="J172" s="26">
        <f>Tabel2[[#This Row],[ijkdatum]]-Tabel2[[#This Row],[Geboren]]</f>
        <v>12</v>
      </c>
      <c r="K172" s="28">
        <f>Tabel2[[#This Row],[TTL 1]]+Tabel2[[#This Row],[TTL 2]]+Tabel2[[#This Row],[TTL 3]]+Tabel2[[#This Row],[TTL 4]]+Tabel2[[#This Row],[TTL 5]]+Tabel2[[#This Row],[TTL 6]]+Tabel2[[#This Row],[TTL 7]]+Tabel2[[#This Row],[TTL 8]]+Tabel2[[#This Row],[TTL 9]]+Tabel2[[#This Row],[TTL 10]]</f>
        <v>0</v>
      </c>
      <c r="L172" s="56">
        <v>265.6150793650794</v>
      </c>
      <c r="M172" s="31"/>
      <c r="N172">
        <v>1</v>
      </c>
      <c r="R172" s="29">
        <f>SUM(Tabel2[[#This Row],[V 1]]*10+Tabel2[[#This Row],[GT 1]])/Tabel2[[#This Row],[AW 1]]*10+Tabel2[[#This Row],[BONUS 1]]</f>
        <v>0</v>
      </c>
      <c r="T172">
        <v>1</v>
      </c>
      <c r="X172" s="25">
        <f>SUM(Tabel2[[#This Row],[V 2]]*10+Tabel2[[#This Row],[GT 2]])/Tabel2[[#This Row],[AW 2]]*10+Tabel2[[#This Row],[BONUS 2]]</f>
        <v>0</v>
      </c>
      <c r="Z172">
        <v>1</v>
      </c>
      <c r="AD172" s="25">
        <f>SUM(Tabel2[[#This Row],[V 3]]*10+Tabel2[[#This Row],[GT 3]])/Tabel2[[#This Row],[AW 3]]*10+Tabel2[[#This Row],[BONUS 3]]</f>
        <v>0</v>
      </c>
      <c r="AF172">
        <v>1</v>
      </c>
      <c r="AJ172" s="25">
        <f>SUM(Tabel2[[#This Row],[V 4]]*10+Tabel2[[#This Row],[GT 4]])/Tabel2[[#This Row],[AW 4]]*10+Tabel2[[#This Row],[BONUS 4]]</f>
        <v>0</v>
      </c>
      <c r="AL172">
        <v>1</v>
      </c>
      <c r="AP172" s="25">
        <f>SUM(Tabel2[[#This Row],[V 5]]*10+Tabel2[[#This Row],[GT 5]])/Tabel2[[#This Row],[AW 5]]*10+Tabel2[[#This Row],[BONUS 5]]</f>
        <v>0</v>
      </c>
      <c r="AR172">
        <v>1</v>
      </c>
      <c r="AV172" s="25">
        <f>SUM(Tabel2[[#This Row],[V 6]]*10+Tabel2[[#This Row],[GT 6]])/Tabel2[[#This Row],[AW 6]]*10+Tabel2[[#This Row],[BONUS 6]]</f>
        <v>0</v>
      </c>
      <c r="AX172">
        <v>1</v>
      </c>
      <c r="BB172" s="25">
        <f>SUM(Tabel2[[#This Row],[V 7]]*10+Tabel2[[#This Row],[GT 7]])/Tabel2[[#This Row],[AW 7]]*10+Tabel2[[#This Row],[BONUS 7]]</f>
        <v>0</v>
      </c>
      <c r="BD172">
        <v>1</v>
      </c>
      <c r="BH172" s="25">
        <f>SUM(Tabel2[[#This Row],[V 8]]*10+Tabel2[[#This Row],[GT 8]])/Tabel2[[#This Row],[AW 8]]*10+Tabel2[[#This Row],[BONUS 8]]</f>
        <v>0</v>
      </c>
      <c r="BJ172">
        <v>1</v>
      </c>
      <c r="BN172" s="25">
        <f>SUM(Tabel2[[#This Row],[V 9]]*10+Tabel2[[#This Row],[GT 9]])/Tabel2[[#This Row],[AW 9]]*10+Tabel2[[#This Row],[BONUS 9]]</f>
        <v>0</v>
      </c>
      <c r="BP172">
        <v>1</v>
      </c>
      <c r="BT172" s="25">
        <f>SUM(Tabel2[[#This Row],[V 10]]*10+Tabel2[[#This Row],[GT 10]])/Tabel2[[#This Row],[AW 10]]*10+Tabel2[[#This Row],[BONUS 10]]</f>
        <v>0</v>
      </c>
      <c r="BU1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2" s="24">
        <v>250</v>
      </c>
      <c r="BW172" s="30">
        <f>Tabel2[[#This Row],[Diploma]]-Tabel2[[#This Row],[Uitgeschreven]]</f>
        <v>0</v>
      </c>
      <c r="BX172" s="16" t="str">
        <f t="shared" si="5"/>
        <v>geen actie</v>
      </c>
    </row>
    <row r="173" spans="1:76" x14ac:dyDescent="0.3">
      <c r="A173" s="24" t="s">
        <v>280</v>
      </c>
      <c r="D173" t="s">
        <v>293</v>
      </c>
      <c r="E173" s="24">
        <v>119330</v>
      </c>
      <c r="F173" s="27" t="s">
        <v>21</v>
      </c>
      <c r="G173" s="55">
        <f>Tabel2[[#This Row],[pnt t/m 2021/22]]+Tabel2[[#This Row],[pnt 2022/2023]]</f>
        <v>148</v>
      </c>
      <c r="H173">
        <v>2011</v>
      </c>
      <c r="I173">
        <v>2022</v>
      </c>
      <c r="J173" s="26">
        <f>Tabel2[[#This Row],[ijkdatum]]-Tabel2[[#This Row],[Geboren]]</f>
        <v>11</v>
      </c>
      <c r="K173" s="28">
        <f>Tabel2[[#This Row],[TTL 1]]+Tabel2[[#This Row],[TTL 2]]+Tabel2[[#This Row],[TTL 3]]+Tabel2[[#This Row],[TTL 4]]+Tabel2[[#This Row],[TTL 5]]+Tabel2[[#This Row],[TTL 6]]+Tabel2[[#This Row],[TTL 7]]+Tabel2[[#This Row],[TTL 8]]+Tabel2[[#This Row],[TTL 9]]+Tabel2[[#This Row],[TTL 10]]</f>
        <v>0</v>
      </c>
      <c r="L173" s="56">
        <v>148</v>
      </c>
      <c r="M173" s="31"/>
      <c r="N173">
        <v>1</v>
      </c>
      <c r="R173" s="29">
        <f>SUM(Tabel2[[#This Row],[V 1]]*10+Tabel2[[#This Row],[GT 1]])/Tabel2[[#This Row],[AW 1]]*10+Tabel2[[#This Row],[BONUS 1]]</f>
        <v>0</v>
      </c>
      <c r="T173">
        <v>1</v>
      </c>
      <c r="X173" s="25">
        <f>SUM(Tabel2[[#This Row],[V 2]]*10+Tabel2[[#This Row],[GT 2]])/Tabel2[[#This Row],[AW 2]]*10+Tabel2[[#This Row],[BONUS 2]]</f>
        <v>0</v>
      </c>
      <c r="Z173">
        <v>1</v>
      </c>
      <c r="AD173" s="25">
        <f>SUM(Tabel2[[#This Row],[V 3]]*10+Tabel2[[#This Row],[GT 3]])/Tabel2[[#This Row],[AW 3]]*10+Tabel2[[#This Row],[BONUS 3]]</f>
        <v>0</v>
      </c>
      <c r="AF173">
        <v>1</v>
      </c>
      <c r="AJ173" s="25">
        <f>SUM(Tabel2[[#This Row],[V 4]]*10+Tabel2[[#This Row],[GT 4]])/Tabel2[[#This Row],[AW 4]]*10+Tabel2[[#This Row],[BONUS 4]]</f>
        <v>0</v>
      </c>
      <c r="AL173">
        <v>1</v>
      </c>
      <c r="AP173" s="25">
        <f>SUM(Tabel2[[#This Row],[V 5]]*10+Tabel2[[#This Row],[GT 5]])/Tabel2[[#This Row],[AW 5]]*10+Tabel2[[#This Row],[BONUS 5]]</f>
        <v>0</v>
      </c>
      <c r="AR173">
        <v>1</v>
      </c>
      <c r="AV173" s="25">
        <f>SUM(Tabel2[[#This Row],[V 6]]*10+Tabel2[[#This Row],[GT 6]])/Tabel2[[#This Row],[AW 6]]*10+Tabel2[[#This Row],[BONUS 6]]</f>
        <v>0</v>
      </c>
      <c r="AX173">
        <v>1</v>
      </c>
      <c r="BB173" s="25">
        <f>SUM(Tabel2[[#This Row],[V 7]]*10+Tabel2[[#This Row],[GT 7]])/Tabel2[[#This Row],[AW 7]]*10+Tabel2[[#This Row],[BONUS 7]]</f>
        <v>0</v>
      </c>
      <c r="BD173">
        <v>1</v>
      </c>
      <c r="BH173" s="25">
        <f>SUM(Tabel2[[#This Row],[V 8]]*10+Tabel2[[#This Row],[GT 8]])/Tabel2[[#This Row],[AW 8]]*10+Tabel2[[#This Row],[BONUS 8]]</f>
        <v>0</v>
      </c>
      <c r="BJ173">
        <v>1</v>
      </c>
      <c r="BN173" s="25">
        <f>SUM(Tabel2[[#This Row],[V 9]]*10+Tabel2[[#This Row],[GT 9]])/Tabel2[[#This Row],[AW 9]]*10+Tabel2[[#This Row],[BONUS 9]]</f>
        <v>0</v>
      </c>
      <c r="BP173">
        <v>1</v>
      </c>
      <c r="BT173" s="25">
        <f>SUM(Tabel2[[#This Row],[V 10]]*10+Tabel2[[#This Row],[GT 10]])/Tabel2[[#This Row],[AW 10]]*10+Tabel2[[#This Row],[BONUS 10]]</f>
        <v>0</v>
      </c>
      <c r="BU17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3" s="24">
        <v>0</v>
      </c>
      <c r="BW173" s="30">
        <f>Tabel2[[#This Row],[Diploma]]-Tabel2[[#This Row],[Uitgeschreven]]</f>
        <v>0</v>
      </c>
      <c r="BX173" s="16" t="str">
        <f t="shared" si="5"/>
        <v>geen actie</v>
      </c>
    </row>
    <row r="174" spans="1:76" x14ac:dyDescent="0.3">
      <c r="A174" s="24"/>
      <c r="F174" s="27"/>
      <c r="G174" s="55">
        <f>Tabel2[[#This Row],[pnt t/m 2021/22]]+Tabel2[[#This Row],[pnt 2022/2023]]</f>
        <v>0</v>
      </c>
      <c r="I174">
        <v>2022</v>
      </c>
      <c r="J174" s="26">
        <f>Tabel2[[#This Row],[ijkdatum]]-Tabel2[[#This Row],[Geboren]]</f>
        <v>2022</v>
      </c>
      <c r="K174" s="28">
        <f>Tabel2[[#This Row],[TTL 1]]+Tabel2[[#This Row],[TTL 2]]+Tabel2[[#This Row],[TTL 3]]+Tabel2[[#This Row],[TTL 4]]+Tabel2[[#This Row],[TTL 5]]+Tabel2[[#This Row],[TTL 6]]+Tabel2[[#This Row],[TTL 7]]+Tabel2[[#This Row],[TTL 8]]+Tabel2[[#This Row],[TTL 9]]+Tabel2[[#This Row],[TTL 10]]</f>
        <v>0</v>
      </c>
      <c r="L174" s="56"/>
      <c r="M174" s="31"/>
      <c r="N174">
        <v>1</v>
      </c>
      <c r="R174" s="29">
        <f>SUM(Tabel2[[#This Row],[V 1]]*10+Tabel2[[#This Row],[GT 1]])/Tabel2[[#This Row],[AW 1]]*10+Tabel2[[#This Row],[BONUS 1]]</f>
        <v>0</v>
      </c>
      <c r="T174">
        <v>1</v>
      </c>
      <c r="X174" s="25">
        <f>SUM(Tabel2[[#This Row],[V 2]]*10+Tabel2[[#This Row],[GT 2]])/Tabel2[[#This Row],[AW 2]]*10+Tabel2[[#This Row],[BONUS 2]]</f>
        <v>0</v>
      </c>
      <c r="Z174">
        <v>1</v>
      </c>
      <c r="AD174" s="25">
        <f>SUM(Tabel2[[#This Row],[V 3]]*10+Tabel2[[#This Row],[GT 3]])/Tabel2[[#This Row],[AW 3]]*10+Tabel2[[#This Row],[BONUS 3]]</f>
        <v>0</v>
      </c>
      <c r="AF174">
        <v>1</v>
      </c>
      <c r="AJ174" s="25">
        <f>SUM(Tabel2[[#This Row],[V 4]]*10+Tabel2[[#This Row],[GT 4]])/Tabel2[[#This Row],[AW 4]]*10+Tabel2[[#This Row],[BONUS 4]]</f>
        <v>0</v>
      </c>
      <c r="AL174">
        <v>1</v>
      </c>
      <c r="AP174" s="25">
        <f>SUM(Tabel2[[#This Row],[V 5]]*10+Tabel2[[#This Row],[GT 5]])/Tabel2[[#This Row],[AW 5]]*10+Tabel2[[#This Row],[BONUS 5]]</f>
        <v>0</v>
      </c>
      <c r="AR174">
        <v>1</v>
      </c>
      <c r="AV174" s="25">
        <f>SUM(Tabel2[[#This Row],[V 6]]*10+Tabel2[[#This Row],[GT 6]])/Tabel2[[#This Row],[AW 6]]*10+Tabel2[[#This Row],[BONUS 6]]</f>
        <v>0</v>
      </c>
      <c r="AX174">
        <v>1</v>
      </c>
      <c r="BB174" s="25">
        <f>SUM(Tabel2[[#This Row],[V 7]]*10+Tabel2[[#This Row],[GT 7]])/Tabel2[[#This Row],[AW 7]]*10+Tabel2[[#This Row],[BONUS 7]]</f>
        <v>0</v>
      </c>
      <c r="BD174">
        <v>1</v>
      </c>
      <c r="BH174" s="25">
        <f>SUM(Tabel2[[#This Row],[V 8]]*10+Tabel2[[#This Row],[GT 8]])/Tabel2[[#This Row],[AW 8]]*10+Tabel2[[#This Row],[BONUS 8]]</f>
        <v>0</v>
      </c>
      <c r="BJ174">
        <v>1</v>
      </c>
      <c r="BN174" s="25">
        <f>SUM(Tabel2[[#This Row],[V 9]]*10+Tabel2[[#This Row],[GT 9]])/Tabel2[[#This Row],[AW 9]]*10+Tabel2[[#This Row],[BONUS 9]]</f>
        <v>0</v>
      </c>
      <c r="BP174">
        <v>1</v>
      </c>
      <c r="BT174" s="25">
        <f>SUM(Tabel2[[#This Row],[V 10]]*10+Tabel2[[#This Row],[GT 10]])/Tabel2[[#This Row],[AW 10]]*10+Tabel2[[#This Row],[BONUS 10]]</f>
        <v>0</v>
      </c>
      <c r="BU1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4" s="24">
        <v>0</v>
      </c>
      <c r="BW174" s="30">
        <f>Tabel2[[#This Row],[Diploma]]-Tabel2[[#This Row],[Uitgeschreven]]</f>
        <v>0</v>
      </c>
      <c r="BX174" s="16" t="str">
        <f t="shared" si="5"/>
        <v>geen actie</v>
      </c>
    </row>
    <row r="175" spans="1:76" x14ac:dyDescent="0.3">
      <c r="A175" s="24"/>
      <c r="F175" s="27"/>
      <c r="G175" s="60">
        <f>Tabel2[[#This Row],[pnt t/m 2021/22]]+Tabel2[[#This Row],[pnt 2022/2023]]</f>
        <v>0</v>
      </c>
      <c r="I175">
        <v>2022</v>
      </c>
      <c r="J175" s="26">
        <f>Tabel2[[#This Row],[ijkdatum]]-Tabel2[[#This Row],[Geboren]]</f>
        <v>2022</v>
      </c>
      <c r="K175" s="28">
        <f>Tabel2[[#This Row],[TTL 1]]+Tabel2[[#This Row],[TTL 2]]+Tabel2[[#This Row],[TTL 3]]+Tabel2[[#This Row],[TTL 4]]+Tabel2[[#This Row],[TTL 5]]+Tabel2[[#This Row],[TTL 6]]+Tabel2[[#This Row],[TTL 7]]+Tabel2[[#This Row],[TTL 8]]+Tabel2[[#This Row],[TTL 9]]+Tabel2[[#This Row],[TTL 10]]</f>
        <v>0</v>
      </c>
      <c r="L175" s="56"/>
      <c r="M175" s="31"/>
      <c r="N175">
        <v>1</v>
      </c>
      <c r="R175" s="29">
        <f>SUM(Tabel2[[#This Row],[V 1]]*10+Tabel2[[#This Row],[GT 1]])/Tabel2[[#This Row],[AW 1]]*10+Tabel2[[#This Row],[BONUS 1]]</f>
        <v>0</v>
      </c>
      <c r="T175">
        <v>1</v>
      </c>
      <c r="X175" s="25">
        <f>SUM(Tabel2[[#This Row],[V 2]]*10+Tabel2[[#This Row],[GT 2]])/Tabel2[[#This Row],[AW 2]]*10+Tabel2[[#This Row],[BONUS 2]]</f>
        <v>0</v>
      </c>
      <c r="Z175">
        <v>1</v>
      </c>
      <c r="AD175" s="25">
        <f>SUM(Tabel2[[#This Row],[V 3]]*10+Tabel2[[#This Row],[GT 3]])/Tabel2[[#This Row],[AW 3]]*10+Tabel2[[#This Row],[BONUS 3]]</f>
        <v>0</v>
      </c>
      <c r="AF175">
        <v>1</v>
      </c>
      <c r="AJ175" s="25">
        <f>SUM(Tabel2[[#This Row],[V 4]]*10+Tabel2[[#This Row],[GT 4]])/Tabel2[[#This Row],[AW 4]]*10+Tabel2[[#This Row],[BONUS 4]]</f>
        <v>0</v>
      </c>
      <c r="AL175">
        <v>1</v>
      </c>
      <c r="AP175" s="25">
        <f>SUM(Tabel2[[#This Row],[V 5]]*10+Tabel2[[#This Row],[GT 5]])/Tabel2[[#This Row],[AW 5]]*10+Tabel2[[#This Row],[BONUS 5]]</f>
        <v>0</v>
      </c>
      <c r="AR175">
        <v>1</v>
      </c>
      <c r="AV175" s="25">
        <f>SUM(Tabel2[[#This Row],[V 6]]*10+Tabel2[[#This Row],[GT 6]])/Tabel2[[#This Row],[AW 6]]*10+Tabel2[[#This Row],[BONUS 6]]</f>
        <v>0</v>
      </c>
      <c r="AX175">
        <v>1</v>
      </c>
      <c r="BB175" s="25">
        <f>SUM(Tabel2[[#This Row],[V 7]]*10+Tabel2[[#This Row],[GT 7]])/Tabel2[[#This Row],[AW 7]]*10+Tabel2[[#This Row],[BONUS 7]]</f>
        <v>0</v>
      </c>
      <c r="BD175">
        <v>1</v>
      </c>
      <c r="BH175" s="25">
        <f>SUM(Tabel2[[#This Row],[V 8]]*10+Tabel2[[#This Row],[GT 8]])/Tabel2[[#This Row],[AW 8]]*10+Tabel2[[#This Row],[BONUS 8]]</f>
        <v>0</v>
      </c>
      <c r="BJ175">
        <v>1</v>
      </c>
      <c r="BN175" s="25">
        <f>SUM(Tabel2[[#This Row],[V 9]]*10+Tabel2[[#This Row],[GT 9]])/Tabel2[[#This Row],[AW 9]]*10+Tabel2[[#This Row],[BONUS 9]]</f>
        <v>0</v>
      </c>
      <c r="BP175">
        <v>1</v>
      </c>
      <c r="BT175" s="25">
        <f>SUM(Tabel2[[#This Row],[V 10]]*10+Tabel2[[#This Row],[GT 10]])/Tabel2[[#This Row],[AW 10]]*10+Tabel2[[#This Row],[BONUS 10]]</f>
        <v>0</v>
      </c>
      <c r="BU1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5" s="24">
        <v>0</v>
      </c>
      <c r="BW175" s="30">
        <f>Tabel2[[#This Row],[Diploma]]-Tabel2[[#This Row],[Uitgeschreven]]</f>
        <v>0</v>
      </c>
      <c r="BX175" s="16" t="str">
        <f t="shared" si="5"/>
        <v>geen actie</v>
      </c>
    </row>
    <row r="176" spans="1:76" x14ac:dyDescent="0.3">
      <c r="A176" s="24"/>
      <c r="F176" s="27"/>
      <c r="G176" s="53">
        <f>Tabel2[[#This Row],[pnt t/m 2021/22]]+Tabel2[[#This Row],[pnt 2022/2023]]</f>
        <v>0</v>
      </c>
      <c r="I176">
        <v>2022</v>
      </c>
      <c r="J176" s="26">
        <f>Tabel2[[#This Row],[ijkdatum]]-Tabel2[[#This Row],[Geboren]]</f>
        <v>2022</v>
      </c>
      <c r="K176" s="28">
        <f>Tabel2[[#This Row],[TTL 1]]+Tabel2[[#This Row],[TTL 2]]+Tabel2[[#This Row],[TTL 3]]+Tabel2[[#This Row],[TTL 4]]+Tabel2[[#This Row],[TTL 5]]+Tabel2[[#This Row],[TTL 6]]+Tabel2[[#This Row],[TTL 7]]+Tabel2[[#This Row],[TTL 8]]+Tabel2[[#This Row],[TTL 9]]+Tabel2[[#This Row],[TTL 10]]</f>
        <v>0</v>
      </c>
      <c r="L176" s="53"/>
      <c r="M176" s="31"/>
      <c r="N176">
        <v>1</v>
      </c>
      <c r="R176" s="53">
        <f>SUM(Tabel2[[#This Row],[V 1]]*10+Tabel2[[#This Row],[GT 1]])/Tabel2[[#This Row],[AW 1]]*10+Tabel2[[#This Row],[BONUS 1]]</f>
        <v>0</v>
      </c>
      <c r="T176">
        <v>1</v>
      </c>
      <c r="X176" s="25">
        <f>SUM(Tabel2[[#This Row],[V 2]]*10+Tabel2[[#This Row],[GT 2]])/Tabel2[[#This Row],[AW 2]]*10+Tabel2[[#This Row],[BONUS 2]]</f>
        <v>0</v>
      </c>
      <c r="Z176">
        <v>1</v>
      </c>
      <c r="AD176" s="25">
        <f>SUM(Tabel2[[#This Row],[V 3]]*10+Tabel2[[#This Row],[GT 3]])/Tabel2[[#This Row],[AW 3]]*10+Tabel2[[#This Row],[BONUS 3]]</f>
        <v>0</v>
      </c>
      <c r="AF176">
        <v>1</v>
      </c>
      <c r="AJ176" s="25">
        <f>SUM(Tabel2[[#This Row],[V 4]]*10+Tabel2[[#This Row],[GT 4]])/Tabel2[[#This Row],[AW 4]]*10+Tabel2[[#This Row],[BONUS 4]]</f>
        <v>0</v>
      </c>
      <c r="AL176">
        <v>1</v>
      </c>
      <c r="AP176" s="25">
        <f>SUM(Tabel2[[#This Row],[V 5]]*10+Tabel2[[#This Row],[GT 5]])/Tabel2[[#This Row],[AW 5]]*10+Tabel2[[#This Row],[BONUS 5]]</f>
        <v>0</v>
      </c>
      <c r="AR176">
        <v>1</v>
      </c>
      <c r="AV176" s="25">
        <f>SUM(Tabel2[[#This Row],[V 6]]*10+Tabel2[[#This Row],[GT 6]])/Tabel2[[#This Row],[AW 6]]*10+Tabel2[[#This Row],[BONUS 6]]</f>
        <v>0</v>
      </c>
      <c r="AX176">
        <v>1</v>
      </c>
      <c r="BB176" s="25">
        <f>SUM(Tabel2[[#This Row],[V 7]]*10+Tabel2[[#This Row],[GT 7]])/Tabel2[[#This Row],[AW 7]]*10+Tabel2[[#This Row],[BONUS 7]]</f>
        <v>0</v>
      </c>
      <c r="BD176">
        <v>1</v>
      </c>
      <c r="BH176" s="25">
        <f>SUM(Tabel2[[#This Row],[V 8]]*10+Tabel2[[#This Row],[GT 8]])/Tabel2[[#This Row],[AW 8]]*10+Tabel2[[#This Row],[BONUS 8]]</f>
        <v>0</v>
      </c>
      <c r="BJ176">
        <v>1</v>
      </c>
      <c r="BN176" s="25">
        <f>SUM(Tabel2[[#This Row],[V 9]]*10+Tabel2[[#This Row],[GT 9]])/Tabel2[[#This Row],[AW 9]]*10+Tabel2[[#This Row],[BONUS 9]]</f>
        <v>0</v>
      </c>
      <c r="BP176">
        <v>1</v>
      </c>
      <c r="BT176" s="25">
        <f>SUM(Tabel2[[#This Row],[V 10]]*10+Tabel2[[#This Row],[GT 10]])/Tabel2[[#This Row],[AW 10]]*10+Tabel2[[#This Row],[BONUS 10]]</f>
        <v>0</v>
      </c>
      <c r="BU1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6" s="24">
        <v>0</v>
      </c>
      <c r="BW176" s="24">
        <f>Tabel2[[#This Row],[Diploma]]-Tabel2[[#This Row],[Uitgeschreven]]</f>
        <v>0</v>
      </c>
      <c r="BX176" s="16" t="str">
        <f t="shared" si="5"/>
        <v>geen actie</v>
      </c>
    </row>
    <row r="177" spans="1:76" x14ac:dyDescent="0.3">
      <c r="A177" s="24"/>
      <c r="F177" s="27"/>
      <c r="G177" s="53">
        <f>Tabel2[[#This Row],[pnt t/m 2021/22]]+Tabel2[[#This Row],[pnt 2022/2023]]</f>
        <v>0</v>
      </c>
      <c r="I177">
        <v>2022</v>
      </c>
      <c r="J177" s="26">
        <f>Tabel2[[#This Row],[ijkdatum]]-Tabel2[[#This Row],[Geboren]]</f>
        <v>2022</v>
      </c>
      <c r="K177" s="28">
        <f>Tabel2[[#This Row],[TTL 1]]+Tabel2[[#This Row],[TTL 2]]+Tabel2[[#This Row],[TTL 3]]+Tabel2[[#This Row],[TTL 4]]+Tabel2[[#This Row],[TTL 5]]+Tabel2[[#This Row],[TTL 6]]+Tabel2[[#This Row],[TTL 7]]+Tabel2[[#This Row],[TTL 8]]+Tabel2[[#This Row],[TTL 9]]+Tabel2[[#This Row],[TTL 10]]</f>
        <v>0</v>
      </c>
      <c r="L177" s="53"/>
      <c r="M177" s="31"/>
      <c r="N177">
        <v>1</v>
      </c>
      <c r="R177" s="53">
        <f>SUM(Tabel2[[#This Row],[V 1]]*10+Tabel2[[#This Row],[GT 1]])/Tabel2[[#This Row],[AW 1]]*10+Tabel2[[#This Row],[BONUS 1]]</f>
        <v>0</v>
      </c>
      <c r="T177">
        <v>1</v>
      </c>
      <c r="X177" s="25">
        <f>SUM(Tabel2[[#This Row],[V 2]]*10+Tabel2[[#This Row],[GT 2]])/Tabel2[[#This Row],[AW 2]]*10+Tabel2[[#This Row],[BONUS 2]]</f>
        <v>0</v>
      </c>
      <c r="Z177">
        <v>1</v>
      </c>
      <c r="AD177" s="25">
        <f>SUM(Tabel2[[#This Row],[V 3]]*10+Tabel2[[#This Row],[GT 3]])/Tabel2[[#This Row],[AW 3]]*10+Tabel2[[#This Row],[BONUS 3]]</f>
        <v>0</v>
      </c>
      <c r="AF177">
        <v>1</v>
      </c>
      <c r="AJ177" s="25">
        <f>SUM(Tabel2[[#This Row],[V 4]]*10+Tabel2[[#This Row],[GT 4]])/Tabel2[[#This Row],[AW 4]]*10+Tabel2[[#This Row],[BONUS 4]]</f>
        <v>0</v>
      </c>
      <c r="AL177">
        <v>1</v>
      </c>
      <c r="AP177" s="25">
        <f>SUM(Tabel2[[#This Row],[V 5]]*10+Tabel2[[#This Row],[GT 5]])/Tabel2[[#This Row],[AW 5]]*10+Tabel2[[#This Row],[BONUS 5]]</f>
        <v>0</v>
      </c>
      <c r="AR177">
        <v>1</v>
      </c>
      <c r="AV177" s="25">
        <f>SUM(Tabel2[[#This Row],[V 6]]*10+Tabel2[[#This Row],[GT 6]])/Tabel2[[#This Row],[AW 6]]*10+Tabel2[[#This Row],[BONUS 6]]</f>
        <v>0</v>
      </c>
      <c r="AX177">
        <v>1</v>
      </c>
      <c r="BB177" s="25">
        <f>SUM(Tabel2[[#This Row],[V 7]]*10+Tabel2[[#This Row],[GT 7]])/Tabel2[[#This Row],[AW 7]]*10+Tabel2[[#This Row],[BONUS 7]]</f>
        <v>0</v>
      </c>
      <c r="BD177">
        <v>1</v>
      </c>
      <c r="BH177" s="25">
        <f>SUM(Tabel2[[#This Row],[V 8]]*10+Tabel2[[#This Row],[GT 8]])/Tabel2[[#This Row],[AW 8]]*10+Tabel2[[#This Row],[BONUS 8]]</f>
        <v>0</v>
      </c>
      <c r="BJ177">
        <v>1</v>
      </c>
      <c r="BN177" s="25">
        <f>SUM(Tabel2[[#This Row],[V 9]]*10+Tabel2[[#This Row],[GT 9]])/Tabel2[[#This Row],[AW 9]]*10+Tabel2[[#This Row],[BONUS 9]]</f>
        <v>0</v>
      </c>
      <c r="BP177">
        <v>1</v>
      </c>
      <c r="BT177" s="25">
        <f>SUM(Tabel2[[#This Row],[V 10]]*10+Tabel2[[#This Row],[GT 10]])/Tabel2[[#This Row],[AW 10]]*10+Tabel2[[#This Row],[BONUS 10]]</f>
        <v>0</v>
      </c>
      <c r="BU17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7" s="24">
        <v>0</v>
      </c>
      <c r="BW177" s="24">
        <f>Tabel2[[#This Row],[Diploma]]-Tabel2[[#This Row],[Uitgeschreven]]</f>
        <v>0</v>
      </c>
      <c r="BX177" s="16" t="str">
        <f t="shared" si="5"/>
        <v>geen actie</v>
      </c>
    </row>
    <row r="178" spans="1:76" x14ac:dyDescent="0.3">
      <c r="A178" s="24"/>
      <c r="F178" s="27"/>
      <c r="G178" s="53">
        <f>Tabel2[[#This Row],[pnt t/m 2021/22]]+Tabel2[[#This Row],[pnt 2022/2023]]</f>
        <v>0</v>
      </c>
      <c r="I178">
        <v>2022</v>
      </c>
      <c r="J178" s="26">
        <f>Tabel2[[#This Row],[ijkdatum]]-Tabel2[[#This Row],[Geboren]]</f>
        <v>2022</v>
      </c>
      <c r="K178" s="28">
        <f>Tabel2[[#This Row],[TTL 1]]+Tabel2[[#This Row],[TTL 2]]+Tabel2[[#This Row],[TTL 3]]+Tabel2[[#This Row],[TTL 4]]+Tabel2[[#This Row],[TTL 5]]+Tabel2[[#This Row],[TTL 6]]+Tabel2[[#This Row],[TTL 7]]+Tabel2[[#This Row],[TTL 8]]+Tabel2[[#This Row],[TTL 9]]+Tabel2[[#This Row],[TTL 10]]</f>
        <v>0</v>
      </c>
      <c r="L178" s="53"/>
      <c r="M178" s="31"/>
      <c r="N178">
        <v>1</v>
      </c>
      <c r="R178" s="53">
        <f>SUM(Tabel2[[#This Row],[V 1]]*10+Tabel2[[#This Row],[GT 1]])/Tabel2[[#This Row],[AW 1]]*10+Tabel2[[#This Row],[BONUS 1]]</f>
        <v>0</v>
      </c>
      <c r="T178">
        <v>1</v>
      </c>
      <c r="X178" s="25">
        <f>SUM(Tabel2[[#This Row],[V 2]]*10+Tabel2[[#This Row],[GT 2]])/Tabel2[[#This Row],[AW 2]]*10+Tabel2[[#This Row],[BONUS 2]]</f>
        <v>0</v>
      </c>
      <c r="Z178">
        <v>1</v>
      </c>
      <c r="AD178" s="25">
        <f>SUM(Tabel2[[#This Row],[V 3]]*10+Tabel2[[#This Row],[GT 3]])/Tabel2[[#This Row],[AW 3]]*10+Tabel2[[#This Row],[BONUS 3]]</f>
        <v>0</v>
      </c>
      <c r="AF178">
        <v>1</v>
      </c>
      <c r="AJ178" s="25">
        <f>SUM(Tabel2[[#This Row],[V 4]]*10+Tabel2[[#This Row],[GT 4]])/Tabel2[[#This Row],[AW 4]]*10+Tabel2[[#This Row],[BONUS 4]]</f>
        <v>0</v>
      </c>
      <c r="AL178">
        <v>1</v>
      </c>
      <c r="AP178" s="25">
        <f>SUM(Tabel2[[#This Row],[V 5]]*10+Tabel2[[#This Row],[GT 5]])/Tabel2[[#This Row],[AW 5]]*10+Tabel2[[#This Row],[BONUS 5]]</f>
        <v>0</v>
      </c>
      <c r="AR178">
        <v>1</v>
      </c>
      <c r="AV178" s="25">
        <f>SUM(Tabel2[[#This Row],[V 6]]*10+Tabel2[[#This Row],[GT 6]])/Tabel2[[#This Row],[AW 6]]*10+Tabel2[[#This Row],[BONUS 6]]</f>
        <v>0</v>
      </c>
      <c r="AX178">
        <v>1</v>
      </c>
      <c r="BB178" s="25">
        <f>SUM(Tabel2[[#This Row],[V 7]]*10+Tabel2[[#This Row],[GT 7]])/Tabel2[[#This Row],[AW 7]]*10+Tabel2[[#This Row],[BONUS 7]]</f>
        <v>0</v>
      </c>
      <c r="BD178">
        <v>1</v>
      </c>
      <c r="BH178" s="25">
        <f>SUM(Tabel2[[#This Row],[V 8]]*10+Tabel2[[#This Row],[GT 8]])/Tabel2[[#This Row],[AW 8]]*10+Tabel2[[#This Row],[BONUS 8]]</f>
        <v>0</v>
      </c>
      <c r="BJ178">
        <v>1</v>
      </c>
      <c r="BN178" s="25">
        <f>SUM(Tabel2[[#This Row],[V 9]]*10+Tabel2[[#This Row],[GT 9]])/Tabel2[[#This Row],[AW 9]]*10+Tabel2[[#This Row],[BONUS 9]]</f>
        <v>0</v>
      </c>
      <c r="BP178">
        <v>1</v>
      </c>
      <c r="BT178" s="25">
        <f>SUM(Tabel2[[#This Row],[V 10]]*10+Tabel2[[#This Row],[GT 10]])/Tabel2[[#This Row],[AW 10]]*10+Tabel2[[#This Row],[BONUS 10]]</f>
        <v>0</v>
      </c>
      <c r="BU17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8" s="24">
        <v>0</v>
      </c>
      <c r="BW178" s="24">
        <f>Tabel2[[#This Row],[Diploma]]-Tabel2[[#This Row],[Uitgeschreven]]</f>
        <v>0</v>
      </c>
      <c r="BX178" s="16" t="str">
        <f t="shared" si="5"/>
        <v>geen actie</v>
      </c>
    </row>
    <row r="179" spans="1:76" x14ac:dyDescent="0.3">
      <c r="A179" s="24"/>
      <c r="F179" s="27"/>
      <c r="G179" s="53">
        <f>Tabel2[[#This Row],[pnt t/m 2021/22]]+Tabel2[[#This Row],[pnt 2022/2023]]</f>
        <v>0</v>
      </c>
      <c r="I179">
        <v>2022</v>
      </c>
      <c r="J179" s="26">
        <f>Tabel2[[#This Row],[ijkdatum]]-Tabel2[[#This Row],[Geboren]]</f>
        <v>2022</v>
      </c>
      <c r="K179" s="28">
        <f>Tabel2[[#This Row],[TTL 1]]+Tabel2[[#This Row],[TTL 2]]+Tabel2[[#This Row],[TTL 3]]+Tabel2[[#This Row],[TTL 4]]+Tabel2[[#This Row],[TTL 5]]+Tabel2[[#This Row],[TTL 6]]+Tabel2[[#This Row],[TTL 7]]+Tabel2[[#This Row],[TTL 8]]+Tabel2[[#This Row],[TTL 9]]+Tabel2[[#This Row],[TTL 10]]</f>
        <v>0</v>
      </c>
      <c r="L179" s="53"/>
      <c r="M179" s="31"/>
      <c r="N179">
        <v>1</v>
      </c>
      <c r="R179" s="53">
        <f>SUM(Tabel2[[#This Row],[V 1]]*10+Tabel2[[#This Row],[GT 1]])/Tabel2[[#This Row],[AW 1]]*10+Tabel2[[#This Row],[BONUS 1]]</f>
        <v>0</v>
      </c>
      <c r="T179">
        <v>1</v>
      </c>
      <c r="X179" s="25">
        <f>SUM(Tabel2[[#This Row],[V 2]]*10+Tabel2[[#This Row],[GT 2]])/Tabel2[[#This Row],[AW 2]]*10+Tabel2[[#This Row],[BONUS 2]]</f>
        <v>0</v>
      </c>
      <c r="Z179">
        <v>1</v>
      </c>
      <c r="AD179" s="25">
        <f>SUM(Tabel2[[#This Row],[V 3]]*10+Tabel2[[#This Row],[GT 3]])/Tabel2[[#This Row],[AW 3]]*10+Tabel2[[#This Row],[BONUS 3]]</f>
        <v>0</v>
      </c>
      <c r="AF179">
        <v>1</v>
      </c>
      <c r="AJ179" s="25">
        <f>SUM(Tabel2[[#This Row],[V 4]]*10+Tabel2[[#This Row],[GT 4]])/Tabel2[[#This Row],[AW 4]]*10+Tabel2[[#This Row],[BONUS 4]]</f>
        <v>0</v>
      </c>
      <c r="AL179">
        <v>1</v>
      </c>
      <c r="AP179" s="25">
        <f>SUM(Tabel2[[#This Row],[V 5]]*10+Tabel2[[#This Row],[GT 5]])/Tabel2[[#This Row],[AW 5]]*10+Tabel2[[#This Row],[BONUS 5]]</f>
        <v>0</v>
      </c>
      <c r="AR179">
        <v>1</v>
      </c>
      <c r="AV179" s="25">
        <f>SUM(Tabel2[[#This Row],[V 6]]*10+Tabel2[[#This Row],[GT 6]])/Tabel2[[#This Row],[AW 6]]*10+Tabel2[[#This Row],[BONUS 6]]</f>
        <v>0</v>
      </c>
      <c r="AX179">
        <v>1</v>
      </c>
      <c r="BB179" s="25">
        <f>SUM(Tabel2[[#This Row],[V 7]]*10+Tabel2[[#This Row],[GT 7]])/Tabel2[[#This Row],[AW 7]]*10+Tabel2[[#This Row],[BONUS 7]]</f>
        <v>0</v>
      </c>
      <c r="BD179">
        <v>1</v>
      </c>
      <c r="BH179" s="25">
        <f>SUM(Tabel2[[#This Row],[V 8]]*10+Tabel2[[#This Row],[GT 8]])/Tabel2[[#This Row],[AW 8]]*10+Tabel2[[#This Row],[BONUS 8]]</f>
        <v>0</v>
      </c>
      <c r="BJ179">
        <v>1</v>
      </c>
      <c r="BN179" s="25">
        <f>SUM(Tabel2[[#This Row],[V 9]]*10+Tabel2[[#This Row],[GT 9]])/Tabel2[[#This Row],[AW 9]]*10+Tabel2[[#This Row],[BONUS 9]]</f>
        <v>0</v>
      </c>
      <c r="BP179">
        <v>1</v>
      </c>
      <c r="BT179" s="25">
        <f>SUM(Tabel2[[#This Row],[V 10]]*10+Tabel2[[#This Row],[GT 10]])/Tabel2[[#This Row],[AW 10]]*10+Tabel2[[#This Row],[BONUS 10]]</f>
        <v>0</v>
      </c>
      <c r="BU1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9" s="24">
        <v>0</v>
      </c>
      <c r="BW179" s="24">
        <f>Tabel2[[#This Row],[Diploma]]-Tabel2[[#This Row],[Uitgeschreven]]</f>
        <v>0</v>
      </c>
      <c r="BX179" s="16" t="str">
        <f t="shared" si="5"/>
        <v>geen actie</v>
      </c>
    </row>
    <row r="180" spans="1:76" x14ac:dyDescent="0.3">
      <c r="A180" s="24"/>
      <c r="F180" s="27"/>
      <c r="G180" s="53">
        <f>Tabel2[[#This Row],[pnt t/m 2021/22]]+Tabel2[[#This Row],[pnt 2022/2023]]</f>
        <v>0</v>
      </c>
      <c r="I180">
        <v>2022</v>
      </c>
      <c r="J180" s="26">
        <f>Tabel2[[#This Row],[ijkdatum]]-Tabel2[[#This Row],[Geboren]]</f>
        <v>2022</v>
      </c>
      <c r="K180" s="28">
        <f>Tabel2[[#This Row],[TTL 1]]+Tabel2[[#This Row],[TTL 2]]+Tabel2[[#This Row],[TTL 3]]+Tabel2[[#This Row],[TTL 4]]+Tabel2[[#This Row],[TTL 5]]+Tabel2[[#This Row],[TTL 6]]+Tabel2[[#This Row],[TTL 7]]+Tabel2[[#This Row],[TTL 8]]+Tabel2[[#This Row],[TTL 9]]+Tabel2[[#This Row],[TTL 10]]</f>
        <v>0</v>
      </c>
      <c r="L180" s="53"/>
      <c r="M180" s="31"/>
      <c r="N180">
        <v>1</v>
      </c>
      <c r="R180" s="53">
        <f>SUM(Tabel2[[#This Row],[V 1]]*10+Tabel2[[#This Row],[GT 1]])/Tabel2[[#This Row],[AW 1]]*10+Tabel2[[#This Row],[BONUS 1]]</f>
        <v>0</v>
      </c>
      <c r="T180">
        <v>1</v>
      </c>
      <c r="X180" s="25">
        <f>SUM(Tabel2[[#This Row],[V 2]]*10+Tabel2[[#This Row],[GT 2]])/Tabel2[[#This Row],[AW 2]]*10+Tabel2[[#This Row],[BONUS 2]]</f>
        <v>0</v>
      </c>
      <c r="Z180">
        <v>1</v>
      </c>
      <c r="AD180" s="25">
        <f>SUM(Tabel2[[#This Row],[V 3]]*10+Tabel2[[#This Row],[GT 3]])/Tabel2[[#This Row],[AW 3]]*10+Tabel2[[#This Row],[BONUS 3]]</f>
        <v>0</v>
      </c>
      <c r="AF180">
        <v>1</v>
      </c>
      <c r="AJ180" s="25">
        <f>SUM(Tabel2[[#This Row],[V 4]]*10+Tabel2[[#This Row],[GT 4]])/Tabel2[[#This Row],[AW 4]]*10+Tabel2[[#This Row],[BONUS 4]]</f>
        <v>0</v>
      </c>
      <c r="AL180">
        <v>1</v>
      </c>
      <c r="AP180" s="25">
        <f>SUM(Tabel2[[#This Row],[V 5]]*10+Tabel2[[#This Row],[GT 5]])/Tabel2[[#This Row],[AW 5]]*10+Tabel2[[#This Row],[BONUS 5]]</f>
        <v>0</v>
      </c>
      <c r="AR180">
        <v>1</v>
      </c>
      <c r="AV180" s="25">
        <f>SUM(Tabel2[[#This Row],[V 6]]*10+Tabel2[[#This Row],[GT 6]])/Tabel2[[#This Row],[AW 6]]*10+Tabel2[[#This Row],[BONUS 6]]</f>
        <v>0</v>
      </c>
      <c r="AX180">
        <v>1</v>
      </c>
      <c r="BB180" s="25">
        <f>SUM(Tabel2[[#This Row],[V 7]]*10+Tabel2[[#This Row],[GT 7]])/Tabel2[[#This Row],[AW 7]]*10+Tabel2[[#This Row],[BONUS 7]]</f>
        <v>0</v>
      </c>
      <c r="BD180">
        <v>1</v>
      </c>
      <c r="BH180" s="25">
        <f>SUM(Tabel2[[#This Row],[V 8]]*10+Tabel2[[#This Row],[GT 8]])/Tabel2[[#This Row],[AW 8]]*10+Tabel2[[#This Row],[BONUS 8]]</f>
        <v>0</v>
      </c>
      <c r="BJ180">
        <v>1</v>
      </c>
      <c r="BN180" s="25">
        <f>SUM(Tabel2[[#This Row],[V 9]]*10+Tabel2[[#This Row],[GT 9]])/Tabel2[[#This Row],[AW 9]]*10+Tabel2[[#This Row],[BONUS 9]]</f>
        <v>0</v>
      </c>
      <c r="BP180">
        <v>1</v>
      </c>
      <c r="BT180" s="25">
        <f>SUM(Tabel2[[#This Row],[V 10]]*10+Tabel2[[#This Row],[GT 10]])/Tabel2[[#This Row],[AW 10]]*10+Tabel2[[#This Row],[BONUS 10]]</f>
        <v>0</v>
      </c>
      <c r="BU1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0" s="24">
        <v>0</v>
      </c>
      <c r="BW180" s="24">
        <f>Tabel2[[#This Row],[Diploma]]-Tabel2[[#This Row],[Uitgeschreven]]</f>
        <v>0</v>
      </c>
      <c r="BX180" s="16" t="str">
        <f t="shared" si="5"/>
        <v>geen actie</v>
      </c>
    </row>
    <row r="181" spans="1:76" x14ac:dyDescent="0.3">
      <c r="A181" s="24"/>
      <c r="F181" s="27"/>
      <c r="G181" s="53">
        <f>Tabel2[[#This Row],[pnt t/m 2021/22]]+Tabel2[[#This Row],[pnt 2022/2023]]</f>
        <v>0</v>
      </c>
      <c r="I181">
        <v>2022</v>
      </c>
      <c r="J181" s="26">
        <f>Tabel2[[#This Row],[ijkdatum]]-Tabel2[[#This Row],[Geboren]]</f>
        <v>2022</v>
      </c>
      <c r="K181" s="28">
        <f>Tabel2[[#This Row],[TTL 1]]+Tabel2[[#This Row],[TTL 2]]+Tabel2[[#This Row],[TTL 3]]+Tabel2[[#This Row],[TTL 4]]+Tabel2[[#This Row],[TTL 5]]+Tabel2[[#This Row],[TTL 6]]+Tabel2[[#This Row],[TTL 7]]+Tabel2[[#This Row],[TTL 8]]+Tabel2[[#This Row],[TTL 9]]+Tabel2[[#This Row],[TTL 10]]</f>
        <v>0</v>
      </c>
      <c r="L181" s="53"/>
      <c r="M181" s="31"/>
      <c r="N181">
        <v>1</v>
      </c>
      <c r="R181" s="53">
        <f>SUM(Tabel2[[#This Row],[V 1]]*10+Tabel2[[#This Row],[GT 1]])/Tabel2[[#This Row],[AW 1]]*10+Tabel2[[#This Row],[BONUS 1]]</f>
        <v>0</v>
      </c>
      <c r="T181">
        <v>1</v>
      </c>
      <c r="X181" s="25">
        <f>SUM(Tabel2[[#This Row],[V 2]]*10+Tabel2[[#This Row],[GT 2]])/Tabel2[[#This Row],[AW 2]]*10+Tabel2[[#This Row],[BONUS 2]]</f>
        <v>0</v>
      </c>
      <c r="Z181">
        <v>1</v>
      </c>
      <c r="AD181" s="25">
        <f>SUM(Tabel2[[#This Row],[V 3]]*10+Tabel2[[#This Row],[GT 3]])/Tabel2[[#This Row],[AW 3]]*10+Tabel2[[#This Row],[BONUS 3]]</f>
        <v>0</v>
      </c>
      <c r="AF181">
        <v>1</v>
      </c>
      <c r="AJ181" s="25">
        <f>SUM(Tabel2[[#This Row],[V 4]]*10+Tabel2[[#This Row],[GT 4]])/Tabel2[[#This Row],[AW 4]]*10+Tabel2[[#This Row],[BONUS 4]]</f>
        <v>0</v>
      </c>
      <c r="AL181">
        <v>1</v>
      </c>
      <c r="AP181" s="25">
        <f>SUM(Tabel2[[#This Row],[V 5]]*10+Tabel2[[#This Row],[GT 5]])/Tabel2[[#This Row],[AW 5]]*10+Tabel2[[#This Row],[BONUS 5]]</f>
        <v>0</v>
      </c>
      <c r="AR181">
        <v>1</v>
      </c>
      <c r="AV181" s="25">
        <f>SUM(Tabel2[[#This Row],[V 6]]*10+Tabel2[[#This Row],[GT 6]])/Tabel2[[#This Row],[AW 6]]*10+Tabel2[[#This Row],[BONUS 6]]</f>
        <v>0</v>
      </c>
      <c r="AX181">
        <v>1</v>
      </c>
      <c r="BB181" s="25">
        <f>SUM(Tabel2[[#This Row],[V 7]]*10+Tabel2[[#This Row],[GT 7]])/Tabel2[[#This Row],[AW 7]]*10+Tabel2[[#This Row],[BONUS 7]]</f>
        <v>0</v>
      </c>
      <c r="BD181">
        <v>1</v>
      </c>
      <c r="BH181" s="25">
        <f>SUM(Tabel2[[#This Row],[V 8]]*10+Tabel2[[#This Row],[GT 8]])/Tabel2[[#This Row],[AW 8]]*10+Tabel2[[#This Row],[BONUS 8]]</f>
        <v>0</v>
      </c>
      <c r="BJ181">
        <v>1</v>
      </c>
      <c r="BN181" s="25">
        <f>SUM(Tabel2[[#This Row],[V 9]]*10+Tabel2[[#This Row],[GT 9]])/Tabel2[[#This Row],[AW 9]]*10+Tabel2[[#This Row],[BONUS 9]]</f>
        <v>0</v>
      </c>
      <c r="BP181">
        <v>1</v>
      </c>
      <c r="BT181" s="25">
        <f>SUM(Tabel2[[#This Row],[V 10]]*10+Tabel2[[#This Row],[GT 10]])/Tabel2[[#This Row],[AW 10]]*10+Tabel2[[#This Row],[BONUS 10]]</f>
        <v>0</v>
      </c>
      <c r="BU1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1" s="24">
        <v>0</v>
      </c>
      <c r="BW181" s="24">
        <f>Tabel2[[#This Row],[Diploma]]-Tabel2[[#This Row],[Uitgeschreven]]</f>
        <v>0</v>
      </c>
      <c r="BX181" s="16" t="str">
        <f t="shared" si="5"/>
        <v>geen actie</v>
      </c>
    </row>
    <row r="182" spans="1:76" x14ac:dyDescent="0.3">
      <c r="A182" s="24"/>
      <c r="F182" s="27"/>
      <c r="G182" s="53">
        <f>Tabel2[[#This Row],[pnt t/m 2021/22]]+Tabel2[[#This Row],[pnt 2022/2023]]</f>
        <v>0</v>
      </c>
      <c r="I182">
        <v>2022</v>
      </c>
      <c r="J182" s="26">
        <f>Tabel2[[#This Row],[ijkdatum]]-Tabel2[[#This Row],[Geboren]]</f>
        <v>2022</v>
      </c>
      <c r="K182" s="28">
        <f>Tabel2[[#This Row],[TTL 1]]+Tabel2[[#This Row],[TTL 2]]+Tabel2[[#This Row],[TTL 3]]+Tabel2[[#This Row],[TTL 4]]+Tabel2[[#This Row],[TTL 5]]+Tabel2[[#This Row],[TTL 6]]+Tabel2[[#This Row],[TTL 7]]+Tabel2[[#This Row],[TTL 8]]+Tabel2[[#This Row],[TTL 9]]+Tabel2[[#This Row],[TTL 10]]</f>
        <v>0</v>
      </c>
      <c r="L182" s="53"/>
      <c r="M182" s="31"/>
      <c r="N182">
        <v>1</v>
      </c>
      <c r="R182" s="53">
        <f>SUM(Tabel2[[#This Row],[V 1]]*10+Tabel2[[#This Row],[GT 1]])/Tabel2[[#This Row],[AW 1]]*10+Tabel2[[#This Row],[BONUS 1]]</f>
        <v>0</v>
      </c>
      <c r="T182">
        <v>1</v>
      </c>
      <c r="X182" s="25">
        <f>SUM(Tabel2[[#This Row],[V 2]]*10+Tabel2[[#This Row],[GT 2]])/Tabel2[[#This Row],[AW 2]]*10+Tabel2[[#This Row],[BONUS 2]]</f>
        <v>0</v>
      </c>
      <c r="Z182">
        <v>1</v>
      </c>
      <c r="AD182" s="25">
        <f>SUM(Tabel2[[#This Row],[V 3]]*10+Tabel2[[#This Row],[GT 3]])/Tabel2[[#This Row],[AW 3]]*10+Tabel2[[#This Row],[BONUS 3]]</f>
        <v>0</v>
      </c>
      <c r="AF182">
        <v>1</v>
      </c>
      <c r="AJ182" s="25">
        <f>SUM(Tabel2[[#This Row],[V 4]]*10+Tabel2[[#This Row],[GT 4]])/Tabel2[[#This Row],[AW 4]]*10+Tabel2[[#This Row],[BONUS 4]]</f>
        <v>0</v>
      </c>
      <c r="AL182">
        <v>1</v>
      </c>
      <c r="AP182" s="25">
        <f>SUM(Tabel2[[#This Row],[V 5]]*10+Tabel2[[#This Row],[GT 5]])/Tabel2[[#This Row],[AW 5]]*10+Tabel2[[#This Row],[BONUS 5]]</f>
        <v>0</v>
      </c>
      <c r="AR182">
        <v>1</v>
      </c>
      <c r="AV182" s="25">
        <f>SUM(Tabel2[[#This Row],[V 6]]*10+Tabel2[[#This Row],[GT 6]])/Tabel2[[#This Row],[AW 6]]*10+Tabel2[[#This Row],[BONUS 6]]</f>
        <v>0</v>
      </c>
      <c r="AX182">
        <v>1</v>
      </c>
      <c r="BB182" s="25">
        <f>SUM(Tabel2[[#This Row],[V 7]]*10+Tabel2[[#This Row],[GT 7]])/Tabel2[[#This Row],[AW 7]]*10+Tabel2[[#This Row],[BONUS 7]]</f>
        <v>0</v>
      </c>
      <c r="BD182">
        <v>1</v>
      </c>
      <c r="BH182" s="25">
        <f>SUM(Tabel2[[#This Row],[V 8]]*10+Tabel2[[#This Row],[GT 8]])/Tabel2[[#This Row],[AW 8]]*10+Tabel2[[#This Row],[BONUS 8]]</f>
        <v>0</v>
      </c>
      <c r="BJ182">
        <v>1</v>
      </c>
      <c r="BN182" s="25">
        <f>SUM(Tabel2[[#This Row],[V 9]]*10+Tabel2[[#This Row],[GT 9]])/Tabel2[[#This Row],[AW 9]]*10+Tabel2[[#This Row],[BONUS 9]]</f>
        <v>0</v>
      </c>
      <c r="BP182">
        <v>1</v>
      </c>
      <c r="BT182" s="25">
        <f>SUM(Tabel2[[#This Row],[V 10]]*10+Tabel2[[#This Row],[GT 10]])/Tabel2[[#This Row],[AW 10]]*10+Tabel2[[#This Row],[BONUS 10]]</f>
        <v>0</v>
      </c>
      <c r="BU1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2" s="24">
        <v>0</v>
      </c>
      <c r="BW182" s="24">
        <f>Tabel2[[#This Row],[Diploma]]-Tabel2[[#This Row],[Uitgeschreven]]</f>
        <v>0</v>
      </c>
      <c r="BX182" s="16" t="str">
        <f t="shared" si="5"/>
        <v>geen actie</v>
      </c>
    </row>
    <row r="183" spans="1:76" x14ac:dyDescent="0.3">
      <c r="A183" s="24"/>
      <c r="F183" s="27"/>
      <c r="G183" s="53">
        <f>Tabel2[[#This Row],[pnt t/m 2021/22]]+Tabel2[[#This Row],[pnt 2022/2023]]</f>
        <v>0</v>
      </c>
      <c r="I183">
        <v>2022</v>
      </c>
      <c r="J183" s="26">
        <f>Tabel2[[#This Row],[ijkdatum]]-Tabel2[[#This Row],[Geboren]]</f>
        <v>2022</v>
      </c>
      <c r="K183" s="28">
        <f>Tabel2[[#This Row],[TTL 1]]+Tabel2[[#This Row],[TTL 2]]+Tabel2[[#This Row],[TTL 3]]+Tabel2[[#This Row],[TTL 4]]+Tabel2[[#This Row],[TTL 5]]+Tabel2[[#This Row],[TTL 6]]+Tabel2[[#This Row],[TTL 7]]+Tabel2[[#This Row],[TTL 8]]+Tabel2[[#This Row],[TTL 9]]+Tabel2[[#This Row],[TTL 10]]</f>
        <v>0</v>
      </c>
      <c r="L183" s="53"/>
      <c r="M183" s="31"/>
      <c r="N183">
        <v>1</v>
      </c>
      <c r="R183" s="53">
        <f>SUM(Tabel2[[#This Row],[V 1]]*10+Tabel2[[#This Row],[GT 1]])/Tabel2[[#This Row],[AW 1]]*10+Tabel2[[#This Row],[BONUS 1]]</f>
        <v>0</v>
      </c>
      <c r="T183">
        <v>1</v>
      </c>
      <c r="X183" s="25">
        <f>SUM(Tabel2[[#This Row],[V 2]]*10+Tabel2[[#This Row],[GT 2]])/Tabel2[[#This Row],[AW 2]]*10+Tabel2[[#This Row],[BONUS 2]]</f>
        <v>0</v>
      </c>
      <c r="Z183">
        <v>1</v>
      </c>
      <c r="AD183" s="25">
        <f>SUM(Tabel2[[#This Row],[V 3]]*10+Tabel2[[#This Row],[GT 3]])/Tabel2[[#This Row],[AW 3]]*10+Tabel2[[#This Row],[BONUS 3]]</f>
        <v>0</v>
      </c>
      <c r="AF183">
        <v>1</v>
      </c>
      <c r="AJ183" s="25">
        <f>SUM(Tabel2[[#This Row],[V 4]]*10+Tabel2[[#This Row],[GT 4]])/Tabel2[[#This Row],[AW 4]]*10+Tabel2[[#This Row],[BONUS 4]]</f>
        <v>0</v>
      </c>
      <c r="AL183">
        <v>1</v>
      </c>
      <c r="AP183" s="25">
        <f>SUM(Tabel2[[#This Row],[V 5]]*10+Tabel2[[#This Row],[GT 5]])/Tabel2[[#This Row],[AW 5]]*10+Tabel2[[#This Row],[BONUS 5]]</f>
        <v>0</v>
      </c>
      <c r="AR183">
        <v>1</v>
      </c>
      <c r="AV183" s="25">
        <f>SUM(Tabel2[[#This Row],[V 6]]*10+Tabel2[[#This Row],[GT 6]])/Tabel2[[#This Row],[AW 6]]*10+Tabel2[[#This Row],[BONUS 6]]</f>
        <v>0</v>
      </c>
      <c r="AX183">
        <v>1</v>
      </c>
      <c r="BB183" s="25">
        <f>SUM(Tabel2[[#This Row],[V 7]]*10+Tabel2[[#This Row],[GT 7]])/Tabel2[[#This Row],[AW 7]]*10+Tabel2[[#This Row],[BONUS 7]]</f>
        <v>0</v>
      </c>
      <c r="BD183">
        <v>1</v>
      </c>
      <c r="BH183" s="25">
        <f>SUM(Tabel2[[#This Row],[V 8]]*10+Tabel2[[#This Row],[GT 8]])/Tabel2[[#This Row],[AW 8]]*10+Tabel2[[#This Row],[BONUS 8]]</f>
        <v>0</v>
      </c>
      <c r="BJ183">
        <v>1</v>
      </c>
      <c r="BN183" s="25">
        <f>SUM(Tabel2[[#This Row],[V 9]]*10+Tabel2[[#This Row],[GT 9]])/Tabel2[[#This Row],[AW 9]]*10+Tabel2[[#This Row],[BONUS 9]]</f>
        <v>0</v>
      </c>
      <c r="BP183">
        <v>1</v>
      </c>
      <c r="BT183" s="25">
        <f>SUM(Tabel2[[#This Row],[V 10]]*10+Tabel2[[#This Row],[GT 10]])/Tabel2[[#This Row],[AW 10]]*10+Tabel2[[#This Row],[BONUS 10]]</f>
        <v>0</v>
      </c>
      <c r="BU1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3" s="24">
        <v>0</v>
      </c>
      <c r="BW183" s="24">
        <f>Tabel2[[#This Row],[Diploma]]-Tabel2[[#This Row],[Uitgeschreven]]</f>
        <v>0</v>
      </c>
      <c r="BX183" s="16" t="str">
        <f t="shared" si="5"/>
        <v>geen actie</v>
      </c>
    </row>
    <row r="184" spans="1:76" x14ac:dyDescent="0.3">
      <c r="A184" s="24"/>
      <c r="F184" s="27"/>
      <c r="G184" s="53">
        <f>Tabel2[[#This Row],[pnt t/m 2021/22]]+Tabel2[[#This Row],[pnt 2022/2023]]</f>
        <v>0</v>
      </c>
      <c r="I184">
        <v>2022</v>
      </c>
      <c r="J184" s="26">
        <f>Tabel2[[#This Row],[ijkdatum]]-Tabel2[[#This Row],[Geboren]]</f>
        <v>2022</v>
      </c>
      <c r="K184" s="28">
        <f>Tabel2[[#This Row],[TTL 1]]+Tabel2[[#This Row],[TTL 2]]+Tabel2[[#This Row],[TTL 3]]+Tabel2[[#This Row],[TTL 4]]+Tabel2[[#This Row],[TTL 5]]+Tabel2[[#This Row],[TTL 6]]+Tabel2[[#This Row],[TTL 7]]+Tabel2[[#This Row],[TTL 8]]+Tabel2[[#This Row],[TTL 9]]+Tabel2[[#This Row],[TTL 10]]</f>
        <v>0</v>
      </c>
      <c r="L184" s="53"/>
      <c r="M184" s="31"/>
      <c r="N184">
        <v>1</v>
      </c>
      <c r="R184" s="53">
        <f>SUM(Tabel2[[#This Row],[V 1]]*10+Tabel2[[#This Row],[GT 1]])/Tabel2[[#This Row],[AW 1]]*10+Tabel2[[#This Row],[BONUS 1]]</f>
        <v>0</v>
      </c>
      <c r="T184">
        <v>1</v>
      </c>
      <c r="X184" s="25">
        <f>SUM(Tabel2[[#This Row],[V 2]]*10+Tabel2[[#This Row],[GT 2]])/Tabel2[[#This Row],[AW 2]]*10+Tabel2[[#This Row],[BONUS 2]]</f>
        <v>0</v>
      </c>
      <c r="Z184">
        <v>1</v>
      </c>
      <c r="AD184" s="25">
        <f>SUM(Tabel2[[#This Row],[V 3]]*10+Tabel2[[#This Row],[GT 3]])/Tabel2[[#This Row],[AW 3]]*10+Tabel2[[#This Row],[BONUS 3]]</f>
        <v>0</v>
      </c>
      <c r="AF184">
        <v>1</v>
      </c>
      <c r="AJ184" s="25">
        <f>SUM(Tabel2[[#This Row],[V 4]]*10+Tabel2[[#This Row],[GT 4]])/Tabel2[[#This Row],[AW 4]]*10+Tabel2[[#This Row],[BONUS 4]]</f>
        <v>0</v>
      </c>
      <c r="AL184">
        <v>1</v>
      </c>
      <c r="AP184" s="25">
        <f>SUM(Tabel2[[#This Row],[V 5]]*10+Tabel2[[#This Row],[GT 5]])/Tabel2[[#This Row],[AW 5]]*10+Tabel2[[#This Row],[BONUS 5]]</f>
        <v>0</v>
      </c>
      <c r="AR184">
        <v>1</v>
      </c>
      <c r="AV184" s="25">
        <f>SUM(Tabel2[[#This Row],[V 6]]*10+Tabel2[[#This Row],[GT 6]])/Tabel2[[#This Row],[AW 6]]*10+Tabel2[[#This Row],[BONUS 6]]</f>
        <v>0</v>
      </c>
      <c r="AX184">
        <v>1</v>
      </c>
      <c r="BB184" s="25">
        <f>SUM(Tabel2[[#This Row],[V 7]]*10+Tabel2[[#This Row],[GT 7]])/Tabel2[[#This Row],[AW 7]]*10+Tabel2[[#This Row],[BONUS 7]]</f>
        <v>0</v>
      </c>
      <c r="BD184">
        <v>1</v>
      </c>
      <c r="BH184" s="25">
        <f>SUM(Tabel2[[#This Row],[V 8]]*10+Tabel2[[#This Row],[GT 8]])/Tabel2[[#This Row],[AW 8]]*10+Tabel2[[#This Row],[BONUS 8]]</f>
        <v>0</v>
      </c>
      <c r="BJ184">
        <v>1</v>
      </c>
      <c r="BN184" s="25">
        <f>SUM(Tabel2[[#This Row],[V 9]]*10+Tabel2[[#This Row],[GT 9]])/Tabel2[[#This Row],[AW 9]]*10+Tabel2[[#This Row],[BONUS 9]]</f>
        <v>0</v>
      </c>
      <c r="BP184">
        <v>1</v>
      </c>
      <c r="BT184" s="25">
        <f>SUM(Tabel2[[#This Row],[V 10]]*10+Tabel2[[#This Row],[GT 10]])/Tabel2[[#This Row],[AW 10]]*10+Tabel2[[#This Row],[BONUS 10]]</f>
        <v>0</v>
      </c>
      <c r="BU1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4" s="24">
        <v>0</v>
      </c>
      <c r="BW184" s="24">
        <f>Tabel2[[#This Row],[Diploma]]-Tabel2[[#This Row],[Uitgeschreven]]</f>
        <v>0</v>
      </c>
      <c r="BX184" s="16" t="str">
        <f t="shared" si="5"/>
        <v>geen actie</v>
      </c>
    </row>
    <row r="185" spans="1:76" x14ac:dyDescent="0.3">
      <c r="A185" s="24"/>
      <c r="F185" s="27"/>
      <c r="G185" s="53">
        <f>Tabel2[[#This Row],[pnt t/m 2021/22]]+Tabel2[[#This Row],[pnt 2022/2023]]</f>
        <v>0</v>
      </c>
      <c r="I185">
        <v>2022</v>
      </c>
      <c r="J185" s="26">
        <f>Tabel2[[#This Row],[ijkdatum]]-Tabel2[[#This Row],[Geboren]]</f>
        <v>2022</v>
      </c>
      <c r="K185" s="28">
        <f>Tabel2[[#This Row],[TTL 1]]+Tabel2[[#This Row],[TTL 2]]+Tabel2[[#This Row],[TTL 3]]+Tabel2[[#This Row],[TTL 4]]+Tabel2[[#This Row],[TTL 5]]+Tabel2[[#This Row],[TTL 6]]+Tabel2[[#This Row],[TTL 7]]+Tabel2[[#This Row],[TTL 8]]+Tabel2[[#This Row],[TTL 9]]+Tabel2[[#This Row],[TTL 10]]</f>
        <v>0</v>
      </c>
      <c r="L185" s="53"/>
      <c r="M185" s="31"/>
      <c r="N185">
        <v>1</v>
      </c>
      <c r="R185" s="53">
        <f>SUM(Tabel2[[#This Row],[V 1]]*10+Tabel2[[#This Row],[GT 1]])/Tabel2[[#This Row],[AW 1]]*10+Tabel2[[#This Row],[BONUS 1]]</f>
        <v>0</v>
      </c>
      <c r="T185">
        <v>1</v>
      </c>
      <c r="X185" s="25">
        <f>SUM(Tabel2[[#This Row],[V 2]]*10+Tabel2[[#This Row],[GT 2]])/Tabel2[[#This Row],[AW 2]]*10+Tabel2[[#This Row],[BONUS 2]]</f>
        <v>0</v>
      </c>
      <c r="Z185">
        <v>1</v>
      </c>
      <c r="AD185" s="25">
        <f>SUM(Tabel2[[#This Row],[V 3]]*10+Tabel2[[#This Row],[GT 3]])/Tabel2[[#This Row],[AW 3]]*10+Tabel2[[#This Row],[BONUS 3]]</f>
        <v>0</v>
      </c>
      <c r="AF185">
        <v>1</v>
      </c>
      <c r="AJ185" s="25">
        <f>SUM(Tabel2[[#This Row],[V 4]]*10+Tabel2[[#This Row],[GT 4]])/Tabel2[[#This Row],[AW 4]]*10+Tabel2[[#This Row],[BONUS 4]]</f>
        <v>0</v>
      </c>
      <c r="AL185">
        <v>1</v>
      </c>
      <c r="AP185" s="25">
        <f>SUM(Tabel2[[#This Row],[V 5]]*10+Tabel2[[#This Row],[GT 5]])/Tabel2[[#This Row],[AW 5]]*10+Tabel2[[#This Row],[BONUS 5]]</f>
        <v>0</v>
      </c>
      <c r="AR185">
        <v>1</v>
      </c>
      <c r="AV185" s="25">
        <f>SUM(Tabel2[[#This Row],[V 6]]*10+Tabel2[[#This Row],[GT 6]])/Tabel2[[#This Row],[AW 6]]*10+Tabel2[[#This Row],[BONUS 6]]</f>
        <v>0</v>
      </c>
      <c r="AX185">
        <v>1</v>
      </c>
      <c r="BB185" s="25">
        <f>SUM(Tabel2[[#This Row],[V 7]]*10+Tabel2[[#This Row],[GT 7]])/Tabel2[[#This Row],[AW 7]]*10+Tabel2[[#This Row],[BONUS 7]]</f>
        <v>0</v>
      </c>
      <c r="BD185">
        <v>1</v>
      </c>
      <c r="BH185" s="25">
        <f>SUM(Tabel2[[#This Row],[V 8]]*10+Tabel2[[#This Row],[GT 8]])/Tabel2[[#This Row],[AW 8]]*10+Tabel2[[#This Row],[BONUS 8]]</f>
        <v>0</v>
      </c>
      <c r="BJ185">
        <v>1</v>
      </c>
      <c r="BN185" s="25">
        <f>SUM(Tabel2[[#This Row],[V 9]]*10+Tabel2[[#This Row],[GT 9]])/Tabel2[[#This Row],[AW 9]]*10+Tabel2[[#This Row],[BONUS 9]]</f>
        <v>0</v>
      </c>
      <c r="BP185">
        <v>1</v>
      </c>
      <c r="BT185" s="25">
        <f>SUM(Tabel2[[#This Row],[V 10]]*10+Tabel2[[#This Row],[GT 10]])/Tabel2[[#This Row],[AW 10]]*10+Tabel2[[#This Row],[BONUS 10]]</f>
        <v>0</v>
      </c>
      <c r="BU1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5" s="24">
        <v>0</v>
      </c>
      <c r="BW185" s="24">
        <f>Tabel2[[#This Row],[Diploma]]-Tabel2[[#This Row],[Uitgeschreven]]</f>
        <v>0</v>
      </c>
      <c r="BX185" s="16" t="str">
        <f t="shared" si="5"/>
        <v>geen actie</v>
      </c>
    </row>
    <row r="186" spans="1:76" x14ac:dyDescent="0.3">
      <c r="A186" s="24"/>
      <c r="F186" s="27"/>
      <c r="G186" s="53">
        <f>Tabel2[[#This Row],[pnt t/m 2021/22]]+Tabel2[[#This Row],[pnt 2022/2023]]</f>
        <v>0</v>
      </c>
      <c r="I186">
        <v>2022</v>
      </c>
      <c r="J186" s="26">
        <f>Tabel2[[#This Row],[ijkdatum]]-Tabel2[[#This Row],[Geboren]]</f>
        <v>2022</v>
      </c>
      <c r="K186" s="28">
        <f>Tabel2[[#This Row],[TTL 1]]+Tabel2[[#This Row],[TTL 2]]+Tabel2[[#This Row],[TTL 3]]+Tabel2[[#This Row],[TTL 4]]+Tabel2[[#This Row],[TTL 5]]+Tabel2[[#This Row],[TTL 6]]+Tabel2[[#This Row],[TTL 7]]+Tabel2[[#This Row],[TTL 8]]+Tabel2[[#This Row],[TTL 9]]+Tabel2[[#This Row],[TTL 10]]</f>
        <v>0</v>
      </c>
      <c r="L186" s="53"/>
      <c r="M186" s="31"/>
      <c r="N186">
        <v>1</v>
      </c>
      <c r="R186" s="53">
        <f>SUM(Tabel2[[#This Row],[V 1]]*10+Tabel2[[#This Row],[GT 1]])/Tabel2[[#This Row],[AW 1]]*10+Tabel2[[#This Row],[BONUS 1]]</f>
        <v>0</v>
      </c>
      <c r="T186">
        <v>1</v>
      </c>
      <c r="X186" s="25">
        <f>SUM(Tabel2[[#This Row],[V 2]]*10+Tabel2[[#This Row],[GT 2]])/Tabel2[[#This Row],[AW 2]]*10+Tabel2[[#This Row],[BONUS 2]]</f>
        <v>0</v>
      </c>
      <c r="Z186">
        <v>1</v>
      </c>
      <c r="AD186" s="25">
        <f>SUM(Tabel2[[#This Row],[V 3]]*10+Tabel2[[#This Row],[GT 3]])/Tabel2[[#This Row],[AW 3]]*10+Tabel2[[#This Row],[BONUS 3]]</f>
        <v>0</v>
      </c>
      <c r="AF186">
        <v>1</v>
      </c>
      <c r="AJ186" s="25">
        <f>SUM(Tabel2[[#This Row],[V 4]]*10+Tabel2[[#This Row],[GT 4]])/Tabel2[[#This Row],[AW 4]]*10+Tabel2[[#This Row],[BONUS 4]]</f>
        <v>0</v>
      </c>
      <c r="AL186">
        <v>1</v>
      </c>
      <c r="AP186" s="25">
        <f>SUM(Tabel2[[#This Row],[V 5]]*10+Tabel2[[#This Row],[GT 5]])/Tabel2[[#This Row],[AW 5]]*10+Tabel2[[#This Row],[BONUS 5]]</f>
        <v>0</v>
      </c>
      <c r="AR186">
        <v>1</v>
      </c>
      <c r="AV186" s="25">
        <f>SUM(Tabel2[[#This Row],[V 6]]*10+Tabel2[[#This Row],[GT 6]])/Tabel2[[#This Row],[AW 6]]*10+Tabel2[[#This Row],[BONUS 6]]</f>
        <v>0</v>
      </c>
      <c r="AX186">
        <v>1</v>
      </c>
      <c r="BB186" s="25">
        <f>SUM(Tabel2[[#This Row],[V 7]]*10+Tabel2[[#This Row],[GT 7]])/Tabel2[[#This Row],[AW 7]]*10+Tabel2[[#This Row],[BONUS 7]]</f>
        <v>0</v>
      </c>
      <c r="BD186">
        <v>1</v>
      </c>
      <c r="BH186" s="25">
        <f>SUM(Tabel2[[#This Row],[V 8]]*10+Tabel2[[#This Row],[GT 8]])/Tabel2[[#This Row],[AW 8]]*10+Tabel2[[#This Row],[BONUS 8]]</f>
        <v>0</v>
      </c>
      <c r="BJ186">
        <v>1</v>
      </c>
      <c r="BN186" s="25">
        <f>SUM(Tabel2[[#This Row],[V 9]]*10+Tabel2[[#This Row],[GT 9]])/Tabel2[[#This Row],[AW 9]]*10+Tabel2[[#This Row],[BONUS 9]]</f>
        <v>0</v>
      </c>
      <c r="BP186">
        <v>1</v>
      </c>
      <c r="BT186" s="25">
        <f>SUM(Tabel2[[#This Row],[V 10]]*10+Tabel2[[#This Row],[GT 10]])/Tabel2[[#This Row],[AW 10]]*10+Tabel2[[#This Row],[BONUS 10]]</f>
        <v>0</v>
      </c>
      <c r="BU1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6" s="24">
        <v>0</v>
      </c>
      <c r="BW186" s="24">
        <f>Tabel2[[#This Row],[Diploma]]-Tabel2[[#This Row],[Uitgeschreven]]</f>
        <v>0</v>
      </c>
      <c r="BX186" s="16" t="str">
        <f t="shared" si="5"/>
        <v>geen actie</v>
      </c>
    </row>
    <row r="187" spans="1:76" x14ac:dyDescent="0.3">
      <c r="A187" s="24"/>
      <c r="F187" s="27"/>
      <c r="G187" s="53">
        <f>Tabel2[[#This Row],[pnt t/m 2021/22]]+Tabel2[[#This Row],[pnt 2022/2023]]</f>
        <v>0</v>
      </c>
      <c r="I187">
        <v>2022</v>
      </c>
      <c r="J187" s="26">
        <f>Tabel2[[#This Row],[ijkdatum]]-Tabel2[[#This Row],[Geboren]]</f>
        <v>2022</v>
      </c>
      <c r="K187" s="28">
        <f>Tabel2[[#This Row],[TTL 1]]+Tabel2[[#This Row],[TTL 2]]+Tabel2[[#This Row],[TTL 3]]+Tabel2[[#This Row],[TTL 4]]+Tabel2[[#This Row],[TTL 5]]+Tabel2[[#This Row],[TTL 6]]+Tabel2[[#This Row],[TTL 7]]+Tabel2[[#This Row],[TTL 8]]+Tabel2[[#This Row],[TTL 9]]+Tabel2[[#This Row],[TTL 10]]</f>
        <v>0</v>
      </c>
      <c r="L187" s="53"/>
      <c r="M187" s="31"/>
      <c r="N187">
        <v>1</v>
      </c>
      <c r="R187" s="53">
        <f>SUM(Tabel2[[#This Row],[V 1]]*10+Tabel2[[#This Row],[GT 1]])/Tabel2[[#This Row],[AW 1]]*10+Tabel2[[#This Row],[BONUS 1]]</f>
        <v>0</v>
      </c>
      <c r="T187">
        <v>1</v>
      </c>
      <c r="X187" s="25">
        <f>SUM(Tabel2[[#This Row],[V 2]]*10+Tabel2[[#This Row],[GT 2]])/Tabel2[[#This Row],[AW 2]]*10+Tabel2[[#This Row],[BONUS 2]]</f>
        <v>0</v>
      </c>
      <c r="Z187">
        <v>1</v>
      </c>
      <c r="AD187" s="25">
        <f>SUM(Tabel2[[#This Row],[V 3]]*10+Tabel2[[#This Row],[GT 3]])/Tabel2[[#This Row],[AW 3]]*10+Tabel2[[#This Row],[BONUS 3]]</f>
        <v>0</v>
      </c>
      <c r="AF187">
        <v>1</v>
      </c>
      <c r="AJ187" s="25">
        <f>SUM(Tabel2[[#This Row],[V 4]]*10+Tabel2[[#This Row],[GT 4]])/Tabel2[[#This Row],[AW 4]]*10+Tabel2[[#This Row],[BONUS 4]]</f>
        <v>0</v>
      </c>
      <c r="AL187">
        <v>1</v>
      </c>
      <c r="AP187" s="25">
        <f>SUM(Tabel2[[#This Row],[V 5]]*10+Tabel2[[#This Row],[GT 5]])/Tabel2[[#This Row],[AW 5]]*10+Tabel2[[#This Row],[BONUS 5]]</f>
        <v>0</v>
      </c>
      <c r="AR187">
        <v>1</v>
      </c>
      <c r="AV187" s="25">
        <f>SUM(Tabel2[[#This Row],[V 6]]*10+Tabel2[[#This Row],[GT 6]])/Tabel2[[#This Row],[AW 6]]*10+Tabel2[[#This Row],[BONUS 6]]</f>
        <v>0</v>
      </c>
      <c r="AX187">
        <v>1</v>
      </c>
      <c r="BB187" s="25">
        <f>SUM(Tabel2[[#This Row],[V 7]]*10+Tabel2[[#This Row],[GT 7]])/Tabel2[[#This Row],[AW 7]]*10+Tabel2[[#This Row],[BONUS 7]]</f>
        <v>0</v>
      </c>
      <c r="BD187">
        <v>1</v>
      </c>
      <c r="BH187" s="25">
        <f>SUM(Tabel2[[#This Row],[V 8]]*10+Tabel2[[#This Row],[GT 8]])/Tabel2[[#This Row],[AW 8]]*10+Tabel2[[#This Row],[BONUS 8]]</f>
        <v>0</v>
      </c>
      <c r="BJ187">
        <v>1</v>
      </c>
      <c r="BN187" s="25">
        <f>SUM(Tabel2[[#This Row],[V 9]]*10+Tabel2[[#This Row],[GT 9]])/Tabel2[[#This Row],[AW 9]]*10+Tabel2[[#This Row],[BONUS 9]]</f>
        <v>0</v>
      </c>
      <c r="BP187">
        <v>1</v>
      </c>
      <c r="BT187" s="25">
        <f>SUM(Tabel2[[#This Row],[V 10]]*10+Tabel2[[#This Row],[GT 10]])/Tabel2[[#This Row],[AW 10]]*10+Tabel2[[#This Row],[BONUS 10]]</f>
        <v>0</v>
      </c>
      <c r="BU1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7" s="24">
        <v>0</v>
      </c>
      <c r="BW187" s="24">
        <f>Tabel2[[#This Row],[Diploma]]-Tabel2[[#This Row],[Uitgeschreven]]</f>
        <v>0</v>
      </c>
      <c r="BX187" s="16" t="str">
        <f t="shared" si="5"/>
        <v>geen actie</v>
      </c>
    </row>
    <row r="188" spans="1:76" x14ac:dyDescent="0.3">
      <c r="A188" s="24"/>
      <c r="F188" s="27"/>
      <c r="G188" s="53">
        <f>Tabel2[[#This Row],[pnt t/m 2021/22]]+Tabel2[[#This Row],[pnt 2022/2023]]</f>
        <v>0</v>
      </c>
      <c r="I188">
        <v>2022</v>
      </c>
      <c r="J188" s="26">
        <f>Tabel2[[#This Row],[ijkdatum]]-Tabel2[[#This Row],[Geboren]]</f>
        <v>2022</v>
      </c>
      <c r="K188" s="28">
        <f>Tabel2[[#This Row],[TTL 1]]+Tabel2[[#This Row],[TTL 2]]+Tabel2[[#This Row],[TTL 3]]+Tabel2[[#This Row],[TTL 4]]+Tabel2[[#This Row],[TTL 5]]+Tabel2[[#This Row],[TTL 6]]+Tabel2[[#This Row],[TTL 7]]+Tabel2[[#This Row],[TTL 8]]+Tabel2[[#This Row],[TTL 9]]+Tabel2[[#This Row],[TTL 10]]</f>
        <v>0</v>
      </c>
      <c r="L188" s="53"/>
      <c r="M188" s="31"/>
      <c r="N188">
        <v>1</v>
      </c>
      <c r="R188" s="53">
        <f>SUM(Tabel2[[#This Row],[V 1]]*10+Tabel2[[#This Row],[GT 1]])/Tabel2[[#This Row],[AW 1]]*10+Tabel2[[#This Row],[BONUS 1]]</f>
        <v>0</v>
      </c>
      <c r="T188">
        <v>1</v>
      </c>
      <c r="X188" s="25">
        <f>SUM(Tabel2[[#This Row],[V 2]]*10+Tabel2[[#This Row],[GT 2]])/Tabel2[[#This Row],[AW 2]]*10+Tabel2[[#This Row],[BONUS 2]]</f>
        <v>0</v>
      </c>
      <c r="Z188">
        <v>1</v>
      </c>
      <c r="AD188" s="25">
        <f>SUM(Tabel2[[#This Row],[V 3]]*10+Tabel2[[#This Row],[GT 3]])/Tabel2[[#This Row],[AW 3]]*10+Tabel2[[#This Row],[BONUS 3]]</f>
        <v>0</v>
      </c>
      <c r="AF188">
        <v>1</v>
      </c>
      <c r="AJ188" s="25">
        <f>SUM(Tabel2[[#This Row],[V 4]]*10+Tabel2[[#This Row],[GT 4]])/Tabel2[[#This Row],[AW 4]]*10+Tabel2[[#This Row],[BONUS 4]]</f>
        <v>0</v>
      </c>
      <c r="AL188">
        <v>1</v>
      </c>
      <c r="AP188" s="25">
        <f>SUM(Tabel2[[#This Row],[V 5]]*10+Tabel2[[#This Row],[GT 5]])/Tabel2[[#This Row],[AW 5]]*10+Tabel2[[#This Row],[BONUS 5]]</f>
        <v>0</v>
      </c>
      <c r="AR188">
        <v>1</v>
      </c>
      <c r="AV188" s="25">
        <f>SUM(Tabel2[[#This Row],[V 6]]*10+Tabel2[[#This Row],[GT 6]])/Tabel2[[#This Row],[AW 6]]*10+Tabel2[[#This Row],[BONUS 6]]</f>
        <v>0</v>
      </c>
      <c r="AX188">
        <v>1</v>
      </c>
      <c r="BB188" s="25">
        <f>SUM(Tabel2[[#This Row],[V 7]]*10+Tabel2[[#This Row],[GT 7]])/Tabel2[[#This Row],[AW 7]]*10+Tabel2[[#This Row],[BONUS 7]]</f>
        <v>0</v>
      </c>
      <c r="BD188">
        <v>1</v>
      </c>
      <c r="BH188" s="25">
        <f>SUM(Tabel2[[#This Row],[V 8]]*10+Tabel2[[#This Row],[GT 8]])/Tabel2[[#This Row],[AW 8]]*10+Tabel2[[#This Row],[BONUS 8]]</f>
        <v>0</v>
      </c>
      <c r="BJ188">
        <v>1</v>
      </c>
      <c r="BN188" s="25">
        <f>SUM(Tabel2[[#This Row],[V 9]]*10+Tabel2[[#This Row],[GT 9]])/Tabel2[[#This Row],[AW 9]]*10+Tabel2[[#This Row],[BONUS 9]]</f>
        <v>0</v>
      </c>
      <c r="BP188">
        <v>1</v>
      </c>
      <c r="BT188" s="25">
        <f>SUM(Tabel2[[#This Row],[V 10]]*10+Tabel2[[#This Row],[GT 10]])/Tabel2[[#This Row],[AW 10]]*10+Tabel2[[#This Row],[BONUS 10]]</f>
        <v>0</v>
      </c>
      <c r="BU1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8" s="24">
        <v>0</v>
      </c>
      <c r="BW188" s="24">
        <f>Tabel2[[#This Row],[Diploma]]-Tabel2[[#This Row],[Uitgeschreven]]</f>
        <v>0</v>
      </c>
      <c r="BX188" s="16" t="str">
        <f t="shared" si="5"/>
        <v>geen actie</v>
      </c>
    </row>
    <row r="189" spans="1:76" x14ac:dyDescent="0.3">
      <c r="A189" s="24"/>
      <c r="F189" s="27"/>
      <c r="G189" s="53">
        <f>Tabel2[[#This Row],[pnt t/m 2021/22]]+Tabel2[[#This Row],[pnt 2022/2023]]</f>
        <v>0</v>
      </c>
      <c r="I189">
        <v>2022</v>
      </c>
      <c r="J189" s="26">
        <f>Tabel2[[#This Row],[ijkdatum]]-Tabel2[[#This Row],[Geboren]]</f>
        <v>2022</v>
      </c>
      <c r="K189" s="28">
        <f>Tabel2[[#This Row],[TTL 1]]+Tabel2[[#This Row],[TTL 2]]+Tabel2[[#This Row],[TTL 3]]+Tabel2[[#This Row],[TTL 4]]+Tabel2[[#This Row],[TTL 5]]+Tabel2[[#This Row],[TTL 6]]+Tabel2[[#This Row],[TTL 7]]+Tabel2[[#This Row],[TTL 8]]+Tabel2[[#This Row],[TTL 9]]+Tabel2[[#This Row],[TTL 10]]</f>
        <v>0</v>
      </c>
      <c r="L189" s="53"/>
      <c r="M189" s="31"/>
      <c r="N189">
        <v>1</v>
      </c>
      <c r="R189" s="53">
        <f>SUM(Tabel2[[#This Row],[V 1]]*10+Tabel2[[#This Row],[GT 1]])/Tabel2[[#This Row],[AW 1]]*10+Tabel2[[#This Row],[BONUS 1]]</f>
        <v>0</v>
      </c>
      <c r="T189">
        <v>1</v>
      </c>
      <c r="X189" s="25">
        <f>SUM(Tabel2[[#This Row],[V 2]]*10+Tabel2[[#This Row],[GT 2]])/Tabel2[[#This Row],[AW 2]]*10+Tabel2[[#This Row],[BONUS 2]]</f>
        <v>0</v>
      </c>
      <c r="Z189">
        <v>1</v>
      </c>
      <c r="AD189" s="25">
        <f>SUM(Tabel2[[#This Row],[V 3]]*10+Tabel2[[#This Row],[GT 3]])/Tabel2[[#This Row],[AW 3]]*10+Tabel2[[#This Row],[BONUS 3]]</f>
        <v>0</v>
      </c>
      <c r="AF189">
        <v>1</v>
      </c>
      <c r="AJ189" s="25">
        <f>SUM(Tabel2[[#This Row],[V 4]]*10+Tabel2[[#This Row],[GT 4]])/Tabel2[[#This Row],[AW 4]]*10+Tabel2[[#This Row],[BONUS 4]]</f>
        <v>0</v>
      </c>
      <c r="AL189">
        <v>1</v>
      </c>
      <c r="AP189" s="25">
        <f>SUM(Tabel2[[#This Row],[V 5]]*10+Tabel2[[#This Row],[GT 5]])/Tabel2[[#This Row],[AW 5]]*10+Tabel2[[#This Row],[BONUS 5]]</f>
        <v>0</v>
      </c>
      <c r="AR189">
        <v>1</v>
      </c>
      <c r="AV189" s="25">
        <f>SUM(Tabel2[[#This Row],[V 6]]*10+Tabel2[[#This Row],[GT 6]])/Tabel2[[#This Row],[AW 6]]*10+Tabel2[[#This Row],[BONUS 6]]</f>
        <v>0</v>
      </c>
      <c r="AX189">
        <v>1</v>
      </c>
      <c r="BB189" s="25">
        <f>SUM(Tabel2[[#This Row],[V 7]]*10+Tabel2[[#This Row],[GT 7]])/Tabel2[[#This Row],[AW 7]]*10+Tabel2[[#This Row],[BONUS 7]]</f>
        <v>0</v>
      </c>
      <c r="BD189">
        <v>1</v>
      </c>
      <c r="BH189" s="25">
        <f>SUM(Tabel2[[#This Row],[V 8]]*10+Tabel2[[#This Row],[GT 8]])/Tabel2[[#This Row],[AW 8]]*10+Tabel2[[#This Row],[BONUS 8]]</f>
        <v>0</v>
      </c>
      <c r="BJ189">
        <v>1</v>
      </c>
      <c r="BN189" s="25">
        <f>SUM(Tabel2[[#This Row],[V 9]]*10+Tabel2[[#This Row],[GT 9]])/Tabel2[[#This Row],[AW 9]]*10+Tabel2[[#This Row],[BONUS 9]]</f>
        <v>0</v>
      </c>
      <c r="BP189">
        <v>1</v>
      </c>
      <c r="BT189" s="25">
        <f>SUM(Tabel2[[#This Row],[V 10]]*10+Tabel2[[#This Row],[GT 10]])/Tabel2[[#This Row],[AW 10]]*10+Tabel2[[#This Row],[BONUS 10]]</f>
        <v>0</v>
      </c>
      <c r="BU1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9" s="24">
        <v>0</v>
      </c>
      <c r="BW189" s="24">
        <f>Tabel2[[#This Row],[Diploma]]-Tabel2[[#This Row],[Uitgeschreven]]</f>
        <v>0</v>
      </c>
      <c r="BX189" s="16" t="str">
        <f t="shared" si="5"/>
        <v>geen actie</v>
      </c>
    </row>
    <row r="190" spans="1:76" x14ac:dyDescent="0.3">
      <c r="A190" s="24"/>
      <c r="F190" s="27"/>
      <c r="G190" s="53">
        <f>Tabel2[[#This Row],[pnt t/m 2021/22]]+Tabel2[[#This Row],[pnt 2022/2023]]</f>
        <v>0</v>
      </c>
      <c r="I190">
        <v>2022</v>
      </c>
      <c r="J190" s="26">
        <f>Tabel2[[#This Row],[ijkdatum]]-Tabel2[[#This Row],[Geboren]]</f>
        <v>2022</v>
      </c>
      <c r="K190" s="28">
        <f>Tabel2[[#This Row],[TTL 1]]+Tabel2[[#This Row],[TTL 2]]+Tabel2[[#This Row],[TTL 3]]+Tabel2[[#This Row],[TTL 4]]+Tabel2[[#This Row],[TTL 5]]+Tabel2[[#This Row],[TTL 6]]+Tabel2[[#This Row],[TTL 7]]+Tabel2[[#This Row],[TTL 8]]+Tabel2[[#This Row],[TTL 9]]+Tabel2[[#This Row],[TTL 10]]</f>
        <v>0</v>
      </c>
      <c r="L190" s="53"/>
      <c r="M190" s="31"/>
      <c r="N190">
        <v>1</v>
      </c>
      <c r="R190" s="53">
        <f>SUM(Tabel2[[#This Row],[V 1]]*10+Tabel2[[#This Row],[GT 1]])/Tabel2[[#This Row],[AW 1]]*10+Tabel2[[#This Row],[BONUS 1]]</f>
        <v>0</v>
      </c>
      <c r="T190">
        <v>1</v>
      </c>
      <c r="X190" s="25">
        <f>SUM(Tabel2[[#This Row],[V 2]]*10+Tabel2[[#This Row],[GT 2]])/Tabel2[[#This Row],[AW 2]]*10+Tabel2[[#This Row],[BONUS 2]]</f>
        <v>0</v>
      </c>
      <c r="Z190">
        <v>1</v>
      </c>
      <c r="AD190" s="25">
        <f>SUM(Tabel2[[#This Row],[V 3]]*10+Tabel2[[#This Row],[GT 3]])/Tabel2[[#This Row],[AW 3]]*10+Tabel2[[#This Row],[BONUS 3]]</f>
        <v>0</v>
      </c>
      <c r="AF190">
        <v>1</v>
      </c>
      <c r="AJ190" s="25">
        <f>SUM(Tabel2[[#This Row],[V 4]]*10+Tabel2[[#This Row],[GT 4]])/Tabel2[[#This Row],[AW 4]]*10+Tabel2[[#This Row],[BONUS 4]]</f>
        <v>0</v>
      </c>
      <c r="AL190">
        <v>1</v>
      </c>
      <c r="AP190" s="25">
        <f>SUM(Tabel2[[#This Row],[V 5]]*10+Tabel2[[#This Row],[GT 5]])/Tabel2[[#This Row],[AW 5]]*10+Tabel2[[#This Row],[BONUS 5]]</f>
        <v>0</v>
      </c>
      <c r="AR190">
        <v>1</v>
      </c>
      <c r="AV190" s="25">
        <f>SUM(Tabel2[[#This Row],[V 6]]*10+Tabel2[[#This Row],[GT 6]])/Tabel2[[#This Row],[AW 6]]*10+Tabel2[[#This Row],[BONUS 6]]</f>
        <v>0</v>
      </c>
      <c r="AX190">
        <v>1</v>
      </c>
      <c r="BB190" s="25">
        <f>SUM(Tabel2[[#This Row],[V 7]]*10+Tabel2[[#This Row],[GT 7]])/Tabel2[[#This Row],[AW 7]]*10+Tabel2[[#This Row],[BONUS 7]]</f>
        <v>0</v>
      </c>
      <c r="BD190">
        <v>1</v>
      </c>
      <c r="BH190" s="25">
        <f>SUM(Tabel2[[#This Row],[V 8]]*10+Tabel2[[#This Row],[GT 8]])/Tabel2[[#This Row],[AW 8]]*10+Tabel2[[#This Row],[BONUS 8]]</f>
        <v>0</v>
      </c>
      <c r="BJ190">
        <v>1</v>
      </c>
      <c r="BN190" s="25">
        <f>SUM(Tabel2[[#This Row],[V 9]]*10+Tabel2[[#This Row],[GT 9]])/Tabel2[[#This Row],[AW 9]]*10+Tabel2[[#This Row],[BONUS 9]]</f>
        <v>0</v>
      </c>
      <c r="BP190">
        <v>1</v>
      </c>
      <c r="BT190" s="25">
        <f>SUM(Tabel2[[#This Row],[V 10]]*10+Tabel2[[#This Row],[GT 10]])/Tabel2[[#This Row],[AW 10]]*10+Tabel2[[#This Row],[BONUS 10]]</f>
        <v>0</v>
      </c>
      <c r="BU1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0" s="24">
        <v>0</v>
      </c>
      <c r="BW190" s="24">
        <f>Tabel2[[#This Row],[Diploma]]-Tabel2[[#This Row],[Uitgeschreven]]</f>
        <v>0</v>
      </c>
      <c r="BX190" s="16" t="str">
        <f t="shared" si="5"/>
        <v>geen actie</v>
      </c>
    </row>
    <row r="191" spans="1:76" x14ac:dyDescent="0.3">
      <c r="A191" s="24"/>
      <c r="F191" s="27"/>
      <c r="G191" s="53">
        <f>Tabel2[[#This Row],[pnt t/m 2021/22]]+Tabel2[[#This Row],[pnt 2022/2023]]</f>
        <v>0</v>
      </c>
      <c r="I191">
        <v>2022</v>
      </c>
      <c r="J191" s="26">
        <f>Tabel2[[#This Row],[ijkdatum]]-Tabel2[[#This Row],[Geboren]]</f>
        <v>2022</v>
      </c>
      <c r="K191" s="28">
        <f>Tabel2[[#This Row],[TTL 1]]+Tabel2[[#This Row],[TTL 2]]+Tabel2[[#This Row],[TTL 3]]+Tabel2[[#This Row],[TTL 4]]+Tabel2[[#This Row],[TTL 5]]+Tabel2[[#This Row],[TTL 6]]+Tabel2[[#This Row],[TTL 7]]+Tabel2[[#This Row],[TTL 8]]+Tabel2[[#This Row],[TTL 9]]+Tabel2[[#This Row],[TTL 10]]</f>
        <v>0</v>
      </c>
      <c r="L191" s="53"/>
      <c r="M191" s="31"/>
      <c r="N191">
        <v>1</v>
      </c>
      <c r="R191" s="53">
        <f>SUM(Tabel2[[#This Row],[V 1]]*10+Tabel2[[#This Row],[GT 1]])/Tabel2[[#This Row],[AW 1]]*10+Tabel2[[#This Row],[BONUS 1]]</f>
        <v>0</v>
      </c>
      <c r="T191">
        <v>1</v>
      </c>
      <c r="X191" s="25">
        <f>SUM(Tabel2[[#This Row],[V 2]]*10+Tabel2[[#This Row],[GT 2]])/Tabel2[[#This Row],[AW 2]]*10+Tabel2[[#This Row],[BONUS 2]]</f>
        <v>0</v>
      </c>
      <c r="Z191">
        <v>1</v>
      </c>
      <c r="AD191" s="25">
        <f>SUM(Tabel2[[#This Row],[V 3]]*10+Tabel2[[#This Row],[GT 3]])/Tabel2[[#This Row],[AW 3]]*10+Tabel2[[#This Row],[BONUS 3]]</f>
        <v>0</v>
      </c>
      <c r="AF191">
        <v>1</v>
      </c>
      <c r="AJ191" s="25">
        <f>SUM(Tabel2[[#This Row],[V 4]]*10+Tabel2[[#This Row],[GT 4]])/Tabel2[[#This Row],[AW 4]]*10+Tabel2[[#This Row],[BONUS 4]]</f>
        <v>0</v>
      </c>
      <c r="AL191">
        <v>1</v>
      </c>
      <c r="AP191" s="25">
        <f>SUM(Tabel2[[#This Row],[V 5]]*10+Tabel2[[#This Row],[GT 5]])/Tabel2[[#This Row],[AW 5]]*10+Tabel2[[#This Row],[BONUS 5]]</f>
        <v>0</v>
      </c>
      <c r="AR191">
        <v>1</v>
      </c>
      <c r="AV191" s="25">
        <f>SUM(Tabel2[[#This Row],[V 6]]*10+Tabel2[[#This Row],[GT 6]])/Tabel2[[#This Row],[AW 6]]*10+Tabel2[[#This Row],[BONUS 6]]</f>
        <v>0</v>
      </c>
      <c r="AX191">
        <v>1</v>
      </c>
      <c r="BB191" s="25">
        <f>SUM(Tabel2[[#This Row],[V 7]]*10+Tabel2[[#This Row],[GT 7]])/Tabel2[[#This Row],[AW 7]]*10+Tabel2[[#This Row],[BONUS 7]]</f>
        <v>0</v>
      </c>
      <c r="BD191">
        <v>1</v>
      </c>
      <c r="BH191" s="25">
        <f>SUM(Tabel2[[#This Row],[V 8]]*10+Tabel2[[#This Row],[GT 8]])/Tabel2[[#This Row],[AW 8]]*10+Tabel2[[#This Row],[BONUS 8]]</f>
        <v>0</v>
      </c>
      <c r="BJ191">
        <v>1</v>
      </c>
      <c r="BN191" s="25">
        <f>SUM(Tabel2[[#This Row],[V 9]]*10+Tabel2[[#This Row],[GT 9]])/Tabel2[[#This Row],[AW 9]]*10+Tabel2[[#This Row],[BONUS 9]]</f>
        <v>0</v>
      </c>
      <c r="BP191">
        <v>1</v>
      </c>
      <c r="BT191" s="25">
        <f>SUM(Tabel2[[#This Row],[V 10]]*10+Tabel2[[#This Row],[GT 10]])/Tabel2[[#This Row],[AW 10]]*10+Tabel2[[#This Row],[BONUS 10]]</f>
        <v>0</v>
      </c>
      <c r="BU1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1" s="24">
        <v>0</v>
      </c>
      <c r="BW191" s="24">
        <f>Tabel2[[#This Row],[Diploma]]-Tabel2[[#This Row],[Uitgeschreven]]</f>
        <v>0</v>
      </c>
      <c r="BX191" s="16" t="str">
        <f t="shared" si="5"/>
        <v>geen actie</v>
      </c>
    </row>
    <row r="192" spans="1:76" x14ac:dyDescent="0.3">
      <c r="A192" s="24"/>
      <c r="F192" s="27"/>
      <c r="G192" s="53">
        <f>Tabel2[[#This Row],[pnt t/m 2021/22]]+Tabel2[[#This Row],[pnt 2022/2023]]</f>
        <v>0</v>
      </c>
      <c r="I192">
        <v>2022</v>
      </c>
      <c r="J192" s="26">
        <f>Tabel2[[#This Row],[ijkdatum]]-Tabel2[[#This Row],[Geboren]]</f>
        <v>2022</v>
      </c>
      <c r="K192" s="28">
        <f>Tabel2[[#This Row],[TTL 1]]+Tabel2[[#This Row],[TTL 2]]+Tabel2[[#This Row],[TTL 3]]+Tabel2[[#This Row],[TTL 4]]+Tabel2[[#This Row],[TTL 5]]+Tabel2[[#This Row],[TTL 6]]+Tabel2[[#This Row],[TTL 7]]+Tabel2[[#This Row],[TTL 8]]+Tabel2[[#This Row],[TTL 9]]+Tabel2[[#This Row],[TTL 10]]</f>
        <v>0</v>
      </c>
      <c r="L192" s="53"/>
      <c r="M192" s="31"/>
      <c r="N192">
        <v>1</v>
      </c>
      <c r="R192" s="53">
        <f>SUM(Tabel2[[#This Row],[V 1]]*10+Tabel2[[#This Row],[GT 1]])/Tabel2[[#This Row],[AW 1]]*10+Tabel2[[#This Row],[BONUS 1]]</f>
        <v>0</v>
      </c>
      <c r="T192">
        <v>1</v>
      </c>
      <c r="X192" s="25">
        <f>SUM(Tabel2[[#This Row],[V 2]]*10+Tabel2[[#This Row],[GT 2]])/Tabel2[[#This Row],[AW 2]]*10+Tabel2[[#This Row],[BONUS 2]]</f>
        <v>0</v>
      </c>
      <c r="Z192">
        <v>1</v>
      </c>
      <c r="AD192" s="25">
        <f>SUM(Tabel2[[#This Row],[V 3]]*10+Tabel2[[#This Row],[GT 3]])/Tabel2[[#This Row],[AW 3]]*10+Tabel2[[#This Row],[BONUS 3]]</f>
        <v>0</v>
      </c>
      <c r="AF192">
        <v>1</v>
      </c>
      <c r="AJ192" s="25">
        <f>SUM(Tabel2[[#This Row],[V 4]]*10+Tabel2[[#This Row],[GT 4]])/Tabel2[[#This Row],[AW 4]]*10+Tabel2[[#This Row],[BONUS 4]]</f>
        <v>0</v>
      </c>
      <c r="AL192">
        <v>1</v>
      </c>
      <c r="AP192" s="25">
        <f>SUM(Tabel2[[#This Row],[V 5]]*10+Tabel2[[#This Row],[GT 5]])/Tabel2[[#This Row],[AW 5]]*10+Tabel2[[#This Row],[BONUS 5]]</f>
        <v>0</v>
      </c>
      <c r="AR192">
        <v>1</v>
      </c>
      <c r="AV192" s="25">
        <f>SUM(Tabel2[[#This Row],[V 6]]*10+Tabel2[[#This Row],[GT 6]])/Tabel2[[#This Row],[AW 6]]*10+Tabel2[[#This Row],[BONUS 6]]</f>
        <v>0</v>
      </c>
      <c r="AX192">
        <v>1</v>
      </c>
      <c r="BB192" s="25">
        <f>SUM(Tabel2[[#This Row],[V 7]]*10+Tabel2[[#This Row],[GT 7]])/Tabel2[[#This Row],[AW 7]]*10+Tabel2[[#This Row],[BONUS 7]]</f>
        <v>0</v>
      </c>
      <c r="BD192">
        <v>1</v>
      </c>
      <c r="BH192" s="25">
        <f>SUM(Tabel2[[#This Row],[V 8]]*10+Tabel2[[#This Row],[GT 8]])/Tabel2[[#This Row],[AW 8]]*10+Tabel2[[#This Row],[BONUS 8]]</f>
        <v>0</v>
      </c>
      <c r="BJ192">
        <v>1</v>
      </c>
      <c r="BN192" s="25">
        <f>SUM(Tabel2[[#This Row],[V 9]]*10+Tabel2[[#This Row],[GT 9]])/Tabel2[[#This Row],[AW 9]]*10+Tabel2[[#This Row],[BONUS 9]]</f>
        <v>0</v>
      </c>
      <c r="BP192">
        <v>1</v>
      </c>
      <c r="BT192" s="25">
        <f>SUM(Tabel2[[#This Row],[V 10]]*10+Tabel2[[#This Row],[GT 10]])/Tabel2[[#This Row],[AW 10]]*10+Tabel2[[#This Row],[BONUS 10]]</f>
        <v>0</v>
      </c>
      <c r="BU1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2" s="24">
        <v>0</v>
      </c>
      <c r="BW192" s="24">
        <f>Tabel2[[#This Row],[Diploma]]-Tabel2[[#This Row],[Uitgeschreven]]</f>
        <v>0</v>
      </c>
      <c r="BX192" s="16" t="str">
        <f t="shared" si="5"/>
        <v>geen actie</v>
      </c>
    </row>
    <row r="193" spans="1:76" x14ac:dyDescent="0.3">
      <c r="A193" s="24"/>
      <c r="F193" s="27"/>
      <c r="G193" s="53">
        <f>Tabel2[[#This Row],[pnt t/m 2021/22]]+Tabel2[[#This Row],[pnt 2022/2023]]</f>
        <v>0</v>
      </c>
      <c r="I193">
        <v>2022</v>
      </c>
      <c r="J193" s="26">
        <f>Tabel2[[#This Row],[ijkdatum]]-Tabel2[[#This Row],[Geboren]]</f>
        <v>2022</v>
      </c>
      <c r="K193" s="28">
        <f>Tabel2[[#This Row],[TTL 1]]+Tabel2[[#This Row],[TTL 2]]+Tabel2[[#This Row],[TTL 3]]+Tabel2[[#This Row],[TTL 4]]+Tabel2[[#This Row],[TTL 5]]+Tabel2[[#This Row],[TTL 6]]+Tabel2[[#This Row],[TTL 7]]+Tabel2[[#This Row],[TTL 8]]+Tabel2[[#This Row],[TTL 9]]+Tabel2[[#This Row],[TTL 10]]</f>
        <v>0</v>
      </c>
      <c r="L193" s="53"/>
      <c r="M193" s="31"/>
      <c r="N193">
        <v>1</v>
      </c>
      <c r="R193" s="53">
        <f>SUM(Tabel2[[#This Row],[V 1]]*10+Tabel2[[#This Row],[GT 1]])/Tabel2[[#This Row],[AW 1]]*10+Tabel2[[#This Row],[BONUS 1]]</f>
        <v>0</v>
      </c>
      <c r="T193">
        <v>1</v>
      </c>
      <c r="X193" s="25">
        <f>SUM(Tabel2[[#This Row],[V 2]]*10+Tabel2[[#This Row],[GT 2]])/Tabel2[[#This Row],[AW 2]]*10+Tabel2[[#This Row],[BONUS 2]]</f>
        <v>0</v>
      </c>
      <c r="Z193">
        <v>1</v>
      </c>
      <c r="AD193" s="25">
        <f>SUM(Tabel2[[#This Row],[V 3]]*10+Tabel2[[#This Row],[GT 3]])/Tabel2[[#This Row],[AW 3]]*10+Tabel2[[#This Row],[BONUS 3]]</f>
        <v>0</v>
      </c>
      <c r="AF193">
        <v>1</v>
      </c>
      <c r="AJ193" s="25">
        <f>SUM(Tabel2[[#This Row],[V 4]]*10+Tabel2[[#This Row],[GT 4]])/Tabel2[[#This Row],[AW 4]]*10+Tabel2[[#This Row],[BONUS 4]]</f>
        <v>0</v>
      </c>
      <c r="AL193">
        <v>1</v>
      </c>
      <c r="AP193" s="25">
        <f>SUM(Tabel2[[#This Row],[V 5]]*10+Tabel2[[#This Row],[GT 5]])/Tabel2[[#This Row],[AW 5]]*10+Tabel2[[#This Row],[BONUS 5]]</f>
        <v>0</v>
      </c>
      <c r="AR193">
        <v>1</v>
      </c>
      <c r="AV193" s="25">
        <f>SUM(Tabel2[[#This Row],[V 6]]*10+Tabel2[[#This Row],[GT 6]])/Tabel2[[#This Row],[AW 6]]*10+Tabel2[[#This Row],[BONUS 6]]</f>
        <v>0</v>
      </c>
      <c r="AX193">
        <v>1</v>
      </c>
      <c r="BB193" s="25">
        <f>SUM(Tabel2[[#This Row],[V 7]]*10+Tabel2[[#This Row],[GT 7]])/Tabel2[[#This Row],[AW 7]]*10+Tabel2[[#This Row],[BONUS 7]]</f>
        <v>0</v>
      </c>
      <c r="BD193">
        <v>1</v>
      </c>
      <c r="BH193" s="25">
        <f>SUM(Tabel2[[#This Row],[V 8]]*10+Tabel2[[#This Row],[GT 8]])/Tabel2[[#This Row],[AW 8]]*10+Tabel2[[#This Row],[BONUS 8]]</f>
        <v>0</v>
      </c>
      <c r="BJ193">
        <v>1</v>
      </c>
      <c r="BN193" s="25">
        <f>SUM(Tabel2[[#This Row],[V 9]]*10+Tabel2[[#This Row],[GT 9]])/Tabel2[[#This Row],[AW 9]]*10+Tabel2[[#This Row],[BONUS 9]]</f>
        <v>0</v>
      </c>
      <c r="BP193">
        <v>1</v>
      </c>
      <c r="BT193" s="25">
        <f>SUM(Tabel2[[#This Row],[V 10]]*10+Tabel2[[#This Row],[GT 10]])/Tabel2[[#This Row],[AW 10]]*10+Tabel2[[#This Row],[BONUS 10]]</f>
        <v>0</v>
      </c>
      <c r="BU1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3" s="24">
        <v>0</v>
      </c>
      <c r="BW193" s="24">
        <f>Tabel2[[#This Row],[Diploma]]-Tabel2[[#This Row],[Uitgeschreven]]</f>
        <v>0</v>
      </c>
      <c r="BX193" s="16" t="str">
        <f t="shared" si="5"/>
        <v>geen actie</v>
      </c>
    </row>
    <row r="194" spans="1:76" x14ac:dyDescent="0.3">
      <c r="A194" s="24"/>
      <c r="F194" s="27"/>
      <c r="G194" s="53">
        <f>Tabel2[[#This Row],[pnt t/m 2021/22]]+Tabel2[[#This Row],[pnt 2022/2023]]</f>
        <v>0</v>
      </c>
      <c r="I194">
        <v>2022</v>
      </c>
      <c r="J194" s="26">
        <f>Tabel2[[#This Row],[ijkdatum]]-Tabel2[[#This Row],[Geboren]]</f>
        <v>2022</v>
      </c>
      <c r="K194" s="28">
        <f>Tabel2[[#This Row],[TTL 1]]+Tabel2[[#This Row],[TTL 2]]+Tabel2[[#This Row],[TTL 3]]+Tabel2[[#This Row],[TTL 4]]+Tabel2[[#This Row],[TTL 5]]+Tabel2[[#This Row],[TTL 6]]+Tabel2[[#This Row],[TTL 7]]+Tabel2[[#This Row],[TTL 8]]+Tabel2[[#This Row],[TTL 9]]+Tabel2[[#This Row],[TTL 10]]</f>
        <v>0</v>
      </c>
      <c r="L194" s="53"/>
      <c r="M194" s="31"/>
      <c r="N194">
        <v>1</v>
      </c>
      <c r="R194" s="53">
        <f>SUM(Tabel2[[#This Row],[V 1]]*10+Tabel2[[#This Row],[GT 1]])/Tabel2[[#This Row],[AW 1]]*10+Tabel2[[#This Row],[BONUS 1]]</f>
        <v>0</v>
      </c>
      <c r="T194">
        <v>1</v>
      </c>
      <c r="X194" s="25">
        <f>SUM(Tabel2[[#This Row],[V 2]]*10+Tabel2[[#This Row],[GT 2]])/Tabel2[[#This Row],[AW 2]]*10+Tabel2[[#This Row],[BONUS 2]]</f>
        <v>0</v>
      </c>
      <c r="Z194">
        <v>1</v>
      </c>
      <c r="AD194" s="25">
        <f>SUM(Tabel2[[#This Row],[V 3]]*10+Tabel2[[#This Row],[GT 3]])/Tabel2[[#This Row],[AW 3]]*10+Tabel2[[#This Row],[BONUS 3]]</f>
        <v>0</v>
      </c>
      <c r="AF194">
        <v>1</v>
      </c>
      <c r="AJ194" s="25">
        <f>SUM(Tabel2[[#This Row],[V 4]]*10+Tabel2[[#This Row],[GT 4]])/Tabel2[[#This Row],[AW 4]]*10+Tabel2[[#This Row],[BONUS 4]]</f>
        <v>0</v>
      </c>
      <c r="AL194">
        <v>1</v>
      </c>
      <c r="AP194" s="25">
        <f>SUM(Tabel2[[#This Row],[V 5]]*10+Tabel2[[#This Row],[GT 5]])/Tabel2[[#This Row],[AW 5]]*10+Tabel2[[#This Row],[BONUS 5]]</f>
        <v>0</v>
      </c>
      <c r="AR194">
        <v>1</v>
      </c>
      <c r="AV194" s="25">
        <f>SUM(Tabel2[[#This Row],[V 6]]*10+Tabel2[[#This Row],[GT 6]])/Tabel2[[#This Row],[AW 6]]*10+Tabel2[[#This Row],[BONUS 6]]</f>
        <v>0</v>
      </c>
      <c r="AX194">
        <v>1</v>
      </c>
      <c r="BB194" s="25">
        <f>SUM(Tabel2[[#This Row],[V 7]]*10+Tabel2[[#This Row],[GT 7]])/Tabel2[[#This Row],[AW 7]]*10+Tabel2[[#This Row],[BONUS 7]]</f>
        <v>0</v>
      </c>
      <c r="BD194">
        <v>1</v>
      </c>
      <c r="BH194" s="25">
        <f>SUM(Tabel2[[#This Row],[V 8]]*10+Tabel2[[#This Row],[GT 8]])/Tabel2[[#This Row],[AW 8]]*10+Tabel2[[#This Row],[BONUS 8]]</f>
        <v>0</v>
      </c>
      <c r="BJ194">
        <v>1</v>
      </c>
      <c r="BN194" s="25">
        <f>SUM(Tabel2[[#This Row],[V 9]]*10+Tabel2[[#This Row],[GT 9]])/Tabel2[[#This Row],[AW 9]]*10+Tabel2[[#This Row],[BONUS 9]]</f>
        <v>0</v>
      </c>
      <c r="BP194">
        <v>1</v>
      </c>
      <c r="BT194" s="25">
        <f>SUM(Tabel2[[#This Row],[V 10]]*10+Tabel2[[#This Row],[GT 10]])/Tabel2[[#This Row],[AW 10]]*10+Tabel2[[#This Row],[BONUS 10]]</f>
        <v>0</v>
      </c>
      <c r="BU1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4" s="24">
        <v>0</v>
      </c>
      <c r="BW194" s="24">
        <f>Tabel2[[#This Row],[Diploma]]-Tabel2[[#This Row],[Uitgeschreven]]</f>
        <v>0</v>
      </c>
      <c r="BX194" s="16" t="str">
        <f t="shared" si="5"/>
        <v>geen actie</v>
      </c>
    </row>
    <row r="195" spans="1:76" x14ac:dyDescent="0.3">
      <c r="A195" s="24"/>
      <c r="F195" s="27"/>
      <c r="G195" s="53">
        <f>Tabel2[[#This Row],[pnt t/m 2021/22]]+Tabel2[[#This Row],[pnt 2022/2023]]</f>
        <v>0</v>
      </c>
      <c r="I195">
        <v>2022</v>
      </c>
      <c r="J195" s="26">
        <f>Tabel2[[#This Row],[ijkdatum]]-Tabel2[[#This Row],[Geboren]]</f>
        <v>2022</v>
      </c>
      <c r="K195" s="28">
        <f>Tabel2[[#This Row],[TTL 1]]+Tabel2[[#This Row],[TTL 2]]+Tabel2[[#This Row],[TTL 3]]+Tabel2[[#This Row],[TTL 4]]+Tabel2[[#This Row],[TTL 5]]+Tabel2[[#This Row],[TTL 6]]+Tabel2[[#This Row],[TTL 7]]+Tabel2[[#This Row],[TTL 8]]+Tabel2[[#This Row],[TTL 9]]+Tabel2[[#This Row],[TTL 10]]</f>
        <v>0</v>
      </c>
      <c r="L195" s="53"/>
      <c r="M195" s="31"/>
      <c r="N195">
        <v>1</v>
      </c>
      <c r="R195" s="53">
        <f>SUM(Tabel2[[#This Row],[V 1]]*10+Tabel2[[#This Row],[GT 1]])/Tabel2[[#This Row],[AW 1]]*10+Tabel2[[#This Row],[BONUS 1]]</f>
        <v>0</v>
      </c>
      <c r="T195">
        <v>1</v>
      </c>
      <c r="X195" s="25">
        <f>SUM(Tabel2[[#This Row],[V 2]]*10+Tabel2[[#This Row],[GT 2]])/Tabel2[[#This Row],[AW 2]]*10+Tabel2[[#This Row],[BONUS 2]]</f>
        <v>0</v>
      </c>
      <c r="Z195">
        <v>1</v>
      </c>
      <c r="AD195" s="25">
        <f>SUM(Tabel2[[#This Row],[V 3]]*10+Tabel2[[#This Row],[GT 3]])/Tabel2[[#This Row],[AW 3]]*10+Tabel2[[#This Row],[BONUS 3]]</f>
        <v>0</v>
      </c>
      <c r="AF195">
        <v>1</v>
      </c>
      <c r="AJ195" s="25">
        <f>SUM(Tabel2[[#This Row],[V 4]]*10+Tabel2[[#This Row],[GT 4]])/Tabel2[[#This Row],[AW 4]]*10+Tabel2[[#This Row],[BONUS 4]]</f>
        <v>0</v>
      </c>
      <c r="AL195">
        <v>1</v>
      </c>
      <c r="AP195" s="25">
        <f>SUM(Tabel2[[#This Row],[V 5]]*10+Tabel2[[#This Row],[GT 5]])/Tabel2[[#This Row],[AW 5]]*10+Tabel2[[#This Row],[BONUS 5]]</f>
        <v>0</v>
      </c>
      <c r="AR195">
        <v>1</v>
      </c>
      <c r="AV195" s="25">
        <f>SUM(Tabel2[[#This Row],[V 6]]*10+Tabel2[[#This Row],[GT 6]])/Tabel2[[#This Row],[AW 6]]*10+Tabel2[[#This Row],[BONUS 6]]</f>
        <v>0</v>
      </c>
      <c r="AX195">
        <v>1</v>
      </c>
      <c r="BB195" s="25">
        <f>SUM(Tabel2[[#This Row],[V 7]]*10+Tabel2[[#This Row],[GT 7]])/Tabel2[[#This Row],[AW 7]]*10+Tabel2[[#This Row],[BONUS 7]]</f>
        <v>0</v>
      </c>
      <c r="BD195">
        <v>1</v>
      </c>
      <c r="BH195" s="25">
        <f>SUM(Tabel2[[#This Row],[V 8]]*10+Tabel2[[#This Row],[GT 8]])/Tabel2[[#This Row],[AW 8]]*10+Tabel2[[#This Row],[BONUS 8]]</f>
        <v>0</v>
      </c>
      <c r="BJ195">
        <v>1</v>
      </c>
      <c r="BN195" s="25">
        <f>SUM(Tabel2[[#This Row],[V 9]]*10+Tabel2[[#This Row],[GT 9]])/Tabel2[[#This Row],[AW 9]]*10+Tabel2[[#This Row],[BONUS 9]]</f>
        <v>0</v>
      </c>
      <c r="BP195">
        <v>1</v>
      </c>
      <c r="BT195" s="25">
        <f>SUM(Tabel2[[#This Row],[V 10]]*10+Tabel2[[#This Row],[GT 10]])/Tabel2[[#This Row],[AW 10]]*10+Tabel2[[#This Row],[BONUS 10]]</f>
        <v>0</v>
      </c>
      <c r="BU1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5" s="24">
        <v>0</v>
      </c>
      <c r="BW195" s="24">
        <f>Tabel2[[#This Row],[Diploma]]-Tabel2[[#This Row],[Uitgeschreven]]</f>
        <v>0</v>
      </c>
      <c r="BX195" s="16" t="str">
        <f t="shared" si="5"/>
        <v>geen actie</v>
      </c>
    </row>
    <row r="196" spans="1:76" x14ac:dyDescent="0.3">
      <c r="A196" s="24"/>
      <c r="F196" s="27"/>
      <c r="G196" s="53">
        <f>Tabel2[[#This Row],[pnt t/m 2021/22]]+Tabel2[[#This Row],[pnt 2022/2023]]</f>
        <v>0</v>
      </c>
      <c r="I196">
        <v>2022</v>
      </c>
      <c r="J196" s="26">
        <f>Tabel2[[#This Row],[ijkdatum]]-Tabel2[[#This Row],[Geboren]]</f>
        <v>2022</v>
      </c>
      <c r="K196" s="28">
        <f>Tabel2[[#This Row],[TTL 1]]+Tabel2[[#This Row],[TTL 2]]+Tabel2[[#This Row],[TTL 3]]+Tabel2[[#This Row],[TTL 4]]+Tabel2[[#This Row],[TTL 5]]+Tabel2[[#This Row],[TTL 6]]+Tabel2[[#This Row],[TTL 7]]+Tabel2[[#This Row],[TTL 8]]+Tabel2[[#This Row],[TTL 9]]+Tabel2[[#This Row],[TTL 10]]</f>
        <v>0</v>
      </c>
      <c r="L196" s="53"/>
      <c r="M196" s="31"/>
      <c r="N196">
        <v>1</v>
      </c>
      <c r="R196" s="53">
        <f>SUM(Tabel2[[#This Row],[V 1]]*10+Tabel2[[#This Row],[GT 1]])/Tabel2[[#This Row],[AW 1]]*10+Tabel2[[#This Row],[BONUS 1]]</f>
        <v>0</v>
      </c>
      <c r="T196">
        <v>1</v>
      </c>
      <c r="X196" s="25">
        <f>SUM(Tabel2[[#This Row],[V 2]]*10+Tabel2[[#This Row],[GT 2]])/Tabel2[[#This Row],[AW 2]]*10+Tabel2[[#This Row],[BONUS 2]]</f>
        <v>0</v>
      </c>
      <c r="Z196">
        <v>1</v>
      </c>
      <c r="AD196" s="25">
        <f>SUM(Tabel2[[#This Row],[V 3]]*10+Tabel2[[#This Row],[GT 3]])/Tabel2[[#This Row],[AW 3]]*10+Tabel2[[#This Row],[BONUS 3]]</f>
        <v>0</v>
      </c>
      <c r="AF196">
        <v>1</v>
      </c>
      <c r="AJ196" s="25">
        <f>SUM(Tabel2[[#This Row],[V 4]]*10+Tabel2[[#This Row],[GT 4]])/Tabel2[[#This Row],[AW 4]]*10+Tabel2[[#This Row],[BONUS 4]]</f>
        <v>0</v>
      </c>
      <c r="AL196">
        <v>1</v>
      </c>
      <c r="AP196" s="25">
        <f>SUM(Tabel2[[#This Row],[V 5]]*10+Tabel2[[#This Row],[GT 5]])/Tabel2[[#This Row],[AW 5]]*10+Tabel2[[#This Row],[BONUS 5]]</f>
        <v>0</v>
      </c>
      <c r="AR196">
        <v>1</v>
      </c>
      <c r="AV196" s="25">
        <f>SUM(Tabel2[[#This Row],[V 6]]*10+Tabel2[[#This Row],[GT 6]])/Tabel2[[#This Row],[AW 6]]*10+Tabel2[[#This Row],[BONUS 6]]</f>
        <v>0</v>
      </c>
      <c r="AX196">
        <v>1</v>
      </c>
      <c r="BB196" s="25">
        <f>SUM(Tabel2[[#This Row],[V 7]]*10+Tabel2[[#This Row],[GT 7]])/Tabel2[[#This Row],[AW 7]]*10+Tabel2[[#This Row],[BONUS 7]]</f>
        <v>0</v>
      </c>
      <c r="BD196">
        <v>1</v>
      </c>
      <c r="BH196" s="25">
        <f>SUM(Tabel2[[#This Row],[V 8]]*10+Tabel2[[#This Row],[GT 8]])/Tabel2[[#This Row],[AW 8]]*10+Tabel2[[#This Row],[BONUS 8]]</f>
        <v>0</v>
      </c>
      <c r="BJ196">
        <v>1</v>
      </c>
      <c r="BN196" s="25">
        <f>SUM(Tabel2[[#This Row],[V 9]]*10+Tabel2[[#This Row],[GT 9]])/Tabel2[[#This Row],[AW 9]]*10+Tabel2[[#This Row],[BONUS 9]]</f>
        <v>0</v>
      </c>
      <c r="BP196">
        <v>1</v>
      </c>
      <c r="BT196" s="25">
        <f>SUM(Tabel2[[#This Row],[V 10]]*10+Tabel2[[#This Row],[GT 10]])/Tabel2[[#This Row],[AW 10]]*10+Tabel2[[#This Row],[BONUS 10]]</f>
        <v>0</v>
      </c>
      <c r="BU1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6" s="24">
        <v>0</v>
      </c>
      <c r="BW196" s="24">
        <f>Tabel2[[#This Row],[Diploma]]-Tabel2[[#This Row],[Uitgeschreven]]</f>
        <v>0</v>
      </c>
      <c r="BX196" s="16" t="str">
        <f t="shared" si="5"/>
        <v>geen actie</v>
      </c>
    </row>
    <row r="197" spans="1:76" x14ac:dyDescent="0.3">
      <c r="A197" s="24"/>
      <c r="F197" s="27"/>
      <c r="G197" s="53">
        <f>Tabel2[[#This Row],[pnt t/m 2021/22]]+Tabel2[[#This Row],[pnt 2022/2023]]</f>
        <v>0</v>
      </c>
      <c r="I197">
        <v>2022</v>
      </c>
      <c r="J197" s="26">
        <f>Tabel2[[#This Row],[ijkdatum]]-Tabel2[[#This Row],[Geboren]]</f>
        <v>2022</v>
      </c>
      <c r="K197" s="28">
        <f>Tabel2[[#This Row],[TTL 1]]+Tabel2[[#This Row],[TTL 2]]+Tabel2[[#This Row],[TTL 3]]+Tabel2[[#This Row],[TTL 4]]+Tabel2[[#This Row],[TTL 5]]+Tabel2[[#This Row],[TTL 6]]+Tabel2[[#This Row],[TTL 7]]+Tabel2[[#This Row],[TTL 8]]+Tabel2[[#This Row],[TTL 9]]+Tabel2[[#This Row],[TTL 10]]</f>
        <v>0</v>
      </c>
      <c r="L197" s="53"/>
      <c r="M197" s="31"/>
      <c r="N197">
        <v>1</v>
      </c>
      <c r="R197" s="53">
        <f>SUM(Tabel2[[#This Row],[V 1]]*10+Tabel2[[#This Row],[GT 1]])/Tabel2[[#This Row],[AW 1]]*10+Tabel2[[#This Row],[BONUS 1]]</f>
        <v>0</v>
      </c>
      <c r="T197">
        <v>1</v>
      </c>
      <c r="X197" s="25">
        <f>SUM(Tabel2[[#This Row],[V 2]]*10+Tabel2[[#This Row],[GT 2]])/Tabel2[[#This Row],[AW 2]]*10+Tabel2[[#This Row],[BONUS 2]]</f>
        <v>0</v>
      </c>
      <c r="Z197">
        <v>1</v>
      </c>
      <c r="AD197" s="25">
        <f>SUM(Tabel2[[#This Row],[V 3]]*10+Tabel2[[#This Row],[GT 3]])/Tabel2[[#This Row],[AW 3]]*10+Tabel2[[#This Row],[BONUS 3]]</f>
        <v>0</v>
      </c>
      <c r="AF197">
        <v>1</v>
      </c>
      <c r="AJ197" s="25">
        <f>SUM(Tabel2[[#This Row],[V 4]]*10+Tabel2[[#This Row],[GT 4]])/Tabel2[[#This Row],[AW 4]]*10+Tabel2[[#This Row],[BONUS 4]]</f>
        <v>0</v>
      </c>
      <c r="AL197">
        <v>1</v>
      </c>
      <c r="AP197" s="25">
        <f>SUM(Tabel2[[#This Row],[V 5]]*10+Tabel2[[#This Row],[GT 5]])/Tabel2[[#This Row],[AW 5]]*10+Tabel2[[#This Row],[BONUS 5]]</f>
        <v>0</v>
      </c>
      <c r="AR197">
        <v>1</v>
      </c>
      <c r="AV197" s="25">
        <f>SUM(Tabel2[[#This Row],[V 6]]*10+Tabel2[[#This Row],[GT 6]])/Tabel2[[#This Row],[AW 6]]*10+Tabel2[[#This Row],[BONUS 6]]</f>
        <v>0</v>
      </c>
      <c r="AX197">
        <v>1</v>
      </c>
      <c r="BB197" s="25">
        <f>SUM(Tabel2[[#This Row],[V 7]]*10+Tabel2[[#This Row],[GT 7]])/Tabel2[[#This Row],[AW 7]]*10+Tabel2[[#This Row],[BONUS 7]]</f>
        <v>0</v>
      </c>
      <c r="BD197">
        <v>1</v>
      </c>
      <c r="BH197" s="25">
        <f>SUM(Tabel2[[#This Row],[V 8]]*10+Tabel2[[#This Row],[GT 8]])/Tabel2[[#This Row],[AW 8]]*10+Tabel2[[#This Row],[BONUS 8]]</f>
        <v>0</v>
      </c>
      <c r="BJ197">
        <v>1</v>
      </c>
      <c r="BN197" s="25">
        <f>SUM(Tabel2[[#This Row],[V 9]]*10+Tabel2[[#This Row],[GT 9]])/Tabel2[[#This Row],[AW 9]]*10+Tabel2[[#This Row],[BONUS 9]]</f>
        <v>0</v>
      </c>
      <c r="BP197">
        <v>1</v>
      </c>
      <c r="BT197" s="25">
        <f>SUM(Tabel2[[#This Row],[V 10]]*10+Tabel2[[#This Row],[GT 10]])/Tabel2[[#This Row],[AW 10]]*10+Tabel2[[#This Row],[BONUS 10]]</f>
        <v>0</v>
      </c>
      <c r="BU1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7" s="24">
        <v>0</v>
      </c>
      <c r="BW197" s="24">
        <f>Tabel2[[#This Row],[Diploma]]-Tabel2[[#This Row],[Uitgeschreven]]</f>
        <v>0</v>
      </c>
      <c r="BX197" s="16" t="str">
        <f t="shared" si="5"/>
        <v>geen actie</v>
      </c>
    </row>
    <row r="198" spans="1:76" x14ac:dyDescent="0.3">
      <c r="A198" s="24"/>
      <c r="F198" s="27"/>
      <c r="G198" s="53">
        <f>Tabel2[[#This Row],[pnt t/m 2021/22]]+Tabel2[[#This Row],[pnt 2022/2023]]</f>
        <v>0</v>
      </c>
      <c r="I198">
        <v>2022</v>
      </c>
      <c r="J198" s="26">
        <f>Tabel2[[#This Row],[ijkdatum]]-Tabel2[[#This Row],[Geboren]]</f>
        <v>2022</v>
      </c>
      <c r="K198" s="28">
        <f>Tabel2[[#This Row],[TTL 1]]+Tabel2[[#This Row],[TTL 2]]+Tabel2[[#This Row],[TTL 3]]+Tabel2[[#This Row],[TTL 4]]+Tabel2[[#This Row],[TTL 5]]+Tabel2[[#This Row],[TTL 6]]+Tabel2[[#This Row],[TTL 7]]+Tabel2[[#This Row],[TTL 8]]+Tabel2[[#This Row],[TTL 9]]+Tabel2[[#This Row],[TTL 10]]</f>
        <v>0</v>
      </c>
      <c r="L198" s="53"/>
      <c r="M198" s="31"/>
      <c r="N198">
        <v>1</v>
      </c>
      <c r="R198" s="53">
        <f>SUM(Tabel2[[#This Row],[V 1]]*10+Tabel2[[#This Row],[GT 1]])/Tabel2[[#This Row],[AW 1]]*10+Tabel2[[#This Row],[BONUS 1]]</f>
        <v>0</v>
      </c>
      <c r="T198">
        <v>1</v>
      </c>
      <c r="X198" s="25">
        <f>SUM(Tabel2[[#This Row],[V 2]]*10+Tabel2[[#This Row],[GT 2]])/Tabel2[[#This Row],[AW 2]]*10+Tabel2[[#This Row],[BONUS 2]]</f>
        <v>0</v>
      </c>
      <c r="Z198">
        <v>1</v>
      </c>
      <c r="AD198" s="25">
        <f>SUM(Tabel2[[#This Row],[V 3]]*10+Tabel2[[#This Row],[GT 3]])/Tabel2[[#This Row],[AW 3]]*10+Tabel2[[#This Row],[BONUS 3]]</f>
        <v>0</v>
      </c>
      <c r="AF198">
        <v>1</v>
      </c>
      <c r="AJ198" s="25">
        <f>SUM(Tabel2[[#This Row],[V 4]]*10+Tabel2[[#This Row],[GT 4]])/Tabel2[[#This Row],[AW 4]]*10+Tabel2[[#This Row],[BONUS 4]]</f>
        <v>0</v>
      </c>
      <c r="AL198">
        <v>1</v>
      </c>
      <c r="AP198" s="25">
        <f>SUM(Tabel2[[#This Row],[V 5]]*10+Tabel2[[#This Row],[GT 5]])/Tabel2[[#This Row],[AW 5]]*10+Tabel2[[#This Row],[BONUS 5]]</f>
        <v>0</v>
      </c>
      <c r="AR198">
        <v>1</v>
      </c>
      <c r="AV198" s="25">
        <f>SUM(Tabel2[[#This Row],[V 6]]*10+Tabel2[[#This Row],[GT 6]])/Tabel2[[#This Row],[AW 6]]*10+Tabel2[[#This Row],[BONUS 6]]</f>
        <v>0</v>
      </c>
      <c r="AX198">
        <v>1</v>
      </c>
      <c r="BB198" s="25">
        <f>SUM(Tabel2[[#This Row],[V 7]]*10+Tabel2[[#This Row],[GT 7]])/Tabel2[[#This Row],[AW 7]]*10+Tabel2[[#This Row],[BONUS 7]]</f>
        <v>0</v>
      </c>
      <c r="BD198">
        <v>1</v>
      </c>
      <c r="BH198" s="25">
        <f>SUM(Tabel2[[#This Row],[V 8]]*10+Tabel2[[#This Row],[GT 8]])/Tabel2[[#This Row],[AW 8]]*10+Tabel2[[#This Row],[BONUS 8]]</f>
        <v>0</v>
      </c>
      <c r="BJ198">
        <v>1</v>
      </c>
      <c r="BN198" s="25">
        <f>SUM(Tabel2[[#This Row],[V 9]]*10+Tabel2[[#This Row],[GT 9]])/Tabel2[[#This Row],[AW 9]]*10+Tabel2[[#This Row],[BONUS 9]]</f>
        <v>0</v>
      </c>
      <c r="BP198">
        <v>1</v>
      </c>
      <c r="BT198" s="25">
        <f>SUM(Tabel2[[#This Row],[V 10]]*10+Tabel2[[#This Row],[GT 10]])/Tabel2[[#This Row],[AW 10]]*10+Tabel2[[#This Row],[BONUS 10]]</f>
        <v>0</v>
      </c>
      <c r="BU1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8" s="24">
        <v>0</v>
      </c>
      <c r="BW198" s="24">
        <f>Tabel2[[#This Row],[Diploma]]-Tabel2[[#This Row],[Uitgeschreven]]</f>
        <v>0</v>
      </c>
      <c r="BX198" s="16" t="str">
        <f t="shared" si="5"/>
        <v>geen actie</v>
      </c>
    </row>
    <row r="199" spans="1:76" x14ac:dyDescent="0.3">
      <c r="A199" s="24"/>
      <c r="F199" s="27"/>
      <c r="G199" s="53">
        <f>Tabel2[[#This Row],[pnt t/m 2021/22]]+Tabel2[[#This Row],[pnt 2022/2023]]</f>
        <v>0</v>
      </c>
      <c r="I199">
        <v>2022</v>
      </c>
      <c r="J199" s="26">
        <f>Tabel2[[#This Row],[ijkdatum]]-Tabel2[[#This Row],[Geboren]]</f>
        <v>2022</v>
      </c>
      <c r="K199" s="28">
        <f>Tabel2[[#This Row],[TTL 1]]+Tabel2[[#This Row],[TTL 2]]+Tabel2[[#This Row],[TTL 3]]+Tabel2[[#This Row],[TTL 4]]+Tabel2[[#This Row],[TTL 5]]+Tabel2[[#This Row],[TTL 6]]+Tabel2[[#This Row],[TTL 7]]+Tabel2[[#This Row],[TTL 8]]+Tabel2[[#This Row],[TTL 9]]+Tabel2[[#This Row],[TTL 10]]</f>
        <v>0</v>
      </c>
      <c r="L199" s="53"/>
      <c r="M199" s="31"/>
      <c r="N199">
        <v>1</v>
      </c>
      <c r="R199" s="53">
        <f>SUM(Tabel2[[#This Row],[V 1]]*10+Tabel2[[#This Row],[GT 1]])/Tabel2[[#This Row],[AW 1]]*10+Tabel2[[#This Row],[BONUS 1]]</f>
        <v>0</v>
      </c>
      <c r="T199">
        <v>1</v>
      </c>
      <c r="X199" s="25">
        <f>SUM(Tabel2[[#This Row],[V 2]]*10+Tabel2[[#This Row],[GT 2]])/Tabel2[[#This Row],[AW 2]]*10+Tabel2[[#This Row],[BONUS 2]]</f>
        <v>0</v>
      </c>
      <c r="Z199">
        <v>1</v>
      </c>
      <c r="AD199" s="25">
        <f>SUM(Tabel2[[#This Row],[V 3]]*10+Tabel2[[#This Row],[GT 3]])/Tabel2[[#This Row],[AW 3]]*10+Tabel2[[#This Row],[BONUS 3]]</f>
        <v>0</v>
      </c>
      <c r="AF199">
        <v>1</v>
      </c>
      <c r="AJ199" s="25">
        <f>SUM(Tabel2[[#This Row],[V 4]]*10+Tabel2[[#This Row],[GT 4]])/Tabel2[[#This Row],[AW 4]]*10+Tabel2[[#This Row],[BONUS 4]]</f>
        <v>0</v>
      </c>
      <c r="AL199">
        <v>1</v>
      </c>
      <c r="AP199" s="25">
        <f>SUM(Tabel2[[#This Row],[V 5]]*10+Tabel2[[#This Row],[GT 5]])/Tabel2[[#This Row],[AW 5]]*10+Tabel2[[#This Row],[BONUS 5]]</f>
        <v>0</v>
      </c>
      <c r="AR199">
        <v>1</v>
      </c>
      <c r="AV199" s="25">
        <f>SUM(Tabel2[[#This Row],[V 6]]*10+Tabel2[[#This Row],[GT 6]])/Tabel2[[#This Row],[AW 6]]*10+Tabel2[[#This Row],[BONUS 6]]</f>
        <v>0</v>
      </c>
      <c r="AX199">
        <v>1</v>
      </c>
      <c r="BB199" s="25">
        <f>SUM(Tabel2[[#This Row],[V 7]]*10+Tabel2[[#This Row],[GT 7]])/Tabel2[[#This Row],[AW 7]]*10+Tabel2[[#This Row],[BONUS 7]]</f>
        <v>0</v>
      </c>
      <c r="BD199">
        <v>1</v>
      </c>
      <c r="BH199" s="25">
        <f>SUM(Tabel2[[#This Row],[V 8]]*10+Tabel2[[#This Row],[GT 8]])/Tabel2[[#This Row],[AW 8]]*10+Tabel2[[#This Row],[BONUS 8]]</f>
        <v>0</v>
      </c>
      <c r="BJ199">
        <v>1</v>
      </c>
      <c r="BN199" s="25">
        <f>SUM(Tabel2[[#This Row],[V 9]]*10+Tabel2[[#This Row],[GT 9]])/Tabel2[[#This Row],[AW 9]]*10+Tabel2[[#This Row],[BONUS 9]]</f>
        <v>0</v>
      </c>
      <c r="BP199">
        <v>1</v>
      </c>
      <c r="BT199" s="25">
        <f>SUM(Tabel2[[#This Row],[V 10]]*10+Tabel2[[#This Row],[GT 10]])/Tabel2[[#This Row],[AW 10]]*10+Tabel2[[#This Row],[BONUS 10]]</f>
        <v>0</v>
      </c>
      <c r="BU1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9" s="24">
        <v>0</v>
      </c>
      <c r="BW199" s="24">
        <f>Tabel2[[#This Row],[Diploma]]-Tabel2[[#This Row],[Uitgeschreven]]</f>
        <v>0</v>
      </c>
      <c r="BX199" s="16" t="str">
        <f t="shared" si="5"/>
        <v>geen actie</v>
      </c>
    </row>
    <row r="200" spans="1:76" x14ac:dyDescent="0.3">
      <c r="A200" s="24">
        <f>SUBTOTAL(103,Tabel2[wapen])</f>
        <v>169</v>
      </c>
      <c r="B200" s="24">
        <f>SUBTOTAL(103,Tabel2[elektrisch])</f>
        <v>135</v>
      </c>
      <c r="C200" s="24">
        <f>SUBTOTAL(109,Tabel2[aanwezigheid])</f>
        <v>0</v>
      </c>
      <c r="F200" s="27"/>
      <c r="J200" s="26"/>
      <c r="M200" s="31"/>
      <c r="AV200" s="55"/>
      <c r="BX200">
        <f>SUBTOTAL(103,Tabel2[Actie])</f>
        <v>195</v>
      </c>
    </row>
  </sheetData>
  <phoneticPr fontId="7" type="noConversion"/>
  <conditionalFormatting sqref="J5:J199">
    <cfRule type="cellIs" dxfId="57" priority="10" operator="greaterThan">
      <formula>2000</formula>
    </cfRule>
  </conditionalFormatting>
  <conditionalFormatting sqref="BU5:BU199">
    <cfRule type="expression" dxfId="56" priority="8">
      <formula>NOT(ISERROR(SEARCH("diploma",BU5)))</formula>
    </cfRule>
    <cfRule type="expression" dxfId="55" priority="9">
      <formula>NOT(ISERROR(SEARCH("diploma",BU5)))</formula>
    </cfRule>
  </conditionalFormatting>
  <conditionalFormatting sqref="BX5:BX199">
    <cfRule type="containsText" dxfId="54" priority="6" operator="containsText" text="diploma">
      <formula>NOT(ISERROR(SEARCH("diploma",BX5)))</formula>
    </cfRule>
    <cfRule type="containsText" dxfId="53" priority="7" operator="containsText" text="geen actie">
      <formula>NOT(ISERROR(SEARCH("geen actie",BX5)))</formula>
    </cfRule>
  </conditionalFormatting>
  <conditionalFormatting sqref="E5:E159 E172:E199 E164:E165">
    <cfRule type="cellIs" dxfId="52" priority="5" operator="lessThan">
      <formula>1</formula>
    </cfRule>
  </conditionalFormatting>
  <conditionalFormatting sqref="H160:H171">
    <cfRule type="cellIs" dxfId="51" priority="4" operator="lessThan">
      <formula>2000</formula>
    </cfRule>
  </conditionalFormatting>
  <conditionalFormatting sqref="H138">
    <cfRule type="cellIs" dxfId="50" priority="3" operator="lessThan">
      <formula>2000</formula>
    </cfRule>
  </conditionalFormatting>
  <conditionalFormatting sqref="H149">
    <cfRule type="cellIs" dxfId="49" priority="2" operator="lessThan">
      <formula>2000</formula>
    </cfRule>
  </conditionalFormatting>
  <conditionalFormatting sqref="H5:H199">
    <cfRule type="cellIs" dxfId="48" priority="1" operator="lessThan">
      <formula>1990</formula>
    </cfRule>
  </conditionalFormatting>
  <hyperlinks>
    <hyperlink ref="H1" location="Deelnemers!R1" display="JPT 1 - SEP" xr:uid="{07C7C5FC-8A6D-4A9F-9F37-EEB80C085199}"/>
    <hyperlink ref="H2" location="Deelnemers!X1" display="JPT 2 - OKT" xr:uid="{5DBA1A2A-2A05-450E-A0B4-0DFC4A8F33A2}"/>
    <hyperlink ref="H3" location="Deelnemers!AD1" display="JPT 3 - NOV" xr:uid="{56790336-9519-42C2-ADAE-29AB294E8562}"/>
    <hyperlink ref="L1" location="Deelnemers!BT1" display="JPT 10 - JUN" xr:uid="{4419ECB4-5238-4080-A9F8-C5EA86D32DF7}"/>
    <hyperlink ref="J1" location="Deelnemers!AL1" display="JPT 4 - DEC" xr:uid="{911B688D-A275-4ACB-8EAE-0F4C56CE1AE1}"/>
    <hyperlink ref="J2" location="Deelnemers!AP1" display="JPT 5 - JAN" xr:uid="{17663193-4DD0-4AEB-8325-51CCEA6426CB}"/>
    <hyperlink ref="J3" location="Deelnemers!AV1" display="JPT 6  - FEB" xr:uid="{E2A3102F-B59B-4527-A442-C22EBFEA0C5D}"/>
    <hyperlink ref="K1" location="Deelnemers!BB1" display="JPT 7 - MRT" xr:uid="{653D64DA-291F-40FB-B604-DB5155165665}"/>
    <hyperlink ref="K2" location="Deelnemers!BH1" display="JPT 8 - APR" xr:uid="{E76B55AD-968E-4CD0-B589-9A1BCEE2CCEF}"/>
    <hyperlink ref="K3" location="Deelnemers!BN1" display="JPT 9 - MEI" xr:uid="{93C11F9B-CAF9-4A3A-8360-AF82997488B4}"/>
    <hyperlink ref="L2" location="Deelnemers!BX1" display="DIPLOMA'S " xr:uid="{E17B66AE-029F-40C8-84D4-BB9A0ED231CA}"/>
  </hyperlink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220980</xdr:colOff>
                    <xdr:row>0</xdr:row>
                    <xdr:rowOff>76200</xdr:rowOff>
                  </from>
                  <to>
                    <xdr:col>3</xdr:col>
                    <xdr:colOff>1569720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220980</xdr:colOff>
                    <xdr:row>1</xdr:row>
                    <xdr:rowOff>76200</xdr:rowOff>
                  </from>
                  <to>
                    <xdr:col>3</xdr:col>
                    <xdr:colOff>1569720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236220</xdr:colOff>
                    <xdr:row>2</xdr:row>
                    <xdr:rowOff>60960</xdr:rowOff>
                  </from>
                  <to>
                    <xdr:col>3</xdr:col>
                    <xdr:colOff>1592580</xdr:colOff>
                    <xdr:row>2</xdr:row>
                    <xdr:rowOff>411480</xdr:rowOff>
                  </to>
                </anchor>
              </controlPr>
            </control>
          </mc:Choice>
        </mc:AlternateContent>
      </controls>
    </mc:Choice>
  </mc:AlternateContent>
  <tableParts count="1">
    <tablePart r:id="rId7"/>
  </tableParts>
  <extLst>
    <ext xmlns:x15="http://schemas.microsoft.com/office/spreadsheetml/2010/11/main" uri="{3A4CF648-6AED-40f4-86FF-DC5316D8AED3}">
      <x14:slicerList xmlns:x14="http://schemas.microsoft.com/office/spreadsheetml/2009/9/main">
        <x14:slicer r:id="rId8"/>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137EA-7B41-4A4A-B2FB-151B992E6775}">
  <sheetPr codeName="Blad3"/>
  <dimension ref="A1:U56"/>
  <sheetViews>
    <sheetView tabSelected="1" topLeftCell="A34" zoomScale="115" zoomScaleNormal="115" workbookViewId="0">
      <selection activeCell="M43" sqref="M43"/>
    </sheetView>
  </sheetViews>
  <sheetFormatPr defaultRowHeight="14.4" x14ac:dyDescent="0.3"/>
  <cols>
    <col min="1" max="1" width="27.21875" customWidth="1"/>
    <col min="2" max="2" width="16.88671875" customWidth="1"/>
    <col min="6" max="6" width="11.44140625" customWidth="1"/>
    <col min="7" max="7" width="12.88671875" customWidth="1"/>
    <col min="9" max="9" width="11.6640625" customWidth="1"/>
    <col min="10" max="10" width="17" customWidth="1"/>
    <col min="13" max="13" width="13.21875" customWidth="1"/>
    <col min="14" max="14" width="10.6640625" customWidth="1"/>
    <col min="15" max="15" width="11.33203125" customWidth="1"/>
    <col min="16" max="16" width="12.88671875" customWidth="1"/>
    <col min="17" max="17" width="12.33203125"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12</v>
      </c>
      <c r="N1" t="s">
        <v>13</v>
      </c>
      <c r="O1" t="s">
        <v>14</v>
      </c>
      <c r="P1" t="s">
        <v>15</v>
      </c>
      <c r="Q1" t="s">
        <v>95</v>
      </c>
      <c r="R1" t="s">
        <v>16</v>
      </c>
      <c r="S1" t="s">
        <v>17</v>
      </c>
      <c r="T1" t="s">
        <v>18</v>
      </c>
      <c r="U1" t="s">
        <v>19</v>
      </c>
    </row>
    <row r="2" spans="1:21" x14ac:dyDescent="0.3">
      <c r="A2" s="1" t="s">
        <v>20</v>
      </c>
      <c r="B2" s="1" t="s">
        <v>21</v>
      </c>
      <c r="C2" s="2" t="s">
        <v>22</v>
      </c>
      <c r="D2" s="2"/>
      <c r="E2" s="2"/>
      <c r="F2" s="2"/>
      <c r="G2" s="3" t="s">
        <v>23</v>
      </c>
      <c r="H2" s="4">
        <v>1</v>
      </c>
      <c r="I2" s="48">
        <f t="shared" ref="I2:I33" si="0">J2+K2</f>
        <v>4</v>
      </c>
      <c r="J2" s="49">
        <v>4</v>
      </c>
      <c r="K2" s="5">
        <f t="shared" ref="K2:K33" si="1">SUM(L2:U2)</f>
        <v>0</v>
      </c>
    </row>
    <row r="3" spans="1:21" x14ac:dyDescent="0.3">
      <c r="A3" s="1" t="s">
        <v>24</v>
      </c>
      <c r="B3" s="1" t="s">
        <v>25</v>
      </c>
      <c r="C3" s="6"/>
      <c r="D3" s="6" t="s">
        <v>26</v>
      </c>
      <c r="E3" s="6"/>
      <c r="F3" s="6"/>
      <c r="G3" s="3" t="s">
        <v>23</v>
      </c>
      <c r="H3" s="4">
        <v>1</v>
      </c>
      <c r="I3" s="48">
        <f t="shared" si="0"/>
        <v>1</v>
      </c>
      <c r="J3" s="49">
        <v>1</v>
      </c>
      <c r="K3" s="5">
        <f t="shared" si="1"/>
        <v>0</v>
      </c>
    </row>
    <row r="4" spans="1:21" x14ac:dyDescent="0.3">
      <c r="A4" s="1" t="s">
        <v>27</v>
      </c>
      <c r="B4" s="1" t="s">
        <v>21</v>
      </c>
      <c r="C4" s="2"/>
      <c r="D4" s="2" t="s">
        <v>26</v>
      </c>
      <c r="E4" s="2"/>
      <c r="F4" s="2"/>
      <c r="G4" s="3" t="s">
        <v>23</v>
      </c>
      <c r="H4" s="4">
        <v>1</v>
      </c>
      <c r="I4" s="48">
        <f t="shared" si="0"/>
        <v>7</v>
      </c>
      <c r="J4" s="49">
        <v>7</v>
      </c>
      <c r="K4" s="5">
        <f t="shared" si="1"/>
        <v>0</v>
      </c>
    </row>
    <row r="5" spans="1:21" x14ac:dyDescent="0.3">
      <c r="A5" s="1" t="s">
        <v>29</v>
      </c>
      <c r="B5" s="1" t="s">
        <v>30</v>
      </c>
      <c r="C5" s="2" t="s">
        <v>22</v>
      </c>
      <c r="D5" s="2"/>
      <c r="E5" s="2"/>
      <c r="F5" s="2"/>
      <c r="G5" s="3" t="s">
        <v>23</v>
      </c>
      <c r="H5" s="4">
        <v>1</v>
      </c>
      <c r="I5" s="48">
        <f t="shared" si="0"/>
        <v>6</v>
      </c>
      <c r="J5" s="49">
        <v>6</v>
      </c>
      <c r="K5" s="5">
        <f t="shared" si="1"/>
        <v>0</v>
      </c>
    </row>
    <row r="6" spans="1:21" x14ac:dyDescent="0.3">
      <c r="A6" s="1" t="s">
        <v>415</v>
      </c>
      <c r="B6" s="1" t="s">
        <v>31</v>
      </c>
      <c r="C6" s="6" t="s">
        <v>22</v>
      </c>
      <c r="D6" s="6"/>
      <c r="E6" s="6"/>
      <c r="F6" s="6"/>
      <c r="G6" s="3" t="s">
        <v>23</v>
      </c>
      <c r="H6" s="4">
        <v>1</v>
      </c>
      <c r="I6" s="48">
        <f t="shared" si="0"/>
        <v>2</v>
      </c>
      <c r="J6" s="49">
        <v>1</v>
      </c>
      <c r="K6" s="5">
        <f t="shared" si="1"/>
        <v>1</v>
      </c>
      <c r="L6">
        <v>1</v>
      </c>
    </row>
    <row r="7" spans="1:21" x14ac:dyDescent="0.3">
      <c r="A7" s="1" t="s">
        <v>32</v>
      </c>
      <c r="B7" s="1" t="s">
        <v>21</v>
      </c>
      <c r="C7" s="6"/>
      <c r="D7" s="6" t="s">
        <v>26</v>
      </c>
      <c r="E7" s="2"/>
      <c r="F7" s="2"/>
      <c r="G7" s="3" t="s">
        <v>23</v>
      </c>
      <c r="H7" s="4">
        <v>1</v>
      </c>
      <c r="I7" s="48">
        <f t="shared" si="0"/>
        <v>1</v>
      </c>
      <c r="J7" s="49">
        <v>1</v>
      </c>
      <c r="K7" s="5">
        <f t="shared" si="1"/>
        <v>0</v>
      </c>
    </row>
    <row r="8" spans="1:21" x14ac:dyDescent="0.3">
      <c r="A8" s="1" t="s">
        <v>33</v>
      </c>
      <c r="B8" s="1" t="s">
        <v>34</v>
      </c>
      <c r="C8" s="2"/>
      <c r="D8" s="2"/>
      <c r="E8" s="2" t="s">
        <v>35</v>
      </c>
      <c r="F8" s="2"/>
      <c r="G8" s="3"/>
      <c r="H8" s="4"/>
      <c r="I8" s="48">
        <f t="shared" si="0"/>
        <v>6</v>
      </c>
      <c r="J8" s="49">
        <v>6</v>
      </c>
      <c r="K8" s="5">
        <f t="shared" si="1"/>
        <v>0</v>
      </c>
    </row>
    <row r="9" spans="1:21" x14ac:dyDescent="0.3">
      <c r="A9" s="1" t="s">
        <v>36</v>
      </c>
      <c r="B9" s="1" t="s">
        <v>37</v>
      </c>
      <c r="C9" s="2"/>
      <c r="D9" s="2"/>
      <c r="E9" s="2" t="s">
        <v>35</v>
      </c>
      <c r="F9" s="2"/>
      <c r="G9" s="3" t="s">
        <v>23</v>
      </c>
      <c r="H9" s="4">
        <v>1</v>
      </c>
      <c r="I9" s="48">
        <f t="shared" si="0"/>
        <v>2</v>
      </c>
      <c r="J9" s="49">
        <v>2</v>
      </c>
      <c r="K9" s="5">
        <f t="shared" si="1"/>
        <v>0</v>
      </c>
    </row>
    <row r="10" spans="1:21" x14ac:dyDescent="0.3">
      <c r="A10" s="1" t="s">
        <v>38</v>
      </c>
      <c r="B10" s="1" t="s">
        <v>39</v>
      </c>
      <c r="C10" s="6" t="s">
        <v>22</v>
      </c>
      <c r="D10" s="6" t="s">
        <v>26</v>
      </c>
      <c r="E10" s="6" t="s">
        <v>35</v>
      </c>
      <c r="F10" s="6"/>
      <c r="G10" s="3"/>
      <c r="H10" s="4">
        <v>2</v>
      </c>
      <c r="I10" s="48">
        <f t="shared" si="0"/>
        <v>25</v>
      </c>
      <c r="J10" s="49">
        <v>25</v>
      </c>
      <c r="K10" s="5">
        <f t="shared" si="1"/>
        <v>0</v>
      </c>
    </row>
    <row r="11" spans="1:21" x14ac:dyDescent="0.3">
      <c r="A11" s="12" t="s">
        <v>40</v>
      </c>
      <c r="B11" s="1" t="s">
        <v>34</v>
      </c>
      <c r="C11" s="14" t="s">
        <v>22</v>
      </c>
      <c r="D11" s="14"/>
      <c r="E11" s="14" t="s">
        <v>35</v>
      </c>
      <c r="F11" s="14"/>
      <c r="G11" s="3" t="s">
        <v>35</v>
      </c>
      <c r="H11" s="4">
        <v>2</v>
      </c>
      <c r="I11" s="48">
        <f t="shared" si="0"/>
        <v>1</v>
      </c>
      <c r="J11" s="51">
        <v>1</v>
      </c>
      <c r="K11" s="5">
        <f t="shared" si="1"/>
        <v>0</v>
      </c>
    </row>
    <row r="12" spans="1:21" x14ac:dyDescent="0.3">
      <c r="A12" s="1" t="s">
        <v>41</v>
      </c>
      <c r="B12" s="1" t="s">
        <v>21</v>
      </c>
      <c r="C12" s="6" t="s">
        <v>22</v>
      </c>
      <c r="D12" s="6"/>
      <c r="E12" s="6"/>
      <c r="F12" s="6"/>
      <c r="G12" s="3" t="s">
        <v>23</v>
      </c>
      <c r="H12" s="4">
        <v>1</v>
      </c>
      <c r="I12" s="48">
        <f t="shared" si="0"/>
        <v>11</v>
      </c>
      <c r="J12" s="49">
        <v>11</v>
      </c>
      <c r="K12" s="5">
        <f t="shared" si="1"/>
        <v>0</v>
      </c>
    </row>
    <row r="13" spans="1:21" x14ac:dyDescent="0.3">
      <c r="A13" s="1" t="s">
        <v>419</v>
      </c>
      <c r="B13" s="1"/>
      <c r="C13" s="2"/>
      <c r="D13" s="2" t="s">
        <v>26</v>
      </c>
      <c r="E13" s="2"/>
      <c r="F13" s="2" t="s">
        <v>49</v>
      </c>
      <c r="G13" s="3"/>
      <c r="H13" s="4">
        <v>1</v>
      </c>
      <c r="I13" s="61">
        <f t="shared" si="0"/>
        <v>1</v>
      </c>
      <c r="J13" s="49"/>
      <c r="K13" s="5">
        <f t="shared" si="1"/>
        <v>1</v>
      </c>
      <c r="L13">
        <v>1</v>
      </c>
    </row>
    <row r="14" spans="1:21" x14ac:dyDescent="0.3">
      <c r="A14" s="1" t="s">
        <v>42</v>
      </c>
      <c r="B14" s="1" t="s">
        <v>31</v>
      </c>
      <c r="C14" s="6" t="s">
        <v>22</v>
      </c>
      <c r="D14" s="6" t="s">
        <v>26</v>
      </c>
      <c r="E14" s="6" t="s">
        <v>35</v>
      </c>
      <c r="F14" s="6" t="s">
        <v>43</v>
      </c>
      <c r="G14" s="3" t="s">
        <v>35</v>
      </c>
      <c r="H14" s="4">
        <v>4</v>
      </c>
      <c r="I14" s="48">
        <f t="shared" si="0"/>
        <v>30</v>
      </c>
      <c r="J14" s="49">
        <v>30</v>
      </c>
      <c r="K14" s="5">
        <f t="shared" si="1"/>
        <v>0</v>
      </c>
    </row>
    <row r="15" spans="1:21" x14ac:dyDescent="0.3">
      <c r="A15" s="1" t="s">
        <v>44</v>
      </c>
      <c r="B15" s="1" t="s">
        <v>45</v>
      </c>
      <c r="C15" s="6" t="s">
        <v>22</v>
      </c>
      <c r="D15" s="6"/>
      <c r="E15" s="6"/>
      <c r="F15" s="6"/>
      <c r="G15" s="3" t="s">
        <v>23</v>
      </c>
      <c r="H15" s="4">
        <v>1</v>
      </c>
      <c r="I15" s="48">
        <f t="shared" si="0"/>
        <v>1</v>
      </c>
      <c r="J15" s="49">
        <v>1</v>
      </c>
      <c r="K15" s="5">
        <f t="shared" si="1"/>
        <v>0</v>
      </c>
    </row>
    <row r="16" spans="1:21" x14ac:dyDescent="0.3">
      <c r="A16" s="1" t="s">
        <v>416</v>
      </c>
      <c r="B16" s="1" t="s">
        <v>21</v>
      </c>
      <c r="C16" s="2"/>
      <c r="D16" s="2" t="s">
        <v>26</v>
      </c>
      <c r="E16" s="2"/>
      <c r="F16" s="2" t="s">
        <v>49</v>
      </c>
      <c r="G16" s="3">
        <v>1</v>
      </c>
      <c r="H16" s="4"/>
      <c r="I16" s="61">
        <f t="shared" si="0"/>
        <v>1</v>
      </c>
      <c r="J16" s="49"/>
      <c r="K16" s="5">
        <f t="shared" si="1"/>
        <v>1</v>
      </c>
      <c r="L16">
        <v>1</v>
      </c>
    </row>
    <row r="17" spans="1:12" x14ac:dyDescent="0.3">
      <c r="A17" s="12" t="s">
        <v>46</v>
      </c>
      <c r="B17" s="1" t="s">
        <v>47</v>
      </c>
      <c r="C17" s="14" t="s">
        <v>22</v>
      </c>
      <c r="D17" s="14" t="s">
        <v>26</v>
      </c>
      <c r="E17" s="14"/>
      <c r="F17" s="14"/>
      <c r="G17" s="3"/>
      <c r="H17" s="4"/>
      <c r="I17" s="48">
        <f t="shared" si="0"/>
        <v>15</v>
      </c>
      <c r="J17" s="51">
        <v>14</v>
      </c>
      <c r="K17" s="5">
        <f t="shared" si="1"/>
        <v>1</v>
      </c>
      <c r="L17">
        <v>1</v>
      </c>
    </row>
    <row r="18" spans="1:12" x14ac:dyDescent="0.3">
      <c r="A18" s="1" t="s">
        <v>48</v>
      </c>
      <c r="B18" s="1" t="s">
        <v>45</v>
      </c>
      <c r="C18" s="6" t="s">
        <v>22</v>
      </c>
      <c r="D18" s="6"/>
      <c r="E18" s="6"/>
      <c r="F18" s="6" t="s">
        <v>49</v>
      </c>
      <c r="G18" s="3"/>
      <c r="H18" s="4"/>
      <c r="I18" s="48">
        <f t="shared" si="0"/>
        <v>17</v>
      </c>
      <c r="J18" s="49">
        <v>16</v>
      </c>
      <c r="K18" s="5">
        <f t="shared" si="1"/>
        <v>1</v>
      </c>
      <c r="L18">
        <v>1</v>
      </c>
    </row>
    <row r="19" spans="1:12" x14ac:dyDescent="0.3">
      <c r="A19" s="1" t="s">
        <v>50</v>
      </c>
      <c r="B19" s="1" t="s">
        <v>51</v>
      </c>
      <c r="C19" s="6" t="s">
        <v>22</v>
      </c>
      <c r="D19" s="6"/>
      <c r="E19" s="6"/>
      <c r="F19" s="6"/>
      <c r="G19" s="3" t="s">
        <v>35</v>
      </c>
      <c r="H19" s="4">
        <v>1</v>
      </c>
      <c r="I19" s="48">
        <f t="shared" si="0"/>
        <v>9</v>
      </c>
      <c r="J19" s="49">
        <v>9</v>
      </c>
      <c r="K19" s="5">
        <f t="shared" si="1"/>
        <v>0</v>
      </c>
    </row>
    <row r="20" spans="1:12" x14ac:dyDescent="0.3">
      <c r="A20" s="1" t="s">
        <v>52</v>
      </c>
      <c r="B20" s="1" t="s">
        <v>34</v>
      </c>
      <c r="C20" s="2"/>
      <c r="D20" s="2"/>
      <c r="E20" s="2" t="s">
        <v>35</v>
      </c>
      <c r="F20" s="2"/>
      <c r="G20" s="3" t="s">
        <v>23</v>
      </c>
      <c r="H20" s="4">
        <v>1</v>
      </c>
      <c r="I20" s="48">
        <f t="shared" si="0"/>
        <v>1</v>
      </c>
      <c r="J20" s="49">
        <v>1</v>
      </c>
      <c r="K20" s="5">
        <f t="shared" si="1"/>
        <v>0</v>
      </c>
    </row>
    <row r="21" spans="1:12" x14ac:dyDescent="0.3">
      <c r="A21" s="1" t="s">
        <v>53</v>
      </c>
      <c r="B21" s="1" t="s">
        <v>21</v>
      </c>
      <c r="C21" s="2" t="s">
        <v>22</v>
      </c>
      <c r="D21" s="2"/>
      <c r="E21" s="2"/>
      <c r="F21" s="2"/>
      <c r="G21" s="3"/>
      <c r="H21" s="4"/>
      <c r="I21" s="48">
        <f t="shared" si="0"/>
        <v>34</v>
      </c>
      <c r="J21" s="49">
        <v>33</v>
      </c>
      <c r="K21" s="5">
        <f t="shared" si="1"/>
        <v>1</v>
      </c>
      <c r="L21">
        <v>1</v>
      </c>
    </row>
    <row r="22" spans="1:12" x14ac:dyDescent="0.3">
      <c r="A22" s="1" t="s">
        <v>54</v>
      </c>
      <c r="B22" s="1" t="s">
        <v>55</v>
      </c>
      <c r="C22" s="2" t="s">
        <v>22</v>
      </c>
      <c r="D22" s="2" t="s">
        <v>26</v>
      </c>
      <c r="E22" s="2" t="s">
        <v>35</v>
      </c>
      <c r="F22" s="2"/>
      <c r="G22" s="3"/>
      <c r="H22" s="4"/>
      <c r="I22" s="48">
        <f t="shared" si="0"/>
        <v>17</v>
      </c>
      <c r="J22" s="49">
        <v>17</v>
      </c>
      <c r="K22" s="5">
        <f t="shared" si="1"/>
        <v>0</v>
      </c>
    </row>
    <row r="23" spans="1:12" x14ac:dyDescent="0.3">
      <c r="A23" s="1" t="s">
        <v>56</v>
      </c>
      <c r="B23" s="1" t="s">
        <v>57</v>
      </c>
      <c r="C23" s="6"/>
      <c r="D23" s="6"/>
      <c r="E23" s="6" t="s">
        <v>35</v>
      </c>
      <c r="F23" s="6"/>
      <c r="G23" s="3"/>
      <c r="H23" s="4"/>
      <c r="I23" s="48">
        <f t="shared" si="0"/>
        <v>25</v>
      </c>
      <c r="J23" s="49">
        <v>24</v>
      </c>
      <c r="K23" s="5">
        <f t="shared" si="1"/>
        <v>1</v>
      </c>
      <c r="L23">
        <v>1</v>
      </c>
    </row>
    <row r="24" spans="1:12" x14ac:dyDescent="0.3">
      <c r="A24" s="1" t="s">
        <v>58</v>
      </c>
      <c r="B24" s="1" t="s">
        <v>59</v>
      </c>
      <c r="C24" s="6"/>
      <c r="D24" s="6"/>
      <c r="E24" s="6" t="s">
        <v>35</v>
      </c>
      <c r="F24" s="6"/>
      <c r="G24" s="3" t="s">
        <v>23</v>
      </c>
      <c r="H24" s="4">
        <v>1</v>
      </c>
      <c r="I24" s="48">
        <f t="shared" si="0"/>
        <v>2</v>
      </c>
      <c r="J24" s="49">
        <v>1</v>
      </c>
      <c r="K24" s="5">
        <f t="shared" si="1"/>
        <v>1</v>
      </c>
      <c r="L24">
        <v>1</v>
      </c>
    </row>
    <row r="25" spans="1:12" x14ac:dyDescent="0.3">
      <c r="A25" s="1" t="s">
        <v>60</v>
      </c>
      <c r="B25" s="1" t="s">
        <v>61</v>
      </c>
      <c r="C25" s="2" t="s">
        <v>22</v>
      </c>
      <c r="D25" s="2"/>
      <c r="E25" s="2"/>
      <c r="F25" s="2" t="s">
        <v>49</v>
      </c>
      <c r="G25" s="3"/>
      <c r="H25" s="4"/>
      <c r="I25" s="48">
        <f t="shared" si="0"/>
        <v>4</v>
      </c>
      <c r="J25" s="49">
        <v>4</v>
      </c>
      <c r="K25" s="5">
        <f t="shared" si="1"/>
        <v>0</v>
      </c>
    </row>
    <row r="26" spans="1:12" x14ac:dyDescent="0.3">
      <c r="A26" s="12" t="s">
        <v>414</v>
      </c>
      <c r="B26" s="1" t="s">
        <v>77</v>
      </c>
      <c r="C26" s="14"/>
      <c r="D26" s="14"/>
      <c r="E26" s="14" t="s">
        <v>35</v>
      </c>
      <c r="F26" s="14" t="s">
        <v>49</v>
      </c>
      <c r="G26" s="3"/>
      <c r="H26" s="4"/>
      <c r="I26" s="61">
        <f t="shared" si="0"/>
        <v>1</v>
      </c>
      <c r="J26" s="51"/>
      <c r="K26" s="5">
        <f t="shared" si="1"/>
        <v>1</v>
      </c>
      <c r="L26">
        <v>1</v>
      </c>
    </row>
    <row r="27" spans="1:12" x14ac:dyDescent="0.3">
      <c r="A27" s="1" t="s">
        <v>62</v>
      </c>
      <c r="B27" s="1" t="s">
        <v>63</v>
      </c>
      <c r="C27" s="2"/>
      <c r="D27" s="2"/>
      <c r="E27" s="2" t="s">
        <v>35</v>
      </c>
      <c r="F27" s="2"/>
      <c r="G27" s="3" t="s">
        <v>35</v>
      </c>
      <c r="H27" s="4">
        <v>1</v>
      </c>
      <c r="I27" s="48">
        <f t="shared" si="0"/>
        <v>41</v>
      </c>
      <c r="J27" s="49">
        <v>41</v>
      </c>
      <c r="K27" s="5">
        <f t="shared" si="1"/>
        <v>0</v>
      </c>
    </row>
    <row r="28" spans="1:12" x14ac:dyDescent="0.3">
      <c r="A28" s="12" t="s">
        <v>417</v>
      </c>
      <c r="B28" s="1" t="s">
        <v>45</v>
      </c>
      <c r="C28" s="14"/>
      <c r="D28" s="14" t="s">
        <v>26</v>
      </c>
      <c r="E28" s="14"/>
      <c r="F28" s="14" t="s">
        <v>49</v>
      </c>
      <c r="G28" s="3"/>
      <c r="H28" s="4">
        <v>1</v>
      </c>
      <c r="I28" s="61">
        <f t="shared" si="0"/>
        <v>1</v>
      </c>
      <c r="J28" s="51"/>
      <c r="K28" s="5">
        <f t="shared" si="1"/>
        <v>1</v>
      </c>
      <c r="L28">
        <v>1</v>
      </c>
    </row>
    <row r="29" spans="1:12" x14ac:dyDescent="0.3">
      <c r="A29" s="12" t="s">
        <v>418</v>
      </c>
      <c r="B29" s="1" t="s">
        <v>45</v>
      </c>
      <c r="C29" s="14"/>
      <c r="D29" s="14" t="s">
        <v>26</v>
      </c>
      <c r="E29" s="14"/>
      <c r="F29" s="14" t="s">
        <v>49</v>
      </c>
      <c r="G29" s="3"/>
      <c r="H29" s="4">
        <v>1</v>
      </c>
      <c r="I29" s="61">
        <f t="shared" si="0"/>
        <v>1</v>
      </c>
      <c r="J29" s="51"/>
      <c r="K29" s="5">
        <f t="shared" si="1"/>
        <v>1</v>
      </c>
      <c r="L29">
        <v>1</v>
      </c>
    </row>
    <row r="30" spans="1:12" x14ac:dyDescent="0.3">
      <c r="A30" s="1" t="s">
        <v>64</v>
      </c>
      <c r="B30" s="1" t="s">
        <v>25</v>
      </c>
      <c r="C30" s="6"/>
      <c r="D30" s="6" t="s">
        <v>26</v>
      </c>
      <c r="E30" s="6" t="s">
        <v>35</v>
      </c>
      <c r="F30" s="6"/>
      <c r="G30" s="3" t="s">
        <v>23</v>
      </c>
      <c r="H30" s="4">
        <v>1</v>
      </c>
      <c r="I30" s="48">
        <f t="shared" si="0"/>
        <v>0</v>
      </c>
      <c r="J30" s="49"/>
      <c r="K30" s="5">
        <f t="shared" si="1"/>
        <v>0</v>
      </c>
    </row>
    <row r="31" spans="1:12" x14ac:dyDescent="0.3">
      <c r="A31" s="1" t="s">
        <v>413</v>
      </c>
      <c r="B31" s="1" t="s">
        <v>77</v>
      </c>
      <c r="C31" s="2"/>
      <c r="D31" s="2"/>
      <c r="E31" s="2" t="s">
        <v>35</v>
      </c>
      <c r="F31" s="2"/>
      <c r="G31" s="3"/>
      <c r="H31" s="4"/>
      <c r="I31" s="61">
        <f t="shared" si="0"/>
        <v>1</v>
      </c>
      <c r="J31" s="49"/>
      <c r="K31" s="5">
        <f t="shared" si="1"/>
        <v>1</v>
      </c>
      <c r="L31">
        <v>1</v>
      </c>
    </row>
    <row r="32" spans="1:12" x14ac:dyDescent="0.3">
      <c r="A32" s="7" t="s">
        <v>65</v>
      </c>
      <c r="B32" s="7" t="s">
        <v>61</v>
      </c>
      <c r="C32" s="8"/>
      <c r="D32" s="8" t="s">
        <v>26</v>
      </c>
      <c r="E32" s="8"/>
      <c r="F32" s="8"/>
      <c r="G32" s="9"/>
      <c r="H32" s="10"/>
      <c r="I32" s="48">
        <f t="shared" si="0"/>
        <v>5</v>
      </c>
      <c r="J32" s="50">
        <v>5</v>
      </c>
      <c r="K32" s="11">
        <f t="shared" si="1"/>
        <v>0</v>
      </c>
    </row>
    <row r="33" spans="1:12" x14ac:dyDescent="0.3">
      <c r="A33" s="12" t="s">
        <v>66</v>
      </c>
      <c r="B33" s="13" t="s">
        <v>34</v>
      </c>
      <c r="C33" s="15"/>
      <c r="D33" s="15"/>
      <c r="E33" s="15" t="s">
        <v>35</v>
      </c>
      <c r="F33" s="15"/>
      <c r="G33" s="3"/>
      <c r="H33" s="4"/>
      <c r="I33" s="48">
        <f t="shared" si="0"/>
        <v>2</v>
      </c>
      <c r="J33" s="51">
        <v>2</v>
      </c>
      <c r="K33" s="5">
        <f t="shared" si="1"/>
        <v>0</v>
      </c>
    </row>
    <row r="34" spans="1:12" x14ac:dyDescent="0.3">
      <c r="A34" s="12" t="s">
        <v>67</v>
      </c>
      <c r="B34" s="13" t="s">
        <v>59</v>
      </c>
      <c r="C34" s="14"/>
      <c r="D34" s="14"/>
      <c r="E34" s="14" t="s">
        <v>35</v>
      </c>
      <c r="F34" s="14"/>
      <c r="G34" s="3"/>
      <c r="H34" s="4"/>
      <c r="I34" s="48">
        <f t="shared" ref="I34:I55" si="2">J34+K34</f>
        <v>6</v>
      </c>
      <c r="J34" s="51">
        <v>6</v>
      </c>
      <c r="K34" s="5">
        <f t="shared" ref="K34:K55" si="3">SUM(L34:U34)</f>
        <v>0</v>
      </c>
    </row>
    <row r="35" spans="1:12" x14ac:dyDescent="0.3">
      <c r="A35" s="12" t="s">
        <v>68</v>
      </c>
      <c r="B35" s="13" t="s">
        <v>45</v>
      </c>
      <c r="C35" s="15" t="s">
        <v>22</v>
      </c>
      <c r="D35" s="15" t="s">
        <v>26</v>
      </c>
      <c r="E35" s="15"/>
      <c r="F35" s="15"/>
      <c r="G35" s="3"/>
      <c r="H35" s="4"/>
      <c r="I35" s="48">
        <f t="shared" si="2"/>
        <v>49</v>
      </c>
      <c r="J35" s="51">
        <v>48</v>
      </c>
      <c r="K35" s="5">
        <f t="shared" si="3"/>
        <v>1</v>
      </c>
      <c r="L35">
        <v>1</v>
      </c>
    </row>
    <row r="36" spans="1:12" x14ac:dyDescent="0.3">
      <c r="A36" s="12" t="s">
        <v>69</v>
      </c>
      <c r="B36" s="13" t="s">
        <v>55</v>
      </c>
      <c r="C36" s="14" t="s">
        <v>22</v>
      </c>
      <c r="D36" s="14" t="s">
        <v>26</v>
      </c>
      <c r="E36" s="14"/>
      <c r="F36" s="14"/>
      <c r="G36" s="3"/>
      <c r="H36" s="4"/>
      <c r="I36" s="48">
        <f t="shared" si="2"/>
        <v>20</v>
      </c>
      <c r="J36" s="51">
        <v>20</v>
      </c>
      <c r="K36" s="5">
        <f t="shared" si="3"/>
        <v>0</v>
      </c>
    </row>
    <row r="37" spans="1:12" x14ac:dyDescent="0.3">
      <c r="A37" s="12" t="s">
        <v>70</v>
      </c>
      <c r="B37" s="13" t="s">
        <v>51</v>
      </c>
      <c r="C37" s="15" t="s">
        <v>22</v>
      </c>
      <c r="D37" s="15"/>
      <c r="E37" s="15"/>
      <c r="F37" s="15"/>
      <c r="G37" s="3"/>
      <c r="H37" s="4"/>
      <c r="I37" s="48">
        <f t="shared" si="2"/>
        <v>55</v>
      </c>
      <c r="J37" s="51">
        <v>54</v>
      </c>
      <c r="K37" s="5">
        <f t="shared" si="3"/>
        <v>1</v>
      </c>
      <c r="L37">
        <v>1</v>
      </c>
    </row>
    <row r="38" spans="1:12" x14ac:dyDescent="0.3">
      <c r="A38" s="12" t="s">
        <v>71</v>
      </c>
      <c r="B38" s="13" t="s">
        <v>72</v>
      </c>
      <c r="C38" s="14" t="s">
        <v>22</v>
      </c>
      <c r="D38" s="14"/>
      <c r="E38" s="14"/>
      <c r="F38" s="14"/>
      <c r="G38" s="3" t="s">
        <v>23</v>
      </c>
      <c r="H38" s="4">
        <v>1</v>
      </c>
      <c r="I38" s="48">
        <f t="shared" si="2"/>
        <v>7</v>
      </c>
      <c r="J38" s="51">
        <v>7</v>
      </c>
      <c r="K38" s="5">
        <f t="shared" si="3"/>
        <v>0</v>
      </c>
    </row>
    <row r="39" spans="1:12" x14ac:dyDescent="0.3">
      <c r="A39" s="12" t="s">
        <v>73</v>
      </c>
      <c r="B39" s="13" t="s">
        <v>31</v>
      </c>
      <c r="C39" s="15" t="s">
        <v>22</v>
      </c>
      <c r="D39" s="15" t="s">
        <v>26</v>
      </c>
      <c r="E39" s="15" t="s">
        <v>35</v>
      </c>
      <c r="F39" s="15"/>
      <c r="G39" s="3"/>
      <c r="H39" s="4"/>
      <c r="I39" s="48">
        <f t="shared" si="2"/>
        <v>10</v>
      </c>
      <c r="J39" s="51">
        <v>10</v>
      </c>
      <c r="K39" s="5">
        <f t="shared" si="3"/>
        <v>0</v>
      </c>
    </row>
    <row r="40" spans="1:12" x14ac:dyDescent="0.3">
      <c r="A40" s="12" t="s">
        <v>74</v>
      </c>
      <c r="B40" s="13" t="s">
        <v>75</v>
      </c>
      <c r="C40" s="15"/>
      <c r="D40" s="15"/>
      <c r="E40" s="15" t="s">
        <v>35</v>
      </c>
      <c r="F40" s="15"/>
      <c r="G40" s="3"/>
      <c r="H40" s="4"/>
      <c r="I40" s="48">
        <f t="shared" si="2"/>
        <v>11</v>
      </c>
      <c r="J40" s="51">
        <v>11</v>
      </c>
      <c r="K40" s="5">
        <f t="shared" si="3"/>
        <v>0</v>
      </c>
    </row>
    <row r="41" spans="1:12" x14ac:dyDescent="0.3">
      <c r="A41" s="12" t="s">
        <v>76</v>
      </c>
      <c r="B41" s="13" t="s">
        <v>77</v>
      </c>
      <c r="C41" s="14"/>
      <c r="D41" s="14"/>
      <c r="E41" s="14" t="s">
        <v>35</v>
      </c>
      <c r="F41" s="14"/>
      <c r="G41" s="3"/>
      <c r="H41" s="4"/>
      <c r="I41" s="48">
        <f t="shared" si="2"/>
        <v>1</v>
      </c>
      <c r="J41" s="51">
        <v>1</v>
      </c>
      <c r="K41" s="5">
        <f t="shared" si="3"/>
        <v>0</v>
      </c>
    </row>
    <row r="42" spans="1:12" x14ac:dyDescent="0.3">
      <c r="A42" s="12" t="s">
        <v>78</v>
      </c>
      <c r="B42" s="13" t="s">
        <v>79</v>
      </c>
      <c r="C42" s="15"/>
      <c r="D42" s="15"/>
      <c r="E42" s="15" t="s">
        <v>35</v>
      </c>
      <c r="F42" s="15"/>
      <c r="G42" s="3" t="s">
        <v>35</v>
      </c>
      <c r="H42" s="4">
        <v>3</v>
      </c>
      <c r="I42" s="48">
        <f t="shared" si="2"/>
        <v>1</v>
      </c>
      <c r="J42" s="51">
        <v>1</v>
      </c>
      <c r="K42" s="5">
        <f t="shared" si="3"/>
        <v>0</v>
      </c>
    </row>
    <row r="43" spans="1:12" x14ac:dyDescent="0.3">
      <c r="A43" s="1" t="s">
        <v>80</v>
      </c>
      <c r="B43" s="1" t="s">
        <v>45</v>
      </c>
      <c r="C43" s="6" t="s">
        <v>22</v>
      </c>
      <c r="D43" s="6"/>
      <c r="E43" s="6"/>
      <c r="F43" s="6"/>
      <c r="G43" s="3" t="s">
        <v>28</v>
      </c>
      <c r="H43" s="4"/>
      <c r="I43" s="48">
        <f t="shared" si="2"/>
        <v>6</v>
      </c>
      <c r="J43" s="49">
        <v>6</v>
      </c>
      <c r="K43" s="5">
        <f t="shared" si="3"/>
        <v>0</v>
      </c>
    </row>
    <row r="44" spans="1:12" x14ac:dyDescent="0.3">
      <c r="A44" s="1" t="s">
        <v>81</v>
      </c>
      <c r="B44" s="1" t="s">
        <v>61</v>
      </c>
      <c r="C44" s="2"/>
      <c r="D44" s="2" t="s">
        <v>26</v>
      </c>
      <c r="E44" s="2"/>
      <c r="F44" s="2"/>
      <c r="G44" s="3"/>
      <c r="H44" s="4"/>
      <c r="I44" s="48">
        <f t="shared" si="2"/>
        <v>23</v>
      </c>
      <c r="J44" s="49">
        <v>23</v>
      </c>
      <c r="K44" s="5">
        <f t="shared" si="3"/>
        <v>0</v>
      </c>
    </row>
    <row r="45" spans="1:12" x14ac:dyDescent="0.3">
      <c r="A45" s="1" t="s">
        <v>82</v>
      </c>
      <c r="B45" s="1" t="s">
        <v>39</v>
      </c>
      <c r="C45" s="2" t="s">
        <v>22</v>
      </c>
      <c r="D45" s="2"/>
      <c r="E45" s="2"/>
      <c r="F45" s="2" t="s">
        <v>49</v>
      </c>
      <c r="G45" s="3" t="s">
        <v>23</v>
      </c>
      <c r="H45" s="4">
        <v>1</v>
      </c>
      <c r="I45" s="48">
        <f t="shared" si="2"/>
        <v>7</v>
      </c>
      <c r="J45" s="49">
        <v>7</v>
      </c>
      <c r="K45" s="5">
        <f t="shared" si="3"/>
        <v>0</v>
      </c>
    </row>
    <row r="46" spans="1:12" x14ac:dyDescent="0.3">
      <c r="A46" s="1" t="s">
        <v>83</v>
      </c>
      <c r="B46" s="1" t="s">
        <v>25</v>
      </c>
      <c r="C46" s="6"/>
      <c r="D46" s="6"/>
      <c r="E46" s="6" t="s">
        <v>35</v>
      </c>
      <c r="F46" s="6"/>
      <c r="G46" s="3" t="s">
        <v>35</v>
      </c>
      <c r="H46" s="4">
        <v>1</v>
      </c>
      <c r="I46" s="48">
        <f t="shared" si="2"/>
        <v>14</v>
      </c>
      <c r="J46" s="49">
        <v>14</v>
      </c>
      <c r="K46" s="5">
        <f t="shared" si="3"/>
        <v>0</v>
      </c>
    </row>
    <row r="47" spans="1:12" x14ac:dyDescent="0.3">
      <c r="A47" s="1" t="s">
        <v>84</v>
      </c>
      <c r="B47" s="1" t="s">
        <v>79</v>
      </c>
      <c r="C47" s="2"/>
      <c r="D47" s="2"/>
      <c r="E47" s="2"/>
      <c r="F47" s="2"/>
      <c r="G47" s="3" t="s">
        <v>35</v>
      </c>
      <c r="H47" s="4">
        <v>3</v>
      </c>
      <c r="I47" s="48">
        <f t="shared" si="2"/>
        <v>1</v>
      </c>
      <c r="J47" s="49">
        <v>1</v>
      </c>
      <c r="K47" s="5">
        <f t="shared" si="3"/>
        <v>0</v>
      </c>
    </row>
    <row r="48" spans="1:12" x14ac:dyDescent="0.3">
      <c r="A48" s="1" t="s">
        <v>85</v>
      </c>
      <c r="B48" s="1" t="s">
        <v>75</v>
      </c>
      <c r="C48" s="2"/>
      <c r="D48" s="2"/>
      <c r="E48" s="2"/>
      <c r="F48" s="2"/>
      <c r="G48" s="3"/>
      <c r="H48" s="4" t="s">
        <v>28</v>
      </c>
      <c r="I48" s="48">
        <f t="shared" si="2"/>
        <v>7</v>
      </c>
      <c r="J48" s="49">
        <v>7</v>
      </c>
      <c r="K48" s="5">
        <f t="shared" si="3"/>
        <v>0</v>
      </c>
    </row>
    <row r="49" spans="1:20" x14ac:dyDescent="0.3">
      <c r="A49" s="12" t="s">
        <v>86</v>
      </c>
      <c r="B49" s="1" t="s">
        <v>51</v>
      </c>
      <c r="C49" s="14"/>
      <c r="D49" s="14" t="s">
        <v>26</v>
      </c>
      <c r="E49" s="14"/>
      <c r="F49" s="14"/>
      <c r="G49" s="3"/>
      <c r="H49" s="4" t="s">
        <v>28</v>
      </c>
      <c r="I49" s="48">
        <f t="shared" si="2"/>
        <v>3</v>
      </c>
      <c r="J49" s="51">
        <v>3</v>
      </c>
      <c r="K49" s="5">
        <f t="shared" si="3"/>
        <v>0</v>
      </c>
    </row>
    <row r="50" spans="1:20" x14ac:dyDescent="0.3">
      <c r="A50" s="12" t="s">
        <v>87</v>
      </c>
      <c r="B50" s="1" t="s">
        <v>61</v>
      </c>
      <c r="C50" s="14"/>
      <c r="D50" s="14" t="s">
        <v>26</v>
      </c>
      <c r="E50" s="14"/>
      <c r="F50" s="14"/>
      <c r="G50" s="3"/>
      <c r="H50" s="4">
        <v>1</v>
      </c>
      <c r="I50" s="48">
        <f t="shared" si="2"/>
        <v>1</v>
      </c>
      <c r="J50" s="51">
        <v>1</v>
      </c>
      <c r="K50" s="5">
        <f t="shared" si="3"/>
        <v>0</v>
      </c>
    </row>
    <row r="51" spans="1:20" x14ac:dyDescent="0.3">
      <c r="A51" s="12" t="s">
        <v>88</v>
      </c>
      <c r="B51" s="1" t="s">
        <v>75</v>
      </c>
      <c r="C51" s="14"/>
      <c r="D51" s="14"/>
      <c r="E51" s="14" t="s">
        <v>35</v>
      </c>
      <c r="F51" s="14"/>
      <c r="G51" s="3" t="s">
        <v>23</v>
      </c>
      <c r="H51" s="4">
        <v>1</v>
      </c>
      <c r="I51" s="48">
        <f t="shared" si="2"/>
        <v>2</v>
      </c>
      <c r="J51" s="51">
        <v>2</v>
      </c>
      <c r="K51" s="5">
        <f t="shared" si="3"/>
        <v>0</v>
      </c>
    </row>
    <row r="52" spans="1:20" x14ac:dyDescent="0.3">
      <c r="A52" s="12" t="s">
        <v>89</v>
      </c>
      <c r="B52" s="1" t="s">
        <v>90</v>
      </c>
      <c r="C52" s="14"/>
      <c r="D52" s="14" t="s">
        <v>26</v>
      </c>
      <c r="E52" s="14"/>
      <c r="F52" s="14"/>
      <c r="G52" s="3" t="s">
        <v>35</v>
      </c>
      <c r="H52" s="4">
        <v>3</v>
      </c>
      <c r="I52" s="48">
        <f t="shared" si="2"/>
        <v>49</v>
      </c>
      <c r="J52" s="51">
        <v>48</v>
      </c>
      <c r="K52" s="5">
        <f t="shared" si="3"/>
        <v>1</v>
      </c>
      <c r="L52">
        <v>1</v>
      </c>
    </row>
    <row r="53" spans="1:20" x14ac:dyDescent="0.3">
      <c r="A53" s="12" t="s">
        <v>91</v>
      </c>
      <c r="B53" s="1" t="s">
        <v>92</v>
      </c>
      <c r="C53" s="15"/>
      <c r="D53" s="15" t="s">
        <v>26</v>
      </c>
      <c r="E53" s="15"/>
      <c r="F53" s="15"/>
      <c r="G53" s="3"/>
      <c r="H53" s="4">
        <v>1</v>
      </c>
      <c r="I53" s="48">
        <f t="shared" si="2"/>
        <v>1</v>
      </c>
      <c r="J53" s="51">
        <v>1</v>
      </c>
      <c r="K53" s="5">
        <f t="shared" si="3"/>
        <v>0</v>
      </c>
    </row>
    <row r="54" spans="1:20" x14ac:dyDescent="0.3">
      <c r="A54" s="12" t="s">
        <v>93</v>
      </c>
      <c r="B54" s="1" t="s">
        <v>75</v>
      </c>
      <c r="C54" s="15"/>
      <c r="D54" s="15"/>
      <c r="E54" s="15" t="s">
        <v>35</v>
      </c>
      <c r="F54" s="15"/>
      <c r="G54" s="3" t="s">
        <v>23</v>
      </c>
      <c r="H54" s="4">
        <v>1</v>
      </c>
      <c r="I54" s="48">
        <f t="shared" si="2"/>
        <v>6</v>
      </c>
      <c r="J54" s="51">
        <v>6</v>
      </c>
      <c r="K54" s="5">
        <f t="shared" si="3"/>
        <v>0</v>
      </c>
    </row>
    <row r="55" spans="1:20" x14ac:dyDescent="0.3">
      <c r="A55" s="12" t="s">
        <v>94</v>
      </c>
      <c r="B55" s="1" t="s">
        <v>45</v>
      </c>
      <c r="C55" s="14" t="s">
        <v>22</v>
      </c>
      <c r="D55" s="14" t="s">
        <v>26</v>
      </c>
      <c r="E55" s="14"/>
      <c r="F55" s="14"/>
      <c r="G55" s="3" t="s">
        <v>35</v>
      </c>
      <c r="H55" s="4">
        <v>1</v>
      </c>
      <c r="I55" s="48">
        <f t="shared" si="2"/>
        <v>37</v>
      </c>
      <c r="J55" s="51">
        <v>36</v>
      </c>
      <c r="K55" s="5">
        <f t="shared" si="3"/>
        <v>1</v>
      </c>
      <c r="L55">
        <v>1</v>
      </c>
    </row>
    <row r="56" spans="1:20" x14ac:dyDescent="0.3">
      <c r="A56" s="17" t="s">
        <v>96</v>
      </c>
      <c r="B56" s="18"/>
      <c r="C56" s="19"/>
      <c r="D56" s="19"/>
      <c r="E56" s="19"/>
      <c r="F56" s="19"/>
      <c r="G56" s="20"/>
      <c r="H56" s="21"/>
      <c r="I56" s="22"/>
      <c r="J56" s="52"/>
      <c r="K56" s="23"/>
      <c r="L56">
        <f>SUBTOTAL(103,Tabel1[Tilburg])</f>
        <v>16</v>
      </c>
      <c r="M56">
        <f>SUBTOTAL(103,Tabel1[Zevenbergen])</f>
        <v>0</v>
      </c>
      <c r="N56">
        <f>SUBTOTAL(103,Tabel1[Schiedam])</f>
        <v>0</v>
      </c>
      <c r="O56">
        <f>SUBTOTAL(103,Tabel1[Apeldoorn])</f>
        <v>0</v>
      </c>
      <c r="P56">
        <f>SUBTOTAL(103,Tabel1[Wageningen])</f>
        <v>0</v>
      </c>
      <c r="Q56">
        <f>SUBTOTAL(103,Tabel1[Apeldoorn2])</f>
        <v>0</v>
      </c>
      <c r="R56">
        <f>SUBTOTAL(103,Tabel1[Best])</f>
        <v>0</v>
      </c>
      <c r="S56">
        <f>SUBTOTAL(103,Tabel1[Utrecht])</f>
        <v>0</v>
      </c>
      <c r="T56">
        <f>SUBTOTAL(103,Tabel1[Baarn])</f>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Aantallen</vt:lpstr>
      <vt:lpstr>Deelnemers</vt:lpstr>
      <vt:lpstr>Scheidsrechters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2022-07-28T10:55:12Z</cp:lastPrinted>
  <dcterms:created xsi:type="dcterms:W3CDTF">2022-07-25T11:08:30Z</dcterms:created>
  <dcterms:modified xsi:type="dcterms:W3CDTF">2022-09-18T13:41:05Z</dcterms:modified>
</cp:coreProperties>
</file>