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drawings/drawing4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hreadedComments/threadedComment4.xml" ContentType="application/vnd.ms-excel.threadedcomment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omments8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ebruiker\Dropbox\KNAS_JPT\JPT\"/>
    </mc:Choice>
  </mc:AlternateContent>
  <xr:revisionPtr revIDLastSave="0" documentId="13_ncr:1_{E531B81D-1A2B-430D-A1CC-8A5758AF9950}" xr6:coauthVersionLast="44" xr6:coauthVersionMax="44" xr10:uidLastSave="{00000000-0000-0000-0000-000000000000}"/>
  <bookViews>
    <workbookView xWindow="-108" yWindow="-108" windowWidth="23256" windowHeight="12720" tabRatio="929" activeTab="2" xr2:uid="{00000000-000D-0000-FFFF-FFFF00000000}"/>
  </bookViews>
  <sheets>
    <sheet name="Aantallen" sheetId="31" r:id="rId1"/>
    <sheet name="Fl 2000-2007" sheetId="42" r:id="rId2"/>
    <sheet name="FL 2008-2013" sheetId="43" r:id="rId3"/>
    <sheet name="P floret" sheetId="44" r:id="rId4"/>
    <sheet name="SA 2000-2007" sheetId="34" r:id="rId5"/>
    <sheet name="SA 2008-2013" sheetId="35" r:id="rId6"/>
    <sheet name="P sabel" sheetId="29" r:id="rId7"/>
    <sheet name="DE 2000-2007" sheetId="39" r:id="rId8"/>
    <sheet name="DE 2008-2013" sheetId="40" r:id="rId9"/>
    <sheet name="P degen" sheetId="41" r:id="rId10"/>
    <sheet name="scheidsrechters" sheetId="38" r:id="rId11"/>
    <sheet name="volgorde partij" sheetId="23" r:id="rId12"/>
    <sheet name="loper van 14" sheetId="25" r:id="rId13"/>
  </sheets>
  <externalReferences>
    <externalReference r:id="rId14"/>
  </externalReferences>
  <definedNames>
    <definedName name="_xlnm._FilterDatabase" localSheetId="7">'DE 2000-2007'!$A$1:$BD$126</definedName>
    <definedName name="_xlnm._FilterDatabase" localSheetId="8">'DE 2008-2013'!$A$1:$BD$125</definedName>
    <definedName name="_xlnm._FilterDatabase" localSheetId="1" hidden="1">'Fl 2000-2007'!$A$1:$BF$124</definedName>
    <definedName name="_xlnm._FilterDatabase" localSheetId="2" hidden="1">'FL 2008-2013'!$A$1:$BE$124</definedName>
    <definedName name="_xlnm._FilterDatabase" localSheetId="9" hidden="1">'P degen'!$X$4:$X$5</definedName>
    <definedName name="_xlnm._FilterDatabase" localSheetId="3" hidden="1">'P floret'!$X$4:$X$5</definedName>
    <definedName name="_xlnm._FilterDatabase" localSheetId="6" hidden="1">'P sabel'!$X$4:$X$5</definedName>
    <definedName name="_xlnm._FilterDatabase" localSheetId="4" hidden="1">'SA 2000-2007'!$A$1:$BE$128</definedName>
    <definedName name="_xlnm._FilterDatabase" localSheetId="5">'SA 2008-2013'!$A$1:$BE$126</definedName>
    <definedName name="_xlnm._FilterDatabase" localSheetId="10">scheidsrechters!$A$1:$H$262</definedName>
    <definedName name="_xlnm.Print_Area" localSheetId="12">'loper van 14'!$A$3:$T$38</definedName>
    <definedName name="_xlnm.Print_Area" localSheetId="9">'P degen'!$A$77:$V$100</definedName>
    <definedName name="_xlnm.Print_Area" localSheetId="3">'P floret'!$A$152:$V$175</definedName>
    <definedName name="_xlnm.Print_Area" localSheetId="6">'P sabel'!$A$52:$V$76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43" l="1"/>
  <c r="H43" i="43"/>
  <c r="H7" i="43"/>
  <c r="H8" i="43"/>
  <c r="AO46" i="42" l="1"/>
  <c r="AO20" i="42"/>
  <c r="AO32" i="42"/>
  <c r="AO21" i="42"/>
  <c r="AO24" i="42"/>
  <c r="AO6" i="42"/>
  <c r="AO19" i="42"/>
  <c r="AO4" i="42"/>
  <c r="AO40" i="42"/>
  <c r="AO38" i="42"/>
  <c r="AO51" i="42"/>
  <c r="AO16" i="42"/>
  <c r="AO50" i="42"/>
  <c r="AO9" i="42"/>
  <c r="AO26" i="42"/>
  <c r="AO41" i="42"/>
  <c r="AO22" i="42"/>
  <c r="AO53" i="42"/>
  <c r="AO17" i="42"/>
  <c r="AO36" i="42"/>
  <c r="AO45" i="42"/>
  <c r="AO14" i="42"/>
  <c r="AO54" i="42"/>
  <c r="AO18" i="42"/>
  <c r="AO35" i="42"/>
  <c r="AO28" i="42"/>
  <c r="AO30" i="42"/>
  <c r="AO48" i="42"/>
  <c r="AO5" i="42"/>
  <c r="AO10" i="42"/>
  <c r="AO44" i="42"/>
  <c r="AO11" i="42"/>
  <c r="AO3" i="42"/>
  <c r="AO29" i="42"/>
  <c r="AO49" i="42"/>
  <c r="AO7" i="42"/>
  <c r="AO55" i="42"/>
  <c r="AO56" i="42"/>
  <c r="AO57" i="42"/>
  <c r="AO58" i="42"/>
  <c r="AO59" i="42"/>
  <c r="AO60" i="42"/>
  <c r="AO61" i="42"/>
  <c r="AO62" i="42"/>
  <c r="AO63" i="42"/>
  <c r="AO64" i="42"/>
  <c r="AO65" i="42"/>
  <c r="AO66" i="42"/>
  <c r="AO67" i="42"/>
  <c r="AO68" i="42"/>
  <c r="AO69" i="42"/>
  <c r="AO70" i="42"/>
  <c r="AO71" i="42"/>
  <c r="AO72" i="42"/>
  <c r="AO73" i="42"/>
  <c r="AO74" i="42"/>
  <c r="AO75" i="42"/>
  <c r="AO76" i="42"/>
  <c r="AO77" i="42"/>
  <c r="AO78" i="42"/>
  <c r="AO79" i="42"/>
  <c r="AO80" i="42"/>
  <c r="AO81" i="42"/>
  <c r="AO82" i="42"/>
  <c r="AO83" i="42"/>
  <c r="AO84" i="42"/>
  <c r="AO85" i="42"/>
  <c r="AO86" i="42"/>
  <c r="AO87" i="42"/>
  <c r="AO88" i="42"/>
  <c r="AO89" i="42"/>
  <c r="AO90" i="42"/>
  <c r="AO91" i="42"/>
  <c r="AO92" i="42"/>
  <c r="AO93" i="42"/>
  <c r="AO94" i="42"/>
  <c r="AO95" i="42"/>
  <c r="AO96" i="42"/>
  <c r="AO97" i="42"/>
  <c r="AO98" i="42"/>
  <c r="AO99" i="42"/>
  <c r="AO100" i="42"/>
  <c r="AO101" i="42"/>
  <c r="AO102" i="42"/>
  <c r="AO103" i="42"/>
  <c r="AO104" i="42"/>
  <c r="AO105" i="42"/>
  <c r="AO106" i="42"/>
  <c r="AO107" i="42"/>
  <c r="AO108" i="42"/>
  <c r="AO109" i="42"/>
  <c r="AO110" i="42"/>
  <c r="AO111" i="42"/>
  <c r="AO112" i="42"/>
  <c r="AO113" i="42"/>
  <c r="AO114" i="42"/>
  <c r="AO115" i="42"/>
  <c r="AO116" i="42"/>
  <c r="AO117" i="42"/>
  <c r="AO118" i="42"/>
  <c r="AO119" i="42"/>
  <c r="AO120" i="42"/>
  <c r="AO121" i="42"/>
  <c r="AO122" i="42"/>
  <c r="AO123" i="42"/>
  <c r="AO124" i="42"/>
  <c r="AO8" i="42"/>
  <c r="AO25" i="42"/>
  <c r="AO43" i="42"/>
  <c r="AO42" i="42"/>
  <c r="AO33" i="42"/>
  <c r="AO23" i="42"/>
  <c r="AO13" i="42"/>
  <c r="AO37" i="42"/>
  <c r="AO47" i="42"/>
  <c r="AO27" i="42"/>
  <c r="AO31" i="42"/>
  <c r="AO12" i="42"/>
  <c r="AO15" i="42"/>
  <c r="AO39" i="42"/>
  <c r="AO52" i="42"/>
  <c r="AO34" i="42"/>
  <c r="AO2" i="42"/>
  <c r="I19" i="39" l="1"/>
  <c r="L141" i="38"/>
  <c r="K141" i="38" s="1"/>
  <c r="I141" i="38" s="1"/>
  <c r="L142" i="38"/>
  <c r="K142" i="38" s="1"/>
  <c r="I142" i="38" s="1"/>
  <c r="L143" i="38"/>
  <c r="K143" i="38" s="1"/>
  <c r="I143" i="38" s="1"/>
  <c r="L144" i="38"/>
  <c r="K144" i="38" s="1"/>
  <c r="I144" i="38" s="1"/>
  <c r="H10" i="31"/>
  <c r="AZ11" i="43"/>
  <c r="AV11" i="43"/>
  <c r="AR11" i="43"/>
  <c r="AN11" i="43"/>
  <c r="AJ11" i="43"/>
  <c r="AF11" i="43"/>
  <c r="AB11" i="43"/>
  <c r="X11" i="43"/>
  <c r="T11" i="43"/>
  <c r="P11" i="43"/>
  <c r="J11" i="43"/>
  <c r="B11" i="43"/>
  <c r="AZ16" i="43"/>
  <c r="AV16" i="43"/>
  <c r="AR16" i="43"/>
  <c r="AN16" i="43"/>
  <c r="AJ16" i="43"/>
  <c r="AF16" i="43"/>
  <c r="AB16" i="43"/>
  <c r="X16" i="43"/>
  <c r="T16" i="43"/>
  <c r="P16" i="43"/>
  <c r="J16" i="43"/>
  <c r="B16" i="43"/>
  <c r="AZ4" i="43"/>
  <c r="AV4" i="43"/>
  <c r="AR4" i="43"/>
  <c r="AN4" i="43"/>
  <c r="AJ4" i="43"/>
  <c r="AF4" i="43"/>
  <c r="AB4" i="43"/>
  <c r="X4" i="43"/>
  <c r="T4" i="43"/>
  <c r="P4" i="43"/>
  <c r="J4" i="43"/>
  <c r="B4" i="43"/>
  <c r="AZ37" i="43"/>
  <c r="AV37" i="43"/>
  <c r="AR37" i="43"/>
  <c r="AN37" i="43"/>
  <c r="AJ37" i="43"/>
  <c r="AF37" i="43"/>
  <c r="AB37" i="43"/>
  <c r="X37" i="43"/>
  <c r="T37" i="43"/>
  <c r="P37" i="43"/>
  <c r="J37" i="43"/>
  <c r="B37" i="43"/>
  <c r="AZ10" i="43"/>
  <c r="AV10" i="43"/>
  <c r="AR10" i="43"/>
  <c r="AN10" i="43"/>
  <c r="AJ10" i="43"/>
  <c r="AF10" i="43"/>
  <c r="AB10" i="43"/>
  <c r="X10" i="43"/>
  <c r="T10" i="43"/>
  <c r="P10" i="43"/>
  <c r="H10" i="43" s="1"/>
  <c r="J10" i="43"/>
  <c r="B10" i="43"/>
  <c r="AZ6" i="43"/>
  <c r="AV6" i="43"/>
  <c r="AR6" i="43"/>
  <c r="AN6" i="43"/>
  <c r="AJ6" i="43"/>
  <c r="AF6" i="43"/>
  <c r="AB6" i="43"/>
  <c r="X6" i="43"/>
  <c r="T6" i="43"/>
  <c r="P6" i="43"/>
  <c r="H6" i="43" s="1"/>
  <c r="J6" i="43"/>
  <c r="B6" i="43"/>
  <c r="AZ25" i="43"/>
  <c r="AV25" i="43"/>
  <c r="AR25" i="43"/>
  <c r="AN25" i="43"/>
  <c r="AJ25" i="43"/>
  <c r="AF25" i="43"/>
  <c r="AB25" i="43"/>
  <c r="X25" i="43"/>
  <c r="T25" i="43"/>
  <c r="P25" i="43"/>
  <c r="J25" i="43"/>
  <c r="B25" i="43"/>
  <c r="AZ39" i="43"/>
  <c r="AV39" i="43"/>
  <c r="AR39" i="43"/>
  <c r="AN39" i="43"/>
  <c r="AJ39" i="43"/>
  <c r="AF39" i="43"/>
  <c r="AB39" i="43"/>
  <c r="X39" i="43"/>
  <c r="T39" i="43"/>
  <c r="P39" i="43"/>
  <c r="J39" i="43"/>
  <c r="B39" i="43"/>
  <c r="AZ8" i="43"/>
  <c r="AV8" i="43"/>
  <c r="AR8" i="43"/>
  <c r="AN8" i="43"/>
  <c r="AJ8" i="43"/>
  <c r="AF8" i="43"/>
  <c r="AB8" i="43"/>
  <c r="X8" i="43"/>
  <c r="T8" i="43"/>
  <c r="P8" i="43"/>
  <c r="J8" i="43"/>
  <c r="B8" i="43"/>
  <c r="AZ124" i="43"/>
  <c r="AV124" i="43"/>
  <c r="AR124" i="43"/>
  <c r="AN124" i="43"/>
  <c r="J124" i="43"/>
  <c r="B124" i="43"/>
  <c r="AZ123" i="43"/>
  <c r="AV123" i="43"/>
  <c r="AR123" i="43"/>
  <c r="AN123" i="43"/>
  <c r="J123" i="43"/>
  <c r="B123" i="43"/>
  <c r="AZ122" i="43"/>
  <c r="AV122" i="43"/>
  <c r="AR122" i="43"/>
  <c r="AN122" i="43"/>
  <c r="AJ122" i="43"/>
  <c r="AF122" i="43"/>
  <c r="AB122" i="43"/>
  <c r="X122" i="43"/>
  <c r="T122" i="43"/>
  <c r="P122" i="43"/>
  <c r="J122" i="43"/>
  <c r="B122" i="43"/>
  <c r="AZ121" i="43"/>
  <c r="AV121" i="43"/>
  <c r="AR121" i="43"/>
  <c r="AN121" i="43"/>
  <c r="AJ121" i="43"/>
  <c r="AF121" i="43"/>
  <c r="AB121" i="43"/>
  <c r="X121" i="43"/>
  <c r="T121" i="43"/>
  <c r="P121" i="43"/>
  <c r="J121" i="43"/>
  <c r="B121" i="43"/>
  <c r="AZ120" i="43"/>
  <c r="AV120" i="43"/>
  <c r="AR120" i="43"/>
  <c r="AN120" i="43"/>
  <c r="AJ120" i="43"/>
  <c r="AF120" i="43"/>
  <c r="AB120" i="43"/>
  <c r="X120" i="43"/>
  <c r="T120" i="43"/>
  <c r="P120" i="43"/>
  <c r="J120" i="43"/>
  <c r="B120" i="43"/>
  <c r="BD119" i="43"/>
  <c r="AZ119" i="43"/>
  <c r="AV119" i="43"/>
  <c r="AR119" i="43"/>
  <c r="AN119" i="43"/>
  <c r="AJ119" i="43"/>
  <c r="AF119" i="43"/>
  <c r="AB119" i="43"/>
  <c r="X119" i="43"/>
  <c r="T119" i="43"/>
  <c r="P119" i="43"/>
  <c r="J119" i="43"/>
  <c r="B119" i="43"/>
  <c r="AZ118" i="43"/>
  <c r="AV118" i="43"/>
  <c r="AR118" i="43"/>
  <c r="AN118" i="43"/>
  <c r="AJ118" i="43"/>
  <c r="AF118" i="43"/>
  <c r="AB118" i="43"/>
  <c r="X118" i="43"/>
  <c r="T118" i="43"/>
  <c r="P118" i="43"/>
  <c r="J118" i="43"/>
  <c r="B118" i="43"/>
  <c r="AZ117" i="43"/>
  <c r="AV117" i="43"/>
  <c r="AR117" i="43"/>
  <c r="AN117" i="43"/>
  <c r="AJ117" i="43"/>
  <c r="AF117" i="43"/>
  <c r="AB117" i="43"/>
  <c r="X117" i="43"/>
  <c r="T117" i="43"/>
  <c r="P117" i="43"/>
  <c r="J117" i="43"/>
  <c r="B117" i="43"/>
  <c r="AZ116" i="43"/>
  <c r="AV116" i="43"/>
  <c r="AR116" i="43"/>
  <c r="AN116" i="43"/>
  <c r="AJ116" i="43"/>
  <c r="AF116" i="43"/>
  <c r="AB116" i="43"/>
  <c r="X116" i="43"/>
  <c r="T116" i="43"/>
  <c r="P116" i="43"/>
  <c r="J116" i="43"/>
  <c r="B116" i="43"/>
  <c r="AZ115" i="43"/>
  <c r="AV115" i="43"/>
  <c r="AR115" i="43"/>
  <c r="AN115" i="43"/>
  <c r="AJ115" i="43"/>
  <c r="AF115" i="43"/>
  <c r="AB115" i="43"/>
  <c r="X115" i="43"/>
  <c r="T115" i="43"/>
  <c r="P115" i="43"/>
  <c r="J115" i="43"/>
  <c r="B115" i="43"/>
  <c r="AZ114" i="43"/>
  <c r="AV114" i="43"/>
  <c r="AR114" i="43"/>
  <c r="AN114" i="43"/>
  <c r="AJ114" i="43"/>
  <c r="AF114" i="43"/>
  <c r="AB114" i="43"/>
  <c r="X114" i="43"/>
  <c r="T114" i="43"/>
  <c r="P114" i="43"/>
  <c r="J114" i="43"/>
  <c r="B114" i="43"/>
  <c r="AZ113" i="43"/>
  <c r="AV113" i="43"/>
  <c r="AR113" i="43"/>
  <c r="AN113" i="43"/>
  <c r="AJ113" i="43"/>
  <c r="AF113" i="43"/>
  <c r="AB113" i="43"/>
  <c r="X113" i="43"/>
  <c r="T113" i="43"/>
  <c r="P113" i="43"/>
  <c r="J113" i="43"/>
  <c r="B113" i="43"/>
  <c r="AZ112" i="43"/>
  <c r="AV112" i="43"/>
  <c r="AR112" i="43"/>
  <c r="AN112" i="43"/>
  <c r="AJ112" i="43"/>
  <c r="AF112" i="43"/>
  <c r="AB112" i="43"/>
  <c r="X112" i="43"/>
  <c r="T112" i="43"/>
  <c r="P112" i="43"/>
  <c r="J112" i="43"/>
  <c r="B112" i="43"/>
  <c r="AZ111" i="43"/>
  <c r="AV111" i="43"/>
  <c r="AR111" i="43"/>
  <c r="AN111" i="43"/>
  <c r="AJ111" i="43"/>
  <c r="AF111" i="43"/>
  <c r="AB111" i="43"/>
  <c r="X111" i="43"/>
  <c r="T111" i="43"/>
  <c r="P111" i="43"/>
  <c r="J111" i="43"/>
  <c r="B111" i="43"/>
  <c r="AZ110" i="43"/>
  <c r="AV110" i="43"/>
  <c r="AR110" i="43"/>
  <c r="AN110" i="43"/>
  <c r="AJ110" i="43"/>
  <c r="AF110" i="43"/>
  <c r="AB110" i="43"/>
  <c r="X110" i="43"/>
  <c r="T110" i="43"/>
  <c r="P110" i="43"/>
  <c r="J110" i="43"/>
  <c r="B110" i="43"/>
  <c r="AZ109" i="43"/>
  <c r="AV109" i="43"/>
  <c r="AR109" i="43"/>
  <c r="AN109" i="43"/>
  <c r="AJ109" i="43"/>
  <c r="AF109" i="43"/>
  <c r="AB109" i="43"/>
  <c r="X109" i="43"/>
  <c r="T109" i="43"/>
  <c r="P109" i="43"/>
  <c r="J109" i="43"/>
  <c r="B109" i="43"/>
  <c r="AZ108" i="43"/>
  <c r="AV108" i="43"/>
  <c r="AR108" i="43"/>
  <c r="AN108" i="43"/>
  <c r="AJ108" i="43"/>
  <c r="AF108" i="43"/>
  <c r="AB108" i="43"/>
  <c r="X108" i="43"/>
  <c r="T108" i="43"/>
  <c r="P108" i="43"/>
  <c r="J108" i="43"/>
  <c r="B108" i="43"/>
  <c r="AZ107" i="43"/>
  <c r="AV107" i="43"/>
  <c r="AR107" i="43"/>
  <c r="AN107" i="43"/>
  <c r="AJ107" i="43"/>
  <c r="AF107" i="43"/>
  <c r="AB107" i="43"/>
  <c r="X107" i="43"/>
  <c r="T107" i="43"/>
  <c r="P107" i="43"/>
  <c r="J107" i="43"/>
  <c r="B107" i="43"/>
  <c r="AZ106" i="43"/>
  <c r="AV106" i="43"/>
  <c r="AR106" i="43"/>
  <c r="AN106" i="43"/>
  <c r="AJ106" i="43"/>
  <c r="AF106" i="43"/>
  <c r="AB106" i="43"/>
  <c r="X106" i="43"/>
  <c r="T106" i="43"/>
  <c r="P106" i="43"/>
  <c r="J106" i="43"/>
  <c r="B106" i="43"/>
  <c r="AZ105" i="43"/>
  <c r="AV105" i="43"/>
  <c r="AR105" i="43"/>
  <c r="AN105" i="43"/>
  <c r="AJ105" i="43"/>
  <c r="AF105" i="43"/>
  <c r="AB105" i="43"/>
  <c r="X105" i="43"/>
  <c r="T105" i="43"/>
  <c r="P105" i="43"/>
  <c r="J105" i="43"/>
  <c r="B105" i="43"/>
  <c r="AZ104" i="43"/>
  <c r="AV104" i="43"/>
  <c r="AR104" i="43"/>
  <c r="AN104" i="43"/>
  <c r="AJ104" i="43"/>
  <c r="AF104" i="43"/>
  <c r="AB104" i="43"/>
  <c r="X104" i="43"/>
  <c r="T104" i="43"/>
  <c r="P104" i="43"/>
  <c r="J104" i="43"/>
  <c r="B104" i="43"/>
  <c r="AZ103" i="43"/>
  <c r="AV103" i="43"/>
  <c r="AR103" i="43"/>
  <c r="AN103" i="43"/>
  <c r="AJ103" i="43"/>
  <c r="AF103" i="43"/>
  <c r="AB103" i="43"/>
  <c r="X103" i="43"/>
  <c r="T103" i="43"/>
  <c r="P103" i="43"/>
  <c r="J103" i="43"/>
  <c r="B103" i="43"/>
  <c r="AZ102" i="43"/>
  <c r="AV102" i="43"/>
  <c r="AR102" i="43"/>
  <c r="AN102" i="43"/>
  <c r="AJ102" i="43"/>
  <c r="AF102" i="43"/>
  <c r="AB102" i="43"/>
  <c r="X102" i="43"/>
  <c r="T102" i="43"/>
  <c r="P102" i="43"/>
  <c r="J102" i="43"/>
  <c r="B102" i="43"/>
  <c r="AZ101" i="43"/>
  <c r="AV101" i="43"/>
  <c r="AR101" i="43"/>
  <c r="AN101" i="43"/>
  <c r="AJ101" i="43"/>
  <c r="AF101" i="43"/>
  <c r="AB101" i="43"/>
  <c r="X101" i="43"/>
  <c r="T101" i="43"/>
  <c r="P101" i="43"/>
  <c r="J101" i="43"/>
  <c r="B101" i="43"/>
  <c r="AZ100" i="43"/>
  <c r="AV100" i="43"/>
  <c r="AR100" i="43"/>
  <c r="AN100" i="43"/>
  <c r="AJ100" i="43"/>
  <c r="AF100" i="43"/>
  <c r="AB100" i="43"/>
  <c r="X100" i="43"/>
  <c r="T100" i="43"/>
  <c r="P100" i="43"/>
  <c r="J100" i="43"/>
  <c r="B100" i="43"/>
  <c r="AZ99" i="43"/>
  <c r="AV99" i="43"/>
  <c r="AR99" i="43"/>
  <c r="AN99" i="43"/>
  <c r="AJ99" i="43"/>
  <c r="AF99" i="43"/>
  <c r="AB99" i="43"/>
  <c r="X99" i="43"/>
  <c r="T99" i="43"/>
  <c r="P99" i="43"/>
  <c r="J99" i="43"/>
  <c r="B99" i="43"/>
  <c r="AZ98" i="43"/>
  <c r="AV98" i="43"/>
  <c r="AR98" i="43"/>
  <c r="AN98" i="43"/>
  <c r="AJ98" i="43"/>
  <c r="AF98" i="43"/>
  <c r="AB98" i="43"/>
  <c r="X98" i="43"/>
  <c r="T98" i="43"/>
  <c r="P98" i="43"/>
  <c r="J98" i="43"/>
  <c r="B98" i="43"/>
  <c r="AZ97" i="43"/>
  <c r="AV97" i="43"/>
  <c r="AR97" i="43"/>
  <c r="AN97" i="43"/>
  <c r="AJ97" i="43"/>
  <c r="AF97" i="43"/>
  <c r="AB97" i="43"/>
  <c r="X97" i="43"/>
  <c r="T97" i="43"/>
  <c r="P97" i="43"/>
  <c r="J97" i="43"/>
  <c r="B97" i="43"/>
  <c r="AZ96" i="43"/>
  <c r="AV96" i="43"/>
  <c r="AR96" i="43"/>
  <c r="AN96" i="43"/>
  <c r="AJ96" i="43"/>
  <c r="AF96" i="43"/>
  <c r="AB96" i="43"/>
  <c r="X96" i="43"/>
  <c r="T96" i="43"/>
  <c r="P96" i="43"/>
  <c r="J96" i="43"/>
  <c r="B96" i="43"/>
  <c r="AZ95" i="43"/>
  <c r="AV95" i="43"/>
  <c r="AR95" i="43"/>
  <c r="AN95" i="43"/>
  <c r="AJ95" i="43"/>
  <c r="AF95" i="43"/>
  <c r="AB95" i="43"/>
  <c r="X95" i="43"/>
  <c r="T95" i="43"/>
  <c r="P95" i="43"/>
  <c r="J95" i="43"/>
  <c r="B95" i="43"/>
  <c r="AZ94" i="43"/>
  <c r="AV94" i="43"/>
  <c r="AR94" i="43"/>
  <c r="AN94" i="43"/>
  <c r="AJ94" i="43"/>
  <c r="AF94" i="43"/>
  <c r="AB94" i="43"/>
  <c r="X94" i="43"/>
  <c r="T94" i="43"/>
  <c r="P94" i="43"/>
  <c r="J94" i="43"/>
  <c r="B94" i="43"/>
  <c r="AZ93" i="43"/>
  <c r="AV93" i="43"/>
  <c r="AR93" i="43"/>
  <c r="AN93" i="43"/>
  <c r="AJ93" i="43"/>
  <c r="AF93" i="43"/>
  <c r="AB93" i="43"/>
  <c r="X93" i="43"/>
  <c r="T93" i="43"/>
  <c r="P93" i="43"/>
  <c r="J93" i="43"/>
  <c r="B93" i="43"/>
  <c r="AZ92" i="43"/>
  <c r="AV92" i="43"/>
  <c r="AR92" i="43"/>
  <c r="AN92" i="43"/>
  <c r="AJ92" i="43"/>
  <c r="AF92" i="43"/>
  <c r="AB92" i="43"/>
  <c r="X92" i="43"/>
  <c r="T92" i="43"/>
  <c r="P92" i="43"/>
  <c r="J92" i="43"/>
  <c r="B92" i="43"/>
  <c r="AZ91" i="43"/>
  <c r="AV91" i="43"/>
  <c r="AR91" i="43"/>
  <c r="AN91" i="43"/>
  <c r="AJ91" i="43"/>
  <c r="AF91" i="43"/>
  <c r="AB91" i="43"/>
  <c r="X91" i="43"/>
  <c r="T91" i="43"/>
  <c r="P91" i="43"/>
  <c r="J91" i="43"/>
  <c r="B91" i="43"/>
  <c r="AZ90" i="43"/>
  <c r="AV90" i="43"/>
  <c r="AR90" i="43"/>
  <c r="AN90" i="43"/>
  <c r="AJ90" i="43"/>
  <c r="AF90" i="43"/>
  <c r="AB90" i="43"/>
  <c r="X90" i="43"/>
  <c r="T90" i="43"/>
  <c r="P90" i="43"/>
  <c r="J90" i="43"/>
  <c r="B90" i="43"/>
  <c r="AZ89" i="43"/>
  <c r="AV89" i="43"/>
  <c r="AR89" i="43"/>
  <c r="AN89" i="43"/>
  <c r="AJ89" i="43"/>
  <c r="AF89" i="43"/>
  <c r="AB89" i="43"/>
  <c r="X89" i="43"/>
  <c r="T89" i="43"/>
  <c r="P89" i="43"/>
  <c r="J89" i="43"/>
  <c r="B89" i="43"/>
  <c r="AZ88" i="43"/>
  <c r="AV88" i="43"/>
  <c r="AR88" i="43"/>
  <c r="AN88" i="43"/>
  <c r="AJ88" i="43"/>
  <c r="AF88" i="43"/>
  <c r="AB88" i="43"/>
  <c r="X88" i="43"/>
  <c r="T88" i="43"/>
  <c r="P88" i="43"/>
  <c r="J88" i="43"/>
  <c r="B88" i="43"/>
  <c r="AZ87" i="43"/>
  <c r="AV87" i="43"/>
  <c r="AR87" i="43"/>
  <c r="AN87" i="43"/>
  <c r="AJ87" i="43"/>
  <c r="AF87" i="43"/>
  <c r="AB87" i="43"/>
  <c r="X87" i="43"/>
  <c r="T87" i="43"/>
  <c r="P87" i="43"/>
  <c r="J87" i="43"/>
  <c r="B87" i="43"/>
  <c r="AZ86" i="43"/>
  <c r="AV86" i="43"/>
  <c r="AR86" i="43"/>
  <c r="AN86" i="43"/>
  <c r="AJ86" i="43"/>
  <c r="AF86" i="43"/>
  <c r="AB86" i="43"/>
  <c r="X86" i="43"/>
  <c r="T86" i="43"/>
  <c r="P86" i="43"/>
  <c r="J86" i="43"/>
  <c r="B86" i="43"/>
  <c r="AZ85" i="43"/>
  <c r="AV85" i="43"/>
  <c r="AR85" i="43"/>
  <c r="AN85" i="43"/>
  <c r="AJ85" i="43"/>
  <c r="AF85" i="43"/>
  <c r="AB85" i="43"/>
  <c r="X85" i="43"/>
  <c r="T85" i="43"/>
  <c r="P85" i="43"/>
  <c r="J85" i="43"/>
  <c r="B85" i="43"/>
  <c r="AZ84" i="43"/>
  <c r="AV84" i="43"/>
  <c r="AR84" i="43"/>
  <c r="AN84" i="43"/>
  <c r="AJ84" i="43"/>
  <c r="AF84" i="43"/>
  <c r="AB84" i="43"/>
  <c r="X84" i="43"/>
  <c r="T84" i="43"/>
  <c r="P84" i="43"/>
  <c r="J84" i="43"/>
  <c r="B84" i="43"/>
  <c r="AZ83" i="43"/>
  <c r="AV83" i="43"/>
  <c r="AR83" i="43"/>
  <c r="AN83" i="43"/>
  <c r="AJ83" i="43"/>
  <c r="AF83" i="43"/>
  <c r="AB83" i="43"/>
  <c r="X83" i="43"/>
  <c r="T83" i="43"/>
  <c r="P83" i="43"/>
  <c r="J83" i="43"/>
  <c r="B83" i="43"/>
  <c r="AZ82" i="43"/>
  <c r="AV82" i="43"/>
  <c r="AR82" i="43"/>
  <c r="AN82" i="43"/>
  <c r="AJ82" i="43"/>
  <c r="AF82" i="43"/>
  <c r="AB82" i="43"/>
  <c r="X82" i="43"/>
  <c r="T82" i="43"/>
  <c r="P82" i="43"/>
  <c r="J82" i="43"/>
  <c r="B82" i="43"/>
  <c r="AZ81" i="43"/>
  <c r="AV81" i="43"/>
  <c r="AR81" i="43"/>
  <c r="AN81" i="43"/>
  <c r="AJ81" i="43"/>
  <c r="AF81" i="43"/>
  <c r="AB81" i="43"/>
  <c r="X81" i="43"/>
  <c r="T81" i="43"/>
  <c r="P81" i="43"/>
  <c r="J81" i="43"/>
  <c r="B81" i="43"/>
  <c r="AZ80" i="43"/>
  <c r="AV80" i="43"/>
  <c r="AR80" i="43"/>
  <c r="AN80" i="43"/>
  <c r="AJ80" i="43"/>
  <c r="AF80" i="43"/>
  <c r="AB80" i="43"/>
  <c r="X80" i="43"/>
  <c r="T80" i="43"/>
  <c r="P80" i="43"/>
  <c r="J80" i="43"/>
  <c r="B80" i="43"/>
  <c r="AZ79" i="43"/>
  <c r="AV79" i="43"/>
  <c r="AR79" i="43"/>
  <c r="AN79" i="43"/>
  <c r="AJ79" i="43"/>
  <c r="AF79" i="43"/>
  <c r="AB79" i="43"/>
  <c r="X79" i="43"/>
  <c r="T79" i="43"/>
  <c r="P79" i="43"/>
  <c r="J79" i="43"/>
  <c r="B79" i="43"/>
  <c r="AZ78" i="43"/>
  <c r="AV78" i="43"/>
  <c r="AR78" i="43"/>
  <c r="AN78" i="43"/>
  <c r="AJ78" i="43"/>
  <c r="AF78" i="43"/>
  <c r="AB78" i="43"/>
  <c r="X78" i="43"/>
  <c r="T78" i="43"/>
  <c r="P78" i="43"/>
  <c r="J78" i="43"/>
  <c r="B78" i="43"/>
  <c r="AZ77" i="43"/>
  <c r="AV77" i="43"/>
  <c r="AR77" i="43"/>
  <c r="AN77" i="43"/>
  <c r="AJ77" i="43"/>
  <c r="AF77" i="43"/>
  <c r="AB77" i="43"/>
  <c r="X77" i="43"/>
  <c r="T77" i="43"/>
  <c r="P77" i="43"/>
  <c r="J77" i="43"/>
  <c r="B77" i="43"/>
  <c r="AZ76" i="43"/>
  <c r="AV76" i="43"/>
  <c r="AR76" i="43"/>
  <c r="AN76" i="43"/>
  <c r="AJ76" i="43"/>
  <c r="AF76" i="43"/>
  <c r="AB76" i="43"/>
  <c r="X76" i="43"/>
  <c r="T76" i="43"/>
  <c r="P76" i="43"/>
  <c r="J76" i="43"/>
  <c r="B76" i="43"/>
  <c r="AZ75" i="43"/>
  <c r="AV75" i="43"/>
  <c r="AR75" i="43"/>
  <c r="AN75" i="43"/>
  <c r="AJ75" i="43"/>
  <c r="AF75" i="43"/>
  <c r="AB75" i="43"/>
  <c r="X75" i="43"/>
  <c r="T75" i="43"/>
  <c r="P75" i="43"/>
  <c r="J75" i="43"/>
  <c r="B75" i="43"/>
  <c r="AZ74" i="43"/>
  <c r="AV74" i="43"/>
  <c r="AR74" i="43"/>
  <c r="AN74" i="43"/>
  <c r="AJ74" i="43"/>
  <c r="AF74" i="43"/>
  <c r="AB74" i="43"/>
  <c r="X74" i="43"/>
  <c r="T74" i="43"/>
  <c r="P74" i="43"/>
  <c r="J74" i="43"/>
  <c r="B74" i="43"/>
  <c r="AZ73" i="43"/>
  <c r="AV73" i="43"/>
  <c r="AR73" i="43"/>
  <c r="AN73" i="43"/>
  <c r="AJ73" i="43"/>
  <c r="AF73" i="43"/>
  <c r="AB73" i="43"/>
  <c r="X73" i="43"/>
  <c r="T73" i="43"/>
  <c r="P73" i="43"/>
  <c r="J73" i="43"/>
  <c r="B73" i="43"/>
  <c r="AZ72" i="43"/>
  <c r="AV72" i="43"/>
  <c r="AR72" i="43"/>
  <c r="AN72" i="43"/>
  <c r="AJ72" i="43"/>
  <c r="AF72" i="43"/>
  <c r="AB72" i="43"/>
  <c r="X72" i="43"/>
  <c r="T72" i="43"/>
  <c r="P72" i="43"/>
  <c r="J72" i="43"/>
  <c r="B72" i="43"/>
  <c r="AZ71" i="43"/>
  <c r="AV71" i="43"/>
  <c r="AR71" i="43"/>
  <c r="AN71" i="43"/>
  <c r="AJ71" i="43"/>
  <c r="AF71" i="43"/>
  <c r="AB71" i="43"/>
  <c r="X71" i="43"/>
  <c r="T71" i="43"/>
  <c r="P71" i="43"/>
  <c r="J71" i="43"/>
  <c r="B71" i="43"/>
  <c r="AZ70" i="43"/>
  <c r="AV70" i="43"/>
  <c r="AR70" i="43"/>
  <c r="AN70" i="43"/>
  <c r="AJ70" i="43"/>
  <c r="AF70" i="43"/>
  <c r="AB70" i="43"/>
  <c r="X70" i="43"/>
  <c r="T70" i="43"/>
  <c r="P70" i="43"/>
  <c r="J70" i="43"/>
  <c r="B70" i="43"/>
  <c r="AZ69" i="43"/>
  <c r="AV69" i="43"/>
  <c r="AR69" i="43"/>
  <c r="AN69" i="43"/>
  <c r="AJ69" i="43"/>
  <c r="AF69" i="43"/>
  <c r="AB69" i="43"/>
  <c r="X69" i="43"/>
  <c r="T69" i="43"/>
  <c r="P69" i="43"/>
  <c r="J69" i="43"/>
  <c r="B69" i="43"/>
  <c r="AZ68" i="43"/>
  <c r="AV68" i="43"/>
  <c r="AR68" i="43"/>
  <c r="AN68" i="43"/>
  <c r="AJ68" i="43"/>
  <c r="AF68" i="43"/>
  <c r="AB68" i="43"/>
  <c r="X68" i="43"/>
  <c r="T68" i="43"/>
  <c r="P68" i="43"/>
  <c r="J68" i="43"/>
  <c r="B68" i="43"/>
  <c r="AZ67" i="43"/>
  <c r="AV67" i="43"/>
  <c r="AR67" i="43"/>
  <c r="AN67" i="43"/>
  <c r="AJ67" i="43"/>
  <c r="AF67" i="43"/>
  <c r="AB67" i="43"/>
  <c r="X67" i="43"/>
  <c r="T67" i="43"/>
  <c r="P67" i="43"/>
  <c r="J67" i="43"/>
  <c r="B67" i="43"/>
  <c r="AZ66" i="43"/>
  <c r="AV66" i="43"/>
  <c r="AR66" i="43"/>
  <c r="AN66" i="43"/>
  <c r="AJ66" i="43"/>
  <c r="AF66" i="43"/>
  <c r="AB66" i="43"/>
  <c r="X66" i="43"/>
  <c r="T66" i="43"/>
  <c r="P66" i="43"/>
  <c r="J66" i="43"/>
  <c r="B66" i="43"/>
  <c r="AZ65" i="43"/>
  <c r="AV65" i="43"/>
  <c r="AR65" i="43"/>
  <c r="AN65" i="43"/>
  <c r="AJ65" i="43"/>
  <c r="AF65" i="43"/>
  <c r="AB65" i="43"/>
  <c r="X65" i="43"/>
  <c r="T65" i="43"/>
  <c r="P65" i="43"/>
  <c r="J65" i="43"/>
  <c r="B65" i="43"/>
  <c r="AZ64" i="43"/>
  <c r="AV64" i="43"/>
  <c r="AR64" i="43"/>
  <c r="AN64" i="43"/>
  <c r="AJ64" i="43"/>
  <c r="AF64" i="43"/>
  <c r="AB64" i="43"/>
  <c r="X64" i="43"/>
  <c r="T64" i="43"/>
  <c r="P64" i="43"/>
  <c r="J64" i="43"/>
  <c r="B64" i="43"/>
  <c r="AZ63" i="43"/>
  <c r="AV63" i="43"/>
  <c r="AR63" i="43"/>
  <c r="AN63" i="43"/>
  <c r="AJ63" i="43"/>
  <c r="AF63" i="43"/>
  <c r="AB63" i="43"/>
  <c r="X63" i="43"/>
  <c r="T63" i="43"/>
  <c r="P63" i="43"/>
  <c r="J63" i="43"/>
  <c r="B63" i="43"/>
  <c r="AZ62" i="43"/>
  <c r="AV62" i="43"/>
  <c r="AR62" i="43"/>
  <c r="AN62" i="43"/>
  <c r="AJ62" i="43"/>
  <c r="AF62" i="43"/>
  <c r="AB62" i="43"/>
  <c r="X62" i="43"/>
  <c r="T62" i="43"/>
  <c r="P62" i="43"/>
  <c r="J62" i="43"/>
  <c r="B62" i="43"/>
  <c r="AZ61" i="43"/>
  <c r="AV61" i="43"/>
  <c r="AR61" i="43"/>
  <c r="AN61" i="43"/>
  <c r="AJ61" i="43"/>
  <c r="AF61" i="43"/>
  <c r="AB61" i="43"/>
  <c r="X61" i="43"/>
  <c r="T61" i="43"/>
  <c r="P61" i="43"/>
  <c r="J61" i="43"/>
  <c r="B61" i="43"/>
  <c r="AZ60" i="43"/>
  <c r="AV60" i="43"/>
  <c r="AR60" i="43"/>
  <c r="AN60" i="43"/>
  <c r="AJ60" i="43"/>
  <c r="AF60" i="43"/>
  <c r="AB60" i="43"/>
  <c r="X60" i="43"/>
  <c r="T60" i="43"/>
  <c r="P60" i="43"/>
  <c r="J60" i="43"/>
  <c r="B60" i="43"/>
  <c r="AZ59" i="43"/>
  <c r="AV59" i="43"/>
  <c r="AR59" i="43"/>
  <c r="AN59" i="43"/>
  <c r="X59" i="43"/>
  <c r="T59" i="43"/>
  <c r="P59" i="43"/>
  <c r="J59" i="43"/>
  <c r="B59" i="43"/>
  <c r="AZ58" i="43"/>
  <c r="AV58" i="43"/>
  <c r="AR58" i="43"/>
  <c r="AN58" i="43"/>
  <c r="AJ58" i="43"/>
  <c r="AF58" i="43"/>
  <c r="AB58" i="43"/>
  <c r="X58" i="43"/>
  <c r="T58" i="43"/>
  <c r="P58" i="43"/>
  <c r="J58" i="43"/>
  <c r="B58" i="43"/>
  <c r="AZ57" i="43"/>
  <c r="AV57" i="43"/>
  <c r="AR57" i="43"/>
  <c r="AN57" i="43"/>
  <c r="AJ57" i="43"/>
  <c r="AF57" i="43"/>
  <c r="AB57" i="43"/>
  <c r="X57" i="43"/>
  <c r="T57" i="43"/>
  <c r="P57" i="43"/>
  <c r="J57" i="43"/>
  <c r="B57" i="43"/>
  <c r="AZ56" i="43"/>
  <c r="AV56" i="43"/>
  <c r="AR56" i="43"/>
  <c r="AN56" i="43"/>
  <c r="AJ56" i="43"/>
  <c r="AF56" i="43"/>
  <c r="AB56" i="43"/>
  <c r="X56" i="43"/>
  <c r="T56" i="43"/>
  <c r="P56" i="43"/>
  <c r="J56" i="43"/>
  <c r="B56" i="43"/>
  <c r="AZ55" i="43"/>
  <c r="AV55" i="43"/>
  <c r="AR55" i="43"/>
  <c r="AN55" i="43"/>
  <c r="AJ55" i="43"/>
  <c r="AF55" i="43"/>
  <c r="AB55" i="43"/>
  <c r="X55" i="43"/>
  <c r="T55" i="43"/>
  <c r="P55" i="43"/>
  <c r="J55" i="43"/>
  <c r="B55" i="43"/>
  <c r="AZ54" i="43"/>
  <c r="AV54" i="43"/>
  <c r="AR54" i="43"/>
  <c r="AN54" i="43"/>
  <c r="AJ54" i="43"/>
  <c r="AF54" i="43"/>
  <c r="AB54" i="43"/>
  <c r="X54" i="43"/>
  <c r="T54" i="43"/>
  <c r="P54" i="43"/>
  <c r="J54" i="43"/>
  <c r="B54" i="43"/>
  <c r="AZ53" i="43"/>
  <c r="AV53" i="43"/>
  <c r="AR53" i="43"/>
  <c r="AN53" i="43"/>
  <c r="AJ53" i="43"/>
  <c r="AF53" i="43"/>
  <c r="AB53" i="43"/>
  <c r="X53" i="43"/>
  <c r="T53" i="43"/>
  <c r="P53" i="43"/>
  <c r="J53" i="43"/>
  <c r="B53" i="43"/>
  <c r="AZ52" i="43"/>
  <c r="AV52" i="43"/>
  <c r="AR52" i="43"/>
  <c r="AN52" i="43"/>
  <c r="AJ52" i="43"/>
  <c r="AF52" i="43"/>
  <c r="AB52" i="43"/>
  <c r="X52" i="43"/>
  <c r="T52" i="43"/>
  <c r="P52" i="43"/>
  <c r="J52" i="43"/>
  <c r="B52" i="43"/>
  <c r="AZ51" i="43"/>
  <c r="AV51" i="43"/>
  <c r="AR51" i="43"/>
  <c r="AN51" i="43"/>
  <c r="AJ51" i="43"/>
  <c r="AF51" i="43"/>
  <c r="AB51" i="43"/>
  <c r="X51" i="43"/>
  <c r="T51" i="43"/>
  <c r="P51" i="43"/>
  <c r="J51" i="43"/>
  <c r="B51" i="43"/>
  <c r="AZ47" i="43"/>
  <c r="AV47" i="43"/>
  <c r="AR47" i="43"/>
  <c r="AN47" i="43"/>
  <c r="AJ47" i="43"/>
  <c r="AF47" i="43"/>
  <c r="AB47" i="43"/>
  <c r="X47" i="43"/>
  <c r="T47" i="43"/>
  <c r="P47" i="43"/>
  <c r="J47" i="43"/>
  <c r="B47" i="43"/>
  <c r="AZ46" i="43"/>
  <c r="AV46" i="43"/>
  <c r="AR46" i="43"/>
  <c r="AN46" i="43"/>
  <c r="AJ46" i="43"/>
  <c r="AF46" i="43"/>
  <c r="AB46" i="43"/>
  <c r="X46" i="43"/>
  <c r="T46" i="43"/>
  <c r="P46" i="43"/>
  <c r="J46" i="43"/>
  <c r="B46" i="43"/>
  <c r="AZ45" i="43"/>
  <c r="AV45" i="43"/>
  <c r="AR45" i="43"/>
  <c r="AN45" i="43"/>
  <c r="AJ45" i="43"/>
  <c r="AF45" i="43"/>
  <c r="AB45" i="43"/>
  <c r="X45" i="43"/>
  <c r="T45" i="43"/>
  <c r="P45" i="43"/>
  <c r="J45" i="43"/>
  <c r="B45" i="43"/>
  <c r="AZ41" i="43"/>
  <c r="AV41" i="43"/>
  <c r="AR41" i="43"/>
  <c r="AN41" i="43"/>
  <c r="AJ41" i="43"/>
  <c r="AF41" i="43"/>
  <c r="AB41" i="43"/>
  <c r="X41" i="43"/>
  <c r="T41" i="43"/>
  <c r="P41" i="43"/>
  <c r="J41" i="43"/>
  <c r="B41" i="43"/>
  <c r="AZ36" i="43"/>
  <c r="AV36" i="43"/>
  <c r="AR36" i="43"/>
  <c r="AN36" i="43"/>
  <c r="AJ36" i="43"/>
  <c r="AF36" i="43"/>
  <c r="AB36" i="43"/>
  <c r="X36" i="43"/>
  <c r="T36" i="43"/>
  <c r="P36" i="43"/>
  <c r="J36" i="43"/>
  <c r="B36" i="43"/>
  <c r="AZ48" i="43"/>
  <c r="AV48" i="43"/>
  <c r="AR48" i="43"/>
  <c r="AN48" i="43"/>
  <c r="AJ48" i="43"/>
  <c r="AF48" i="43"/>
  <c r="AB48" i="43"/>
  <c r="X48" i="43"/>
  <c r="T48" i="43"/>
  <c r="P48" i="43"/>
  <c r="J48" i="43"/>
  <c r="B48" i="43"/>
  <c r="AZ23" i="43"/>
  <c r="AV23" i="43"/>
  <c r="AR23" i="43"/>
  <c r="AN23" i="43"/>
  <c r="AJ23" i="43"/>
  <c r="AF23" i="43"/>
  <c r="AB23" i="43"/>
  <c r="X23" i="43"/>
  <c r="T23" i="43"/>
  <c r="P23" i="43"/>
  <c r="J23" i="43"/>
  <c r="B23" i="43"/>
  <c r="AZ34" i="43"/>
  <c r="AV34" i="43"/>
  <c r="AR34" i="43"/>
  <c r="AN34" i="43"/>
  <c r="AJ34" i="43"/>
  <c r="AF34" i="43"/>
  <c r="AB34" i="43"/>
  <c r="X34" i="43"/>
  <c r="T34" i="43"/>
  <c r="P34" i="43"/>
  <c r="J34" i="43"/>
  <c r="B34" i="43"/>
  <c r="AZ3" i="43"/>
  <c r="AV3" i="43"/>
  <c r="AR3" i="43"/>
  <c r="AN3" i="43"/>
  <c r="AJ3" i="43"/>
  <c r="AF3" i="43"/>
  <c r="AB3" i="43"/>
  <c r="X3" i="43"/>
  <c r="T3" i="43"/>
  <c r="P3" i="43"/>
  <c r="J3" i="43"/>
  <c r="B3" i="43"/>
  <c r="AZ40" i="43"/>
  <c r="AV40" i="43"/>
  <c r="AR40" i="43"/>
  <c r="AN40" i="43"/>
  <c r="AJ40" i="43"/>
  <c r="AF40" i="43"/>
  <c r="AB40" i="43"/>
  <c r="X40" i="43"/>
  <c r="T40" i="43"/>
  <c r="P40" i="43"/>
  <c r="J40" i="43"/>
  <c r="B40" i="43"/>
  <c r="AZ44" i="43"/>
  <c r="AV44" i="43"/>
  <c r="AR44" i="43"/>
  <c r="AN44" i="43"/>
  <c r="AJ44" i="43"/>
  <c r="AF44" i="43"/>
  <c r="AB44" i="43"/>
  <c r="X44" i="43"/>
  <c r="T44" i="43"/>
  <c r="P44" i="43"/>
  <c r="J44" i="43"/>
  <c r="B44" i="43"/>
  <c r="AZ43" i="43"/>
  <c r="AV43" i="43"/>
  <c r="AR43" i="43"/>
  <c r="AN43" i="43"/>
  <c r="AJ43" i="43"/>
  <c r="AF43" i="43"/>
  <c r="AB43" i="43"/>
  <c r="X43" i="43"/>
  <c r="T43" i="43"/>
  <c r="P43" i="43"/>
  <c r="J43" i="43"/>
  <c r="B43" i="43"/>
  <c r="AZ30" i="43"/>
  <c r="AV30" i="43"/>
  <c r="AR30" i="43"/>
  <c r="AN30" i="43"/>
  <c r="AJ30" i="43"/>
  <c r="AF30" i="43"/>
  <c r="AB30" i="43"/>
  <c r="X30" i="43"/>
  <c r="T30" i="43"/>
  <c r="P30" i="43"/>
  <c r="J30" i="43"/>
  <c r="B30" i="43"/>
  <c r="AZ18" i="43"/>
  <c r="AV18" i="43"/>
  <c r="AR18" i="43"/>
  <c r="AN18" i="43"/>
  <c r="AJ18" i="43"/>
  <c r="AF18" i="43"/>
  <c r="AB18" i="43"/>
  <c r="X18" i="43"/>
  <c r="T18" i="43"/>
  <c r="P18" i="43"/>
  <c r="J18" i="43"/>
  <c r="B18" i="43"/>
  <c r="AZ20" i="43"/>
  <c r="AV20" i="43"/>
  <c r="AR20" i="43"/>
  <c r="AN20" i="43"/>
  <c r="AJ20" i="43"/>
  <c r="AF20" i="43"/>
  <c r="AB20" i="43"/>
  <c r="X20" i="43"/>
  <c r="T20" i="43"/>
  <c r="P20" i="43"/>
  <c r="J20" i="43"/>
  <c r="B20" i="43"/>
  <c r="AZ27" i="43"/>
  <c r="AV27" i="43"/>
  <c r="AR27" i="43"/>
  <c r="AN27" i="43"/>
  <c r="H27" i="43" s="1"/>
  <c r="BA27" i="43" s="1"/>
  <c r="BC27" i="43" s="1"/>
  <c r="BD27" i="43" s="1"/>
  <c r="AJ27" i="43"/>
  <c r="AF27" i="43"/>
  <c r="AB27" i="43"/>
  <c r="X27" i="43"/>
  <c r="T27" i="43"/>
  <c r="P27" i="43"/>
  <c r="J27" i="43"/>
  <c r="B27" i="43"/>
  <c r="AZ50" i="43"/>
  <c r="AV50" i="43"/>
  <c r="AR50" i="43"/>
  <c r="AN50" i="43"/>
  <c r="AJ50" i="43"/>
  <c r="AF50" i="43"/>
  <c r="AB50" i="43"/>
  <c r="X50" i="43"/>
  <c r="T50" i="43"/>
  <c r="P50" i="43"/>
  <c r="J50" i="43"/>
  <c r="B50" i="43"/>
  <c r="AZ32" i="43"/>
  <c r="AV32" i="43"/>
  <c r="AR32" i="43"/>
  <c r="AN32" i="43"/>
  <c r="AJ32" i="43"/>
  <c r="AF32" i="43"/>
  <c r="AB32" i="43"/>
  <c r="X32" i="43"/>
  <c r="T32" i="43"/>
  <c r="P32" i="43"/>
  <c r="J32" i="43"/>
  <c r="B32" i="43"/>
  <c r="AZ5" i="43"/>
  <c r="AV5" i="43"/>
  <c r="AR5" i="43"/>
  <c r="AN5" i="43"/>
  <c r="AJ5" i="43"/>
  <c r="AF5" i="43"/>
  <c r="AB5" i="43"/>
  <c r="X5" i="43"/>
  <c r="T5" i="43"/>
  <c r="P5" i="43"/>
  <c r="J5" i="43"/>
  <c r="B5" i="43"/>
  <c r="AZ49" i="43"/>
  <c r="AV49" i="43"/>
  <c r="AR49" i="43"/>
  <c r="AN49" i="43"/>
  <c r="AJ49" i="43"/>
  <c r="AF49" i="43"/>
  <c r="AB49" i="43"/>
  <c r="X49" i="43"/>
  <c r="T49" i="43"/>
  <c r="P49" i="43"/>
  <c r="J49" i="43"/>
  <c r="B49" i="43"/>
  <c r="AZ26" i="43"/>
  <c r="AV26" i="43"/>
  <c r="AR26" i="43"/>
  <c r="AN26" i="43"/>
  <c r="AJ26" i="43"/>
  <c r="AF26" i="43"/>
  <c r="AB26" i="43"/>
  <c r="X26" i="43"/>
  <c r="T26" i="43"/>
  <c r="P26" i="43"/>
  <c r="J26" i="43"/>
  <c r="B26" i="43"/>
  <c r="AZ22" i="43"/>
  <c r="AV22" i="43"/>
  <c r="AR22" i="43"/>
  <c r="AN22" i="43"/>
  <c r="AJ22" i="43"/>
  <c r="AF22" i="43"/>
  <c r="AB22" i="43"/>
  <c r="X22" i="43"/>
  <c r="T22" i="43"/>
  <c r="P22" i="43"/>
  <c r="J22" i="43"/>
  <c r="B22" i="43"/>
  <c r="BD15" i="43"/>
  <c r="AZ15" i="43"/>
  <c r="AV15" i="43"/>
  <c r="AR15" i="43"/>
  <c r="AN15" i="43"/>
  <c r="AJ15" i="43"/>
  <c r="AF15" i="43"/>
  <c r="AB15" i="43"/>
  <c r="X15" i="43"/>
  <c r="T15" i="43"/>
  <c r="P15" i="43"/>
  <c r="J15" i="43"/>
  <c r="B15" i="43"/>
  <c r="AZ28" i="43"/>
  <c r="AV28" i="43"/>
  <c r="AR28" i="43"/>
  <c r="AN28" i="43"/>
  <c r="AJ28" i="43"/>
  <c r="AF28" i="43"/>
  <c r="AB28" i="43"/>
  <c r="X28" i="43"/>
  <c r="T28" i="43"/>
  <c r="P28" i="43"/>
  <c r="J28" i="43"/>
  <c r="B28" i="43"/>
  <c r="AZ35" i="43"/>
  <c r="AV35" i="43"/>
  <c r="AR35" i="43"/>
  <c r="AN35" i="43"/>
  <c r="AJ35" i="43"/>
  <c r="AF35" i="43"/>
  <c r="AB35" i="43"/>
  <c r="X35" i="43"/>
  <c r="T35" i="43"/>
  <c r="P35" i="43"/>
  <c r="J35" i="43"/>
  <c r="B35" i="43"/>
  <c r="AZ29" i="43"/>
  <c r="AV29" i="43"/>
  <c r="AR29" i="43"/>
  <c r="AN29" i="43"/>
  <c r="AJ29" i="43"/>
  <c r="AF29" i="43"/>
  <c r="AB29" i="43"/>
  <c r="X29" i="43"/>
  <c r="T29" i="43"/>
  <c r="P29" i="43"/>
  <c r="J29" i="43"/>
  <c r="B29" i="43"/>
  <c r="BA42" i="43"/>
  <c r="BC42" i="43" s="1"/>
  <c r="BD42" i="43" s="1"/>
  <c r="AZ42" i="43"/>
  <c r="AV42" i="43"/>
  <c r="AR42" i="43"/>
  <c r="AN42" i="43"/>
  <c r="AJ42" i="43"/>
  <c r="AF42" i="43"/>
  <c r="AB42" i="43"/>
  <c r="X42" i="43"/>
  <c r="T42" i="43"/>
  <c r="P42" i="43"/>
  <c r="K42" i="43"/>
  <c r="J42" i="43"/>
  <c r="B42" i="43"/>
  <c r="AZ19" i="43"/>
  <c r="AV19" i="43"/>
  <c r="AR19" i="43"/>
  <c r="AN19" i="43"/>
  <c r="AJ19" i="43"/>
  <c r="AF19" i="43"/>
  <c r="AB19" i="43"/>
  <c r="X19" i="43"/>
  <c r="T19" i="43"/>
  <c r="P19" i="43"/>
  <c r="J19" i="43"/>
  <c r="B19" i="43"/>
  <c r="BA7" i="43"/>
  <c r="BC7" i="43" s="1"/>
  <c r="BD7" i="43" s="1"/>
  <c r="AZ7" i="43"/>
  <c r="AV7" i="43"/>
  <c r="AR7" i="43"/>
  <c r="AN7" i="43"/>
  <c r="AJ7" i="43"/>
  <c r="AF7" i="43"/>
  <c r="AB7" i="43"/>
  <c r="X7" i="43"/>
  <c r="T7" i="43"/>
  <c r="P7" i="43"/>
  <c r="K7" i="43"/>
  <c r="J7" i="43"/>
  <c r="B7" i="43"/>
  <c r="AZ9" i="43"/>
  <c r="AV9" i="43"/>
  <c r="AR9" i="43"/>
  <c r="AN9" i="43"/>
  <c r="AJ9" i="43"/>
  <c r="AF9" i="43"/>
  <c r="AB9" i="43"/>
  <c r="X9" i="43"/>
  <c r="T9" i="43"/>
  <c r="P9" i="43"/>
  <c r="J9" i="43"/>
  <c r="B9" i="43"/>
  <c r="AZ17" i="43"/>
  <c r="AV17" i="43"/>
  <c r="AR17" i="43"/>
  <c r="AN17" i="43"/>
  <c r="AJ17" i="43"/>
  <c r="AF17" i="43"/>
  <c r="AB17" i="43"/>
  <c r="X17" i="43"/>
  <c r="T17" i="43"/>
  <c r="P17" i="43"/>
  <c r="J17" i="43"/>
  <c r="B17" i="43"/>
  <c r="AZ21" i="43"/>
  <c r="AV21" i="43"/>
  <c r="AR21" i="43"/>
  <c r="AN21" i="43"/>
  <c r="AJ21" i="43"/>
  <c r="AF21" i="43"/>
  <c r="AB21" i="43"/>
  <c r="X21" i="43"/>
  <c r="T21" i="43"/>
  <c r="P21" i="43"/>
  <c r="J21" i="43"/>
  <c r="B21" i="43"/>
  <c r="AZ2" i="43"/>
  <c r="AV2" i="43"/>
  <c r="AR2" i="43"/>
  <c r="AN2" i="43"/>
  <c r="AJ2" i="43"/>
  <c r="AF2" i="43"/>
  <c r="AB2" i="43"/>
  <c r="X2" i="43"/>
  <c r="T2" i="43"/>
  <c r="P2" i="43"/>
  <c r="J2" i="43"/>
  <c r="B2" i="43"/>
  <c r="AZ12" i="43"/>
  <c r="AV12" i="43"/>
  <c r="AR12" i="43"/>
  <c r="AN12" i="43"/>
  <c r="AJ12" i="43"/>
  <c r="AF12" i="43"/>
  <c r="AB12" i="43"/>
  <c r="X12" i="43"/>
  <c r="T12" i="43"/>
  <c r="P12" i="43"/>
  <c r="J12" i="43"/>
  <c r="B12" i="43"/>
  <c r="AZ38" i="43"/>
  <c r="AV38" i="43"/>
  <c r="AR38" i="43"/>
  <c r="AN38" i="43"/>
  <c r="AJ38" i="43"/>
  <c r="AF38" i="43"/>
  <c r="AB38" i="43"/>
  <c r="X38" i="43"/>
  <c r="T38" i="43"/>
  <c r="P38" i="43"/>
  <c r="H38" i="43" s="1"/>
  <c r="K38" i="43" s="1"/>
  <c r="J38" i="43"/>
  <c r="B38" i="43"/>
  <c r="AZ13" i="43"/>
  <c r="AV13" i="43"/>
  <c r="AR13" i="43"/>
  <c r="AN13" i="43"/>
  <c r="AJ13" i="43"/>
  <c r="AF13" i="43"/>
  <c r="AB13" i="43"/>
  <c r="X13" i="43"/>
  <c r="T13" i="43"/>
  <c r="P13" i="43"/>
  <c r="J13" i="43"/>
  <c r="B13" i="43"/>
  <c r="AZ24" i="43"/>
  <c r="AV24" i="43"/>
  <c r="AR24" i="43"/>
  <c r="AN24" i="43"/>
  <c r="AJ24" i="43"/>
  <c r="AF24" i="43"/>
  <c r="AB24" i="43"/>
  <c r="X24" i="43"/>
  <c r="T24" i="43"/>
  <c r="P24" i="43"/>
  <c r="J24" i="43"/>
  <c r="B24" i="43"/>
  <c r="AZ31" i="43"/>
  <c r="AV31" i="43"/>
  <c r="AR31" i="43"/>
  <c r="AN31" i="43"/>
  <c r="AJ31" i="43"/>
  <c r="AF31" i="43"/>
  <c r="AB31" i="43"/>
  <c r="X31" i="43"/>
  <c r="T31" i="43"/>
  <c r="P31" i="43"/>
  <c r="J31" i="43"/>
  <c r="B31" i="43"/>
  <c r="AZ14" i="43"/>
  <c r="AV14" i="43"/>
  <c r="AR14" i="43"/>
  <c r="AN14" i="43"/>
  <c r="AJ14" i="43"/>
  <c r="AF14" i="43"/>
  <c r="AB14" i="43"/>
  <c r="X14" i="43"/>
  <c r="T14" i="43"/>
  <c r="P14" i="43"/>
  <c r="J14" i="43"/>
  <c r="B14" i="43"/>
  <c r="AZ33" i="43"/>
  <c r="AV33" i="43"/>
  <c r="AR33" i="43"/>
  <c r="AN33" i="43"/>
  <c r="AJ33" i="43"/>
  <c r="AF33" i="43"/>
  <c r="AB33" i="43"/>
  <c r="X33" i="43"/>
  <c r="T33" i="43"/>
  <c r="P33" i="43"/>
  <c r="J33" i="43"/>
  <c r="B33" i="43"/>
  <c r="D1" i="43"/>
  <c r="BA34" i="42"/>
  <c r="AW34" i="42"/>
  <c r="AS34" i="42"/>
  <c r="AJ34" i="42"/>
  <c r="AF34" i="42"/>
  <c r="AB34" i="42"/>
  <c r="X34" i="42"/>
  <c r="T34" i="42"/>
  <c r="P34" i="42"/>
  <c r="J34" i="42"/>
  <c r="B34" i="42"/>
  <c r="BA52" i="42"/>
  <c r="AW52" i="42"/>
  <c r="AS52" i="42"/>
  <c r="AJ52" i="42"/>
  <c r="AF52" i="42"/>
  <c r="AB52" i="42"/>
  <c r="X52" i="42"/>
  <c r="T52" i="42"/>
  <c r="P52" i="42"/>
  <c r="J52" i="42"/>
  <c r="B52" i="42"/>
  <c r="BA39" i="42"/>
  <c r="AW39" i="42"/>
  <c r="AS39" i="42"/>
  <c r="AJ39" i="42"/>
  <c r="AF39" i="42"/>
  <c r="AB39" i="42"/>
  <c r="X39" i="42"/>
  <c r="T39" i="42"/>
  <c r="P39" i="42"/>
  <c r="J39" i="42"/>
  <c r="B39" i="42"/>
  <c r="BA15" i="42"/>
  <c r="AW15" i="42"/>
  <c r="AS15" i="42"/>
  <c r="AJ15" i="42"/>
  <c r="AF15" i="42"/>
  <c r="AB15" i="42"/>
  <c r="X15" i="42"/>
  <c r="T15" i="42"/>
  <c r="P15" i="42"/>
  <c r="J15" i="42"/>
  <c r="B15" i="42"/>
  <c r="BA12" i="42"/>
  <c r="AW12" i="42"/>
  <c r="AS12" i="42"/>
  <c r="AJ12" i="42"/>
  <c r="AF12" i="42"/>
  <c r="AB12" i="42"/>
  <c r="X12" i="42"/>
  <c r="T12" i="42"/>
  <c r="P12" i="42"/>
  <c r="J12" i="42"/>
  <c r="B12" i="42"/>
  <c r="BA31" i="42"/>
  <c r="AW31" i="42"/>
  <c r="AS31" i="42"/>
  <c r="AJ31" i="42"/>
  <c r="AF31" i="42"/>
  <c r="AB31" i="42"/>
  <c r="X31" i="42"/>
  <c r="T31" i="42"/>
  <c r="P31" i="42"/>
  <c r="J31" i="42"/>
  <c r="B31" i="42"/>
  <c r="BA27" i="42"/>
  <c r="AW27" i="42"/>
  <c r="AS27" i="42"/>
  <c r="AJ27" i="42"/>
  <c r="AF27" i="42"/>
  <c r="AB27" i="42"/>
  <c r="X27" i="42"/>
  <c r="T27" i="42"/>
  <c r="P27" i="42"/>
  <c r="J27" i="42"/>
  <c r="B27" i="42"/>
  <c r="BA47" i="42"/>
  <c r="AW47" i="42"/>
  <c r="AS47" i="42"/>
  <c r="AJ47" i="42"/>
  <c r="AF47" i="42"/>
  <c r="AB47" i="42"/>
  <c r="X47" i="42"/>
  <c r="T47" i="42"/>
  <c r="P47" i="42"/>
  <c r="J47" i="42"/>
  <c r="B47" i="42"/>
  <c r="BA37" i="42"/>
  <c r="AW37" i="42"/>
  <c r="AS37" i="42"/>
  <c r="AJ37" i="42"/>
  <c r="AF37" i="42"/>
  <c r="AB37" i="42"/>
  <c r="X37" i="42"/>
  <c r="T37" i="42"/>
  <c r="P37" i="42"/>
  <c r="J37" i="42"/>
  <c r="B37" i="42"/>
  <c r="BA13" i="42"/>
  <c r="AW13" i="42"/>
  <c r="AS13" i="42"/>
  <c r="AJ13" i="42"/>
  <c r="AF13" i="42"/>
  <c r="AB13" i="42"/>
  <c r="X13" i="42"/>
  <c r="T13" i="42"/>
  <c r="P13" i="42"/>
  <c r="J13" i="42"/>
  <c r="B13" i="42"/>
  <c r="BA23" i="42"/>
  <c r="AW23" i="42"/>
  <c r="AS23" i="42"/>
  <c r="AJ23" i="42"/>
  <c r="AF23" i="42"/>
  <c r="AB23" i="42"/>
  <c r="X23" i="42"/>
  <c r="T23" i="42"/>
  <c r="P23" i="42"/>
  <c r="J23" i="42"/>
  <c r="B23" i="42"/>
  <c r="BA33" i="42"/>
  <c r="AW33" i="42"/>
  <c r="AS33" i="42"/>
  <c r="AJ33" i="42"/>
  <c r="AF33" i="42"/>
  <c r="AB33" i="42"/>
  <c r="X33" i="42"/>
  <c r="T33" i="42"/>
  <c r="P33" i="42"/>
  <c r="J33" i="42"/>
  <c r="B33" i="42"/>
  <c r="BA42" i="42"/>
  <c r="AW42" i="42"/>
  <c r="AS42" i="42"/>
  <c r="AJ42" i="42"/>
  <c r="AF42" i="42"/>
  <c r="AB42" i="42"/>
  <c r="X42" i="42"/>
  <c r="T42" i="42"/>
  <c r="P42" i="42"/>
  <c r="J42" i="42"/>
  <c r="B42" i="42"/>
  <c r="BA43" i="42"/>
  <c r="AW43" i="42"/>
  <c r="AS43" i="42"/>
  <c r="AJ43" i="42"/>
  <c r="AF43" i="42"/>
  <c r="AB43" i="42"/>
  <c r="X43" i="42"/>
  <c r="T43" i="42"/>
  <c r="P43" i="42"/>
  <c r="J43" i="42"/>
  <c r="B43" i="42"/>
  <c r="BA25" i="42"/>
  <c r="AW25" i="42"/>
  <c r="AS25" i="42"/>
  <c r="AJ25" i="42"/>
  <c r="AF25" i="42"/>
  <c r="AB25" i="42"/>
  <c r="X25" i="42"/>
  <c r="T25" i="42"/>
  <c r="P25" i="42"/>
  <c r="J25" i="42"/>
  <c r="B25" i="42"/>
  <c r="BA8" i="42"/>
  <c r="AW8" i="42"/>
  <c r="AS8" i="42"/>
  <c r="AJ8" i="42"/>
  <c r="AF8" i="42"/>
  <c r="AB8" i="42"/>
  <c r="X8" i="42"/>
  <c r="T8" i="42"/>
  <c r="P8" i="42"/>
  <c r="J8" i="42"/>
  <c r="B8" i="42"/>
  <c r="BA124" i="42"/>
  <c r="AW124" i="42"/>
  <c r="AS124" i="42"/>
  <c r="AJ124" i="42"/>
  <c r="AF124" i="42"/>
  <c r="AB124" i="42"/>
  <c r="X124" i="42"/>
  <c r="T124" i="42"/>
  <c r="P124" i="42"/>
  <c r="J124" i="42"/>
  <c r="B124" i="42"/>
  <c r="BA123" i="42"/>
  <c r="AW123" i="42"/>
  <c r="AS123" i="42"/>
  <c r="AJ123" i="42"/>
  <c r="AF123" i="42"/>
  <c r="AB123" i="42"/>
  <c r="X123" i="42"/>
  <c r="T123" i="42"/>
  <c r="P123" i="42"/>
  <c r="J123" i="42"/>
  <c r="B123" i="42"/>
  <c r="BA122" i="42"/>
  <c r="AW122" i="42"/>
  <c r="AS122" i="42"/>
  <c r="AJ122" i="42"/>
  <c r="AF122" i="42"/>
  <c r="AB122" i="42"/>
  <c r="X122" i="42"/>
  <c r="T122" i="42"/>
  <c r="P122" i="42"/>
  <c r="J122" i="42"/>
  <c r="B122" i="42"/>
  <c r="BA121" i="42"/>
  <c r="AW121" i="42"/>
  <c r="AS121" i="42"/>
  <c r="AJ121" i="42"/>
  <c r="AF121" i="42"/>
  <c r="AB121" i="42"/>
  <c r="X121" i="42"/>
  <c r="T121" i="42"/>
  <c r="P121" i="42"/>
  <c r="J121" i="42"/>
  <c r="B121" i="42"/>
  <c r="BA120" i="42"/>
  <c r="AW120" i="42"/>
  <c r="AS120" i="42"/>
  <c r="AJ120" i="42"/>
  <c r="AF120" i="42"/>
  <c r="AB120" i="42"/>
  <c r="X120" i="42"/>
  <c r="T120" i="42"/>
  <c r="P120" i="42"/>
  <c r="J120" i="42"/>
  <c r="B120" i="42"/>
  <c r="BA119" i="42"/>
  <c r="AW119" i="42"/>
  <c r="AS119" i="42"/>
  <c r="AJ119" i="42"/>
  <c r="AF119" i="42"/>
  <c r="AB119" i="42"/>
  <c r="X119" i="42"/>
  <c r="T119" i="42"/>
  <c r="P119" i="42"/>
  <c r="J119" i="42"/>
  <c r="B119" i="42"/>
  <c r="BA118" i="42"/>
  <c r="AW118" i="42"/>
  <c r="AS118" i="42"/>
  <c r="AJ118" i="42"/>
  <c r="AF118" i="42"/>
  <c r="AB118" i="42"/>
  <c r="X118" i="42"/>
  <c r="T118" i="42"/>
  <c r="P118" i="42"/>
  <c r="J118" i="42"/>
  <c r="B118" i="42"/>
  <c r="BA117" i="42"/>
  <c r="AW117" i="42"/>
  <c r="T117" i="42"/>
  <c r="P117" i="42"/>
  <c r="J117" i="42"/>
  <c r="B117" i="42"/>
  <c r="BA116" i="42"/>
  <c r="AW116" i="42"/>
  <c r="AS116" i="42"/>
  <c r="AJ116" i="42"/>
  <c r="AF116" i="42"/>
  <c r="AB116" i="42"/>
  <c r="X116" i="42"/>
  <c r="T116" i="42"/>
  <c r="P116" i="42"/>
  <c r="J116" i="42"/>
  <c r="B116" i="42"/>
  <c r="BA115" i="42"/>
  <c r="AW115" i="42"/>
  <c r="AS115" i="42"/>
  <c r="AJ115" i="42"/>
  <c r="AF115" i="42"/>
  <c r="AB115" i="42"/>
  <c r="X115" i="42"/>
  <c r="T115" i="42"/>
  <c r="P115" i="42"/>
  <c r="J115" i="42"/>
  <c r="B115" i="42"/>
  <c r="BA114" i="42"/>
  <c r="AW114" i="42"/>
  <c r="AS114" i="42"/>
  <c r="AJ114" i="42"/>
  <c r="AF114" i="42"/>
  <c r="AB114" i="42"/>
  <c r="X114" i="42"/>
  <c r="T114" i="42"/>
  <c r="P114" i="42"/>
  <c r="J114" i="42"/>
  <c r="B114" i="42"/>
  <c r="BA113" i="42"/>
  <c r="AW113" i="42"/>
  <c r="AS113" i="42"/>
  <c r="AJ113" i="42"/>
  <c r="AF113" i="42"/>
  <c r="AB113" i="42"/>
  <c r="X113" i="42"/>
  <c r="T113" i="42"/>
  <c r="P113" i="42"/>
  <c r="J113" i="42"/>
  <c r="B113" i="42"/>
  <c r="BA112" i="42"/>
  <c r="AW112" i="42"/>
  <c r="AS112" i="42"/>
  <c r="AJ112" i="42"/>
  <c r="AF112" i="42"/>
  <c r="AB112" i="42"/>
  <c r="X112" i="42"/>
  <c r="T112" i="42"/>
  <c r="P112" i="42"/>
  <c r="J112" i="42"/>
  <c r="B112" i="42"/>
  <c r="BA111" i="42"/>
  <c r="AW111" i="42"/>
  <c r="AJ111" i="42"/>
  <c r="AF111" i="42"/>
  <c r="AB111" i="42"/>
  <c r="X111" i="42"/>
  <c r="T111" i="42"/>
  <c r="P111" i="42"/>
  <c r="J111" i="42"/>
  <c r="B111" i="42"/>
  <c r="BA110" i="42"/>
  <c r="AW110" i="42"/>
  <c r="AS110" i="42"/>
  <c r="AJ110" i="42"/>
  <c r="AF110" i="42"/>
  <c r="AB110" i="42"/>
  <c r="X110" i="42"/>
  <c r="T110" i="42"/>
  <c r="P110" i="42"/>
  <c r="J110" i="42"/>
  <c r="B110" i="42"/>
  <c r="BA109" i="42"/>
  <c r="AW109" i="42"/>
  <c r="AF109" i="42"/>
  <c r="X109" i="42"/>
  <c r="J109" i="42"/>
  <c r="B109" i="42"/>
  <c r="BA108" i="42"/>
  <c r="AW108" i="42"/>
  <c r="AF108" i="42"/>
  <c r="X108" i="42"/>
  <c r="J108" i="42"/>
  <c r="B108" i="42"/>
  <c r="BA107" i="42"/>
  <c r="AW107" i="42"/>
  <c r="AF107" i="42"/>
  <c r="X107" i="42"/>
  <c r="J107" i="42"/>
  <c r="B107" i="42"/>
  <c r="BA106" i="42"/>
  <c r="AW106" i="42"/>
  <c r="AF106" i="42"/>
  <c r="X106" i="42"/>
  <c r="J106" i="42"/>
  <c r="B106" i="42"/>
  <c r="BA105" i="42"/>
  <c r="AW105" i="42"/>
  <c r="AF105" i="42"/>
  <c r="X105" i="42"/>
  <c r="J105" i="42"/>
  <c r="B105" i="42"/>
  <c r="BA104" i="42"/>
  <c r="AW104" i="42"/>
  <c r="AF104" i="42"/>
  <c r="X104" i="42"/>
  <c r="J104" i="42"/>
  <c r="B104" i="42"/>
  <c r="BA103" i="42"/>
  <c r="AW103" i="42"/>
  <c r="AF103" i="42"/>
  <c r="X103" i="42"/>
  <c r="J103" i="42"/>
  <c r="B103" i="42"/>
  <c r="BA102" i="42"/>
  <c r="AW102" i="42"/>
  <c r="AS102" i="42"/>
  <c r="AJ102" i="42"/>
  <c r="AF102" i="42"/>
  <c r="AB102" i="42"/>
  <c r="X102" i="42"/>
  <c r="T102" i="42"/>
  <c r="P102" i="42"/>
  <c r="J102" i="42"/>
  <c r="B102" i="42"/>
  <c r="BA101" i="42"/>
  <c r="AW101" i="42"/>
  <c r="AS101" i="42"/>
  <c r="AJ101" i="42"/>
  <c r="AF101" i="42"/>
  <c r="AB101" i="42"/>
  <c r="X101" i="42"/>
  <c r="T101" i="42"/>
  <c r="P101" i="42"/>
  <c r="J101" i="42"/>
  <c r="B101" i="42"/>
  <c r="BA100" i="42"/>
  <c r="AW100" i="42"/>
  <c r="AS100" i="42"/>
  <c r="AJ100" i="42"/>
  <c r="AF100" i="42"/>
  <c r="AB100" i="42"/>
  <c r="X100" i="42"/>
  <c r="T100" i="42"/>
  <c r="P100" i="42"/>
  <c r="J100" i="42"/>
  <c r="B100" i="42"/>
  <c r="BA99" i="42"/>
  <c r="AW99" i="42"/>
  <c r="AS99" i="42"/>
  <c r="AJ99" i="42"/>
  <c r="AF99" i="42"/>
  <c r="AB99" i="42"/>
  <c r="X99" i="42"/>
  <c r="T99" i="42"/>
  <c r="P99" i="42"/>
  <c r="J99" i="42"/>
  <c r="B99" i="42"/>
  <c r="BA98" i="42"/>
  <c r="AW98" i="42"/>
  <c r="AS98" i="42"/>
  <c r="AJ98" i="42"/>
  <c r="AF98" i="42"/>
  <c r="AB98" i="42"/>
  <c r="X98" i="42"/>
  <c r="T98" i="42"/>
  <c r="P98" i="42"/>
  <c r="J98" i="42"/>
  <c r="B98" i="42"/>
  <c r="BA97" i="42"/>
  <c r="AW97" i="42"/>
  <c r="AS97" i="42"/>
  <c r="AJ97" i="42"/>
  <c r="AF97" i="42"/>
  <c r="AB97" i="42"/>
  <c r="X97" i="42"/>
  <c r="T97" i="42"/>
  <c r="P97" i="42"/>
  <c r="J97" i="42"/>
  <c r="B97" i="42"/>
  <c r="BA96" i="42"/>
  <c r="AW96" i="42"/>
  <c r="AS96" i="42"/>
  <c r="AJ96" i="42"/>
  <c r="AF96" i="42"/>
  <c r="AB96" i="42"/>
  <c r="X96" i="42"/>
  <c r="T96" i="42"/>
  <c r="P96" i="42"/>
  <c r="J96" i="42"/>
  <c r="B96" i="42"/>
  <c r="BA95" i="42"/>
  <c r="AW95" i="42"/>
  <c r="AS95" i="42"/>
  <c r="AJ95" i="42"/>
  <c r="AF95" i="42"/>
  <c r="AB95" i="42"/>
  <c r="X95" i="42"/>
  <c r="T95" i="42"/>
  <c r="P95" i="42"/>
  <c r="J95" i="42"/>
  <c r="B95" i="42"/>
  <c r="BA94" i="42"/>
  <c r="AW94" i="42"/>
  <c r="AS94" i="42"/>
  <c r="AJ94" i="42"/>
  <c r="AF94" i="42"/>
  <c r="AB94" i="42"/>
  <c r="X94" i="42"/>
  <c r="T94" i="42"/>
  <c r="P94" i="42"/>
  <c r="J94" i="42"/>
  <c r="B94" i="42"/>
  <c r="BA93" i="42"/>
  <c r="AW93" i="42"/>
  <c r="AS93" i="42"/>
  <c r="AJ93" i="42"/>
  <c r="AF93" i="42"/>
  <c r="AB93" i="42"/>
  <c r="X93" i="42"/>
  <c r="T93" i="42"/>
  <c r="P93" i="42"/>
  <c r="J93" i="42"/>
  <c r="B93" i="42"/>
  <c r="BA92" i="42"/>
  <c r="AW92" i="42"/>
  <c r="AS92" i="42"/>
  <c r="AF92" i="42"/>
  <c r="AB92" i="42"/>
  <c r="X92" i="42"/>
  <c r="P92" i="42"/>
  <c r="J92" i="42"/>
  <c r="B92" i="42"/>
  <c r="BA91" i="42"/>
  <c r="AW91" i="42"/>
  <c r="AS91" i="42"/>
  <c r="AJ91" i="42"/>
  <c r="AF91" i="42"/>
  <c r="AB91" i="42"/>
  <c r="X91" i="42"/>
  <c r="T91" i="42"/>
  <c r="P91" i="42"/>
  <c r="J91" i="42"/>
  <c r="B91" i="42"/>
  <c r="BA90" i="42"/>
  <c r="AW90" i="42"/>
  <c r="AS90" i="42"/>
  <c r="AJ90" i="42"/>
  <c r="AF90" i="42"/>
  <c r="AB90" i="42"/>
  <c r="X90" i="42"/>
  <c r="T90" i="42"/>
  <c r="P90" i="42"/>
  <c r="J90" i="42"/>
  <c r="B90" i="42"/>
  <c r="BA89" i="42"/>
  <c r="AW89" i="42"/>
  <c r="AS89" i="42"/>
  <c r="AJ89" i="42"/>
  <c r="AF89" i="42"/>
  <c r="AB89" i="42"/>
  <c r="X89" i="42"/>
  <c r="T89" i="42"/>
  <c r="P89" i="42"/>
  <c r="J89" i="42"/>
  <c r="B89" i="42"/>
  <c r="BA88" i="42"/>
  <c r="AW88" i="42"/>
  <c r="AS88" i="42"/>
  <c r="AJ88" i="42"/>
  <c r="AF88" i="42"/>
  <c r="AB88" i="42"/>
  <c r="X88" i="42"/>
  <c r="T88" i="42"/>
  <c r="P88" i="42"/>
  <c r="J88" i="42"/>
  <c r="B88" i="42"/>
  <c r="BA87" i="42"/>
  <c r="AW87" i="42"/>
  <c r="AS87" i="42"/>
  <c r="AJ87" i="42"/>
  <c r="AF87" i="42"/>
  <c r="AB87" i="42"/>
  <c r="X87" i="42"/>
  <c r="T87" i="42"/>
  <c r="P87" i="42"/>
  <c r="J87" i="42"/>
  <c r="B87" i="42"/>
  <c r="BA86" i="42"/>
  <c r="AW86" i="42"/>
  <c r="AS86" i="42"/>
  <c r="AJ86" i="42"/>
  <c r="AF86" i="42"/>
  <c r="AB86" i="42"/>
  <c r="X86" i="42"/>
  <c r="T86" i="42"/>
  <c r="P86" i="42"/>
  <c r="J86" i="42"/>
  <c r="B86" i="42"/>
  <c r="BA85" i="42"/>
  <c r="AW85" i="42"/>
  <c r="AS85" i="42"/>
  <c r="AJ85" i="42"/>
  <c r="AF85" i="42"/>
  <c r="AB85" i="42"/>
  <c r="X85" i="42"/>
  <c r="J85" i="42"/>
  <c r="B85" i="42"/>
  <c r="BA84" i="42"/>
  <c r="AW84" i="42"/>
  <c r="AS84" i="42"/>
  <c r="AJ84" i="42"/>
  <c r="AF84" i="42"/>
  <c r="AB84" i="42"/>
  <c r="X84" i="42"/>
  <c r="T84" i="42"/>
  <c r="P84" i="42"/>
  <c r="J84" i="42"/>
  <c r="B84" i="42"/>
  <c r="BA83" i="42"/>
  <c r="AW83" i="42"/>
  <c r="AS83" i="42"/>
  <c r="AJ83" i="42"/>
  <c r="AF83" i="42"/>
  <c r="AB83" i="42"/>
  <c r="X83" i="42"/>
  <c r="T83" i="42"/>
  <c r="P83" i="42"/>
  <c r="J83" i="42"/>
  <c r="B83" i="42"/>
  <c r="BA82" i="42"/>
  <c r="AW82" i="42"/>
  <c r="AS82" i="42"/>
  <c r="AJ82" i="42"/>
  <c r="AF82" i="42"/>
  <c r="AB82" i="42"/>
  <c r="X82" i="42"/>
  <c r="T82" i="42"/>
  <c r="P82" i="42"/>
  <c r="J82" i="42"/>
  <c r="B82" i="42"/>
  <c r="BA81" i="42"/>
  <c r="AW81" i="42"/>
  <c r="AS81" i="42"/>
  <c r="AJ81" i="42"/>
  <c r="AF81" i="42"/>
  <c r="AB81" i="42"/>
  <c r="X81" i="42"/>
  <c r="T81" i="42"/>
  <c r="P81" i="42"/>
  <c r="J81" i="42"/>
  <c r="B81" i="42"/>
  <c r="BA80" i="42"/>
  <c r="AW80" i="42"/>
  <c r="AS80" i="42"/>
  <c r="AJ80" i="42"/>
  <c r="AF80" i="42"/>
  <c r="AB80" i="42"/>
  <c r="X80" i="42"/>
  <c r="T80" i="42"/>
  <c r="P80" i="42"/>
  <c r="J80" i="42"/>
  <c r="B80" i="42"/>
  <c r="BA79" i="42"/>
  <c r="AW79" i="42"/>
  <c r="AS79" i="42"/>
  <c r="AJ79" i="42"/>
  <c r="AF79" i="42"/>
  <c r="AB79" i="42"/>
  <c r="X79" i="42"/>
  <c r="T79" i="42"/>
  <c r="P79" i="42"/>
  <c r="J79" i="42"/>
  <c r="B79" i="42"/>
  <c r="BA78" i="42"/>
  <c r="AW78" i="42"/>
  <c r="AS78" i="42"/>
  <c r="AJ78" i="42"/>
  <c r="AF78" i="42"/>
  <c r="AB78" i="42"/>
  <c r="X78" i="42"/>
  <c r="T78" i="42"/>
  <c r="P78" i="42"/>
  <c r="J78" i="42"/>
  <c r="B78" i="42"/>
  <c r="BA77" i="42"/>
  <c r="AW77" i="42"/>
  <c r="AS77" i="42"/>
  <c r="AJ77" i="42"/>
  <c r="AF77" i="42"/>
  <c r="AB77" i="42"/>
  <c r="X77" i="42"/>
  <c r="T77" i="42"/>
  <c r="P77" i="42"/>
  <c r="J77" i="42"/>
  <c r="B77" i="42"/>
  <c r="BA76" i="42"/>
  <c r="AW76" i="42"/>
  <c r="AS76" i="42"/>
  <c r="AJ76" i="42"/>
  <c r="AF76" i="42"/>
  <c r="AB76" i="42"/>
  <c r="X76" i="42"/>
  <c r="T76" i="42"/>
  <c r="P76" i="42"/>
  <c r="J76" i="42"/>
  <c r="B76" i="42"/>
  <c r="BA75" i="42"/>
  <c r="AW75" i="42"/>
  <c r="AS75" i="42"/>
  <c r="AJ75" i="42"/>
  <c r="AF75" i="42"/>
  <c r="AB75" i="42"/>
  <c r="X75" i="42"/>
  <c r="T75" i="42"/>
  <c r="P75" i="42"/>
  <c r="J75" i="42"/>
  <c r="B75" i="42"/>
  <c r="BA74" i="42"/>
  <c r="AW74" i="42"/>
  <c r="AF74" i="42"/>
  <c r="AB74" i="42"/>
  <c r="X74" i="42"/>
  <c r="T74" i="42"/>
  <c r="P74" i="42"/>
  <c r="J74" i="42"/>
  <c r="B74" i="42"/>
  <c r="BA73" i="42"/>
  <c r="AW73" i="42"/>
  <c r="AF73" i="42"/>
  <c r="AB73" i="42"/>
  <c r="X73" i="42"/>
  <c r="T73" i="42"/>
  <c r="P73" i="42"/>
  <c r="J73" i="42"/>
  <c r="B73" i="42"/>
  <c r="BA72" i="42"/>
  <c r="AW72" i="42"/>
  <c r="AS72" i="42"/>
  <c r="AJ72" i="42"/>
  <c r="AF72" i="42"/>
  <c r="AB72" i="42"/>
  <c r="X72" i="42"/>
  <c r="T72" i="42"/>
  <c r="P72" i="42"/>
  <c r="J72" i="42"/>
  <c r="B72" i="42"/>
  <c r="BA71" i="42"/>
  <c r="AW71" i="42"/>
  <c r="AS71" i="42"/>
  <c r="AJ71" i="42"/>
  <c r="AF71" i="42"/>
  <c r="AB71" i="42"/>
  <c r="X71" i="42"/>
  <c r="T71" i="42"/>
  <c r="P71" i="42"/>
  <c r="J71" i="42"/>
  <c r="B71" i="42"/>
  <c r="BA70" i="42"/>
  <c r="AW70" i="42"/>
  <c r="AS70" i="42"/>
  <c r="AJ70" i="42"/>
  <c r="AF70" i="42"/>
  <c r="AB70" i="42"/>
  <c r="X70" i="42"/>
  <c r="T70" i="42"/>
  <c r="P70" i="42"/>
  <c r="J70" i="42"/>
  <c r="B70" i="42"/>
  <c r="BA69" i="42"/>
  <c r="AW69" i="42"/>
  <c r="AS69" i="42"/>
  <c r="AJ69" i="42"/>
  <c r="AF69" i="42"/>
  <c r="AB69" i="42"/>
  <c r="X69" i="42"/>
  <c r="T69" i="42"/>
  <c r="P69" i="42"/>
  <c r="J69" i="42"/>
  <c r="B69" i="42"/>
  <c r="BA68" i="42"/>
  <c r="AW68" i="42"/>
  <c r="AS68" i="42"/>
  <c r="AJ68" i="42"/>
  <c r="AF68" i="42"/>
  <c r="AB68" i="42"/>
  <c r="X68" i="42"/>
  <c r="T68" i="42"/>
  <c r="P68" i="42"/>
  <c r="J68" i="42"/>
  <c r="B68" i="42"/>
  <c r="BA67" i="42"/>
  <c r="AW67" i="42"/>
  <c r="AS67" i="42"/>
  <c r="AJ67" i="42"/>
  <c r="AF67" i="42"/>
  <c r="AB67" i="42"/>
  <c r="X67" i="42"/>
  <c r="T67" i="42"/>
  <c r="P67" i="42"/>
  <c r="J67" i="42"/>
  <c r="B67" i="42"/>
  <c r="BA66" i="42"/>
  <c r="AW66" i="42"/>
  <c r="AS66" i="42"/>
  <c r="AJ66" i="42"/>
  <c r="AF66" i="42"/>
  <c r="AB66" i="42"/>
  <c r="X66" i="42"/>
  <c r="T66" i="42"/>
  <c r="P66" i="42"/>
  <c r="J66" i="42"/>
  <c r="B66" i="42"/>
  <c r="BA65" i="42"/>
  <c r="AW65" i="42"/>
  <c r="AS65" i="42"/>
  <c r="AJ65" i="42"/>
  <c r="AF65" i="42"/>
  <c r="AB65" i="42"/>
  <c r="X65" i="42"/>
  <c r="T65" i="42"/>
  <c r="P65" i="42"/>
  <c r="J65" i="42"/>
  <c r="B65" i="42"/>
  <c r="BA64" i="42"/>
  <c r="AW64" i="42"/>
  <c r="AS64" i="42"/>
  <c r="AJ64" i="42"/>
  <c r="AF64" i="42"/>
  <c r="AB64" i="42"/>
  <c r="X64" i="42"/>
  <c r="T64" i="42"/>
  <c r="P64" i="42"/>
  <c r="J64" i="42"/>
  <c r="B64" i="42"/>
  <c r="BA63" i="42"/>
  <c r="AW63" i="42"/>
  <c r="AS63" i="42"/>
  <c r="AJ63" i="42"/>
  <c r="AF63" i="42"/>
  <c r="AB63" i="42"/>
  <c r="X63" i="42"/>
  <c r="T63" i="42"/>
  <c r="P63" i="42"/>
  <c r="J63" i="42"/>
  <c r="B63" i="42"/>
  <c r="BA62" i="42"/>
  <c r="AW62" i="42"/>
  <c r="AS62" i="42"/>
  <c r="AJ62" i="42"/>
  <c r="AF62" i="42"/>
  <c r="AB62" i="42"/>
  <c r="X62" i="42"/>
  <c r="T62" i="42"/>
  <c r="P62" i="42"/>
  <c r="J62" i="42"/>
  <c r="B62" i="42"/>
  <c r="BA61" i="42"/>
  <c r="AW61" i="42"/>
  <c r="AS61" i="42"/>
  <c r="AJ61" i="42"/>
  <c r="AF61" i="42"/>
  <c r="AB61" i="42"/>
  <c r="X61" i="42"/>
  <c r="T61" i="42"/>
  <c r="P61" i="42"/>
  <c r="J61" i="42"/>
  <c r="B61" i="42"/>
  <c r="BA60" i="42"/>
  <c r="AW60" i="42"/>
  <c r="AS60" i="42"/>
  <c r="AJ60" i="42"/>
  <c r="AF60" i="42"/>
  <c r="AB60" i="42"/>
  <c r="X60" i="42"/>
  <c r="T60" i="42"/>
  <c r="P60" i="42"/>
  <c r="J60" i="42"/>
  <c r="B60" i="42"/>
  <c r="BA59" i="42"/>
  <c r="AW59" i="42"/>
  <c r="AS59" i="42"/>
  <c r="AJ59" i="42"/>
  <c r="AF59" i="42"/>
  <c r="AB59" i="42"/>
  <c r="X59" i="42"/>
  <c r="T59" i="42"/>
  <c r="P59" i="42"/>
  <c r="J59" i="42"/>
  <c r="B59" i="42"/>
  <c r="BA58" i="42"/>
  <c r="AW58" i="42"/>
  <c r="AS58" i="42"/>
  <c r="AJ58" i="42"/>
  <c r="AF58" i="42"/>
  <c r="AB58" i="42"/>
  <c r="X58" i="42"/>
  <c r="T58" i="42"/>
  <c r="P58" i="42"/>
  <c r="J58" i="42"/>
  <c r="B58" i="42"/>
  <c r="BA57" i="42"/>
  <c r="AW57" i="42"/>
  <c r="AS57" i="42"/>
  <c r="AJ57" i="42"/>
  <c r="AF57" i="42"/>
  <c r="AB57" i="42"/>
  <c r="X57" i="42"/>
  <c r="T57" i="42"/>
  <c r="P57" i="42"/>
  <c r="J57" i="42"/>
  <c r="B57" i="42"/>
  <c r="BA56" i="42"/>
  <c r="AW56" i="42"/>
  <c r="AS56" i="42"/>
  <c r="AJ56" i="42"/>
  <c r="AF56" i="42"/>
  <c r="AB56" i="42"/>
  <c r="X56" i="42"/>
  <c r="T56" i="42"/>
  <c r="P56" i="42"/>
  <c r="J56" i="42"/>
  <c r="B56" i="42"/>
  <c r="BA55" i="42"/>
  <c r="AW55" i="42"/>
  <c r="AS55" i="42"/>
  <c r="AJ55" i="42"/>
  <c r="AF55" i="42"/>
  <c r="AB55" i="42"/>
  <c r="X55" i="42"/>
  <c r="T55" i="42"/>
  <c r="P55" i="42"/>
  <c r="J55" i="42"/>
  <c r="B55" i="42"/>
  <c r="BA7" i="42"/>
  <c r="AW7" i="42"/>
  <c r="AS7" i="42"/>
  <c r="AJ7" i="42"/>
  <c r="AF7" i="42"/>
  <c r="AB7" i="42"/>
  <c r="X7" i="42"/>
  <c r="T7" i="42"/>
  <c r="P7" i="42"/>
  <c r="J7" i="42"/>
  <c r="B7" i="42"/>
  <c r="BA49" i="42"/>
  <c r="AW49" i="42"/>
  <c r="AS49" i="42"/>
  <c r="AJ49" i="42"/>
  <c r="AF49" i="42"/>
  <c r="AB49" i="42"/>
  <c r="X49" i="42"/>
  <c r="T49" i="42"/>
  <c r="P49" i="42"/>
  <c r="J49" i="42"/>
  <c r="B49" i="42"/>
  <c r="BA29" i="42"/>
  <c r="AW29" i="42"/>
  <c r="AS29" i="42"/>
  <c r="AJ29" i="42"/>
  <c r="AF29" i="42"/>
  <c r="AB29" i="42"/>
  <c r="X29" i="42"/>
  <c r="T29" i="42"/>
  <c r="P29" i="42"/>
  <c r="J29" i="42"/>
  <c r="B29" i="42"/>
  <c r="BA3" i="42"/>
  <c r="AW3" i="42"/>
  <c r="AS3" i="42"/>
  <c r="AJ3" i="42"/>
  <c r="AF3" i="42"/>
  <c r="AB3" i="42"/>
  <c r="X3" i="42"/>
  <c r="T3" i="42"/>
  <c r="P3" i="42"/>
  <c r="J3" i="42"/>
  <c r="B3" i="42"/>
  <c r="BA11" i="42"/>
  <c r="AW11" i="42"/>
  <c r="AS11" i="42"/>
  <c r="AJ11" i="42"/>
  <c r="AF11" i="42"/>
  <c r="AB11" i="42"/>
  <c r="X11" i="42"/>
  <c r="T11" i="42"/>
  <c r="P11" i="42"/>
  <c r="J11" i="42"/>
  <c r="B11" i="42"/>
  <c r="BA44" i="42"/>
  <c r="AW44" i="42"/>
  <c r="AS44" i="42"/>
  <c r="AJ44" i="42"/>
  <c r="AF44" i="42"/>
  <c r="AB44" i="42"/>
  <c r="X44" i="42"/>
  <c r="T44" i="42"/>
  <c r="P44" i="42"/>
  <c r="J44" i="42"/>
  <c r="B44" i="42"/>
  <c r="BA10" i="42"/>
  <c r="AW10" i="42"/>
  <c r="AS10" i="42"/>
  <c r="AJ10" i="42"/>
  <c r="AF10" i="42"/>
  <c r="AB10" i="42"/>
  <c r="X10" i="42"/>
  <c r="T10" i="42"/>
  <c r="P10" i="42"/>
  <c r="J10" i="42"/>
  <c r="B10" i="42"/>
  <c r="BA5" i="42"/>
  <c r="AW5" i="42"/>
  <c r="AS5" i="42"/>
  <c r="AJ5" i="42"/>
  <c r="AF5" i="42"/>
  <c r="AB5" i="42"/>
  <c r="X5" i="42"/>
  <c r="T5" i="42"/>
  <c r="P5" i="42"/>
  <c r="J5" i="42"/>
  <c r="B5" i="42"/>
  <c r="BA48" i="42"/>
  <c r="AW48" i="42"/>
  <c r="AS48" i="42"/>
  <c r="AJ48" i="42"/>
  <c r="AF48" i="42"/>
  <c r="AB48" i="42"/>
  <c r="X48" i="42"/>
  <c r="T48" i="42"/>
  <c r="P48" i="42"/>
  <c r="J48" i="42"/>
  <c r="B48" i="42"/>
  <c r="BA30" i="42"/>
  <c r="AW30" i="42"/>
  <c r="AS30" i="42"/>
  <c r="AJ30" i="42"/>
  <c r="AF30" i="42"/>
  <c r="AB30" i="42"/>
  <c r="X30" i="42"/>
  <c r="T30" i="42"/>
  <c r="P30" i="42"/>
  <c r="J30" i="42"/>
  <c r="B30" i="42"/>
  <c r="BA28" i="42"/>
  <c r="AW28" i="42"/>
  <c r="AS28" i="42"/>
  <c r="AJ28" i="42"/>
  <c r="AF28" i="42"/>
  <c r="AB28" i="42"/>
  <c r="X28" i="42"/>
  <c r="T28" i="42"/>
  <c r="P28" i="42"/>
  <c r="J28" i="42"/>
  <c r="B28" i="42"/>
  <c r="BA35" i="42"/>
  <c r="AW35" i="42"/>
  <c r="AS35" i="42"/>
  <c r="AJ35" i="42"/>
  <c r="AF35" i="42"/>
  <c r="AB35" i="42"/>
  <c r="X35" i="42"/>
  <c r="T35" i="42"/>
  <c r="P35" i="42"/>
  <c r="J35" i="42"/>
  <c r="B35" i="42"/>
  <c r="BA18" i="42"/>
  <c r="AW18" i="42"/>
  <c r="AS18" i="42"/>
  <c r="AJ18" i="42"/>
  <c r="AF18" i="42"/>
  <c r="AB18" i="42"/>
  <c r="X18" i="42"/>
  <c r="T18" i="42"/>
  <c r="P18" i="42"/>
  <c r="J18" i="42"/>
  <c r="B18" i="42"/>
  <c r="BA54" i="42"/>
  <c r="AW54" i="42"/>
  <c r="AS54" i="42"/>
  <c r="AJ54" i="42"/>
  <c r="AF54" i="42"/>
  <c r="AB54" i="42"/>
  <c r="X54" i="42"/>
  <c r="T54" i="42"/>
  <c r="P54" i="42"/>
  <c r="J54" i="42"/>
  <c r="B54" i="42"/>
  <c r="BA14" i="42"/>
  <c r="AW14" i="42"/>
  <c r="AS14" i="42"/>
  <c r="AJ14" i="42"/>
  <c r="AF14" i="42"/>
  <c r="AB14" i="42"/>
  <c r="X14" i="42"/>
  <c r="T14" i="42"/>
  <c r="P14" i="42"/>
  <c r="J14" i="42"/>
  <c r="B14" i="42"/>
  <c r="BA45" i="42"/>
  <c r="AW45" i="42"/>
  <c r="AS45" i="42"/>
  <c r="AJ45" i="42"/>
  <c r="AF45" i="42"/>
  <c r="AB45" i="42"/>
  <c r="X45" i="42"/>
  <c r="T45" i="42"/>
  <c r="P45" i="42"/>
  <c r="J45" i="42"/>
  <c r="B45" i="42"/>
  <c r="BA36" i="42"/>
  <c r="AW36" i="42"/>
  <c r="AS36" i="42"/>
  <c r="AJ36" i="42"/>
  <c r="AF36" i="42"/>
  <c r="AB36" i="42"/>
  <c r="X36" i="42"/>
  <c r="T36" i="42"/>
  <c r="P36" i="42"/>
  <c r="J36" i="42"/>
  <c r="B36" i="42"/>
  <c r="BA17" i="42"/>
  <c r="AW17" i="42"/>
  <c r="AS17" i="42"/>
  <c r="AJ17" i="42"/>
  <c r="AF17" i="42"/>
  <c r="AB17" i="42"/>
  <c r="X17" i="42"/>
  <c r="T17" i="42"/>
  <c r="P17" i="42"/>
  <c r="J17" i="42"/>
  <c r="B17" i="42"/>
  <c r="BA53" i="42"/>
  <c r="AW53" i="42"/>
  <c r="AS53" i="42"/>
  <c r="AJ53" i="42"/>
  <c r="AF53" i="42"/>
  <c r="AB53" i="42"/>
  <c r="X53" i="42"/>
  <c r="T53" i="42"/>
  <c r="P53" i="42"/>
  <c r="J53" i="42"/>
  <c r="B53" i="42"/>
  <c r="BA22" i="42"/>
  <c r="AW22" i="42"/>
  <c r="AS22" i="42"/>
  <c r="AJ22" i="42"/>
  <c r="AF22" i="42"/>
  <c r="AB22" i="42"/>
  <c r="X22" i="42"/>
  <c r="T22" i="42"/>
  <c r="P22" i="42"/>
  <c r="J22" i="42"/>
  <c r="B22" i="42"/>
  <c r="BA41" i="42"/>
  <c r="AW41" i="42"/>
  <c r="AS41" i="42"/>
  <c r="AJ41" i="42"/>
  <c r="AF41" i="42"/>
  <c r="AB41" i="42"/>
  <c r="X41" i="42"/>
  <c r="T41" i="42"/>
  <c r="P41" i="42"/>
  <c r="J41" i="42"/>
  <c r="B41" i="42"/>
  <c r="BA26" i="42"/>
  <c r="AW26" i="42"/>
  <c r="AS26" i="42"/>
  <c r="AJ26" i="42"/>
  <c r="AF26" i="42"/>
  <c r="AB26" i="42"/>
  <c r="X26" i="42"/>
  <c r="T26" i="42"/>
  <c r="P26" i="42"/>
  <c r="J26" i="42"/>
  <c r="B26" i="42"/>
  <c r="BA9" i="42"/>
  <c r="AW9" i="42"/>
  <c r="AS9" i="42"/>
  <c r="AJ9" i="42"/>
  <c r="AF9" i="42"/>
  <c r="AB9" i="42"/>
  <c r="X9" i="42"/>
  <c r="T9" i="42"/>
  <c r="P9" i="42"/>
  <c r="J9" i="42"/>
  <c r="B9" i="42"/>
  <c r="BA50" i="42"/>
  <c r="AW50" i="42"/>
  <c r="AS50" i="42"/>
  <c r="AJ50" i="42"/>
  <c r="AF50" i="42"/>
  <c r="AB50" i="42"/>
  <c r="X50" i="42"/>
  <c r="T50" i="42"/>
  <c r="P50" i="42"/>
  <c r="J50" i="42"/>
  <c r="B50" i="42"/>
  <c r="BA16" i="42"/>
  <c r="AW16" i="42"/>
  <c r="AS16" i="42"/>
  <c r="AJ16" i="42"/>
  <c r="AF16" i="42"/>
  <c r="AB16" i="42"/>
  <c r="X16" i="42"/>
  <c r="T16" i="42"/>
  <c r="P16" i="42"/>
  <c r="J16" i="42"/>
  <c r="B16" i="42"/>
  <c r="BA51" i="42"/>
  <c r="AW51" i="42"/>
  <c r="AS51" i="42"/>
  <c r="AJ51" i="42"/>
  <c r="AF51" i="42"/>
  <c r="AB51" i="42"/>
  <c r="X51" i="42"/>
  <c r="T51" i="42"/>
  <c r="P51" i="42"/>
  <c r="J51" i="42"/>
  <c r="B51" i="42"/>
  <c r="BA38" i="42"/>
  <c r="AW38" i="42"/>
  <c r="AS38" i="42"/>
  <c r="AJ38" i="42"/>
  <c r="AF38" i="42"/>
  <c r="AB38" i="42"/>
  <c r="X38" i="42"/>
  <c r="T38" i="42"/>
  <c r="P38" i="42"/>
  <c r="J38" i="42"/>
  <c r="B38" i="42"/>
  <c r="BA40" i="42"/>
  <c r="AW40" i="42"/>
  <c r="AS40" i="42"/>
  <c r="AJ40" i="42"/>
  <c r="AF40" i="42"/>
  <c r="AB40" i="42"/>
  <c r="X40" i="42"/>
  <c r="T40" i="42"/>
  <c r="P40" i="42"/>
  <c r="J40" i="42"/>
  <c r="B40" i="42"/>
  <c r="BA4" i="42"/>
  <c r="AW4" i="42"/>
  <c r="AS4" i="42"/>
  <c r="AJ4" i="42"/>
  <c r="AF4" i="42"/>
  <c r="AB4" i="42"/>
  <c r="X4" i="42"/>
  <c r="T4" i="42"/>
  <c r="P4" i="42"/>
  <c r="J4" i="42"/>
  <c r="B4" i="42"/>
  <c r="BA19" i="42"/>
  <c r="AW19" i="42"/>
  <c r="AS19" i="42"/>
  <c r="AJ19" i="42"/>
  <c r="AF19" i="42"/>
  <c r="AB19" i="42"/>
  <c r="X19" i="42"/>
  <c r="T19" i="42"/>
  <c r="P19" i="42"/>
  <c r="J19" i="42"/>
  <c r="B19" i="42"/>
  <c r="BA6" i="42"/>
  <c r="AW6" i="42"/>
  <c r="AS6" i="42"/>
  <c r="AJ6" i="42"/>
  <c r="AF6" i="42"/>
  <c r="AB6" i="42"/>
  <c r="X6" i="42"/>
  <c r="T6" i="42"/>
  <c r="P6" i="42"/>
  <c r="J6" i="42"/>
  <c r="B6" i="42"/>
  <c r="BA24" i="42"/>
  <c r="AW24" i="42"/>
  <c r="AS24" i="42"/>
  <c r="AJ24" i="42"/>
  <c r="AF24" i="42"/>
  <c r="AB24" i="42"/>
  <c r="X24" i="42"/>
  <c r="T24" i="42"/>
  <c r="P24" i="42"/>
  <c r="J24" i="42"/>
  <c r="B24" i="42"/>
  <c r="BA21" i="42"/>
  <c r="AW21" i="42"/>
  <c r="AS21" i="42"/>
  <c r="AJ21" i="42"/>
  <c r="AF21" i="42"/>
  <c r="AB21" i="42"/>
  <c r="X21" i="42"/>
  <c r="T21" i="42"/>
  <c r="P21" i="42"/>
  <c r="J21" i="42"/>
  <c r="B21" i="42"/>
  <c r="BA32" i="42"/>
  <c r="AW32" i="42"/>
  <c r="AS32" i="42"/>
  <c r="AJ32" i="42"/>
  <c r="AF32" i="42"/>
  <c r="AB32" i="42"/>
  <c r="X32" i="42"/>
  <c r="T32" i="42"/>
  <c r="P32" i="42"/>
  <c r="J32" i="42"/>
  <c r="B32" i="42"/>
  <c r="BA20" i="42"/>
  <c r="AW20" i="42"/>
  <c r="AS20" i="42"/>
  <c r="AJ20" i="42"/>
  <c r="AF20" i="42"/>
  <c r="AB20" i="42"/>
  <c r="X20" i="42"/>
  <c r="T20" i="42"/>
  <c r="P20" i="42"/>
  <c r="J20" i="42"/>
  <c r="B20" i="42"/>
  <c r="BA46" i="42"/>
  <c r="AW46" i="42"/>
  <c r="AS46" i="42"/>
  <c r="AJ46" i="42"/>
  <c r="AF46" i="42"/>
  <c r="AB46" i="42"/>
  <c r="X46" i="42"/>
  <c r="T46" i="42"/>
  <c r="P46" i="42"/>
  <c r="J46" i="42"/>
  <c r="B46" i="42"/>
  <c r="BA2" i="42"/>
  <c r="AW2" i="42"/>
  <c r="AS2" i="42"/>
  <c r="AJ2" i="42"/>
  <c r="AF2" i="42"/>
  <c r="AB2" i="42"/>
  <c r="X2" i="42"/>
  <c r="T2" i="42"/>
  <c r="P2" i="42"/>
  <c r="J2" i="42"/>
  <c r="B2" i="42"/>
  <c r="D1" i="42"/>
  <c r="H26" i="43" l="1"/>
  <c r="H49" i="43"/>
  <c r="H32" i="43"/>
  <c r="K32" i="43" s="1"/>
  <c r="H50" i="43"/>
  <c r="K50" i="43" s="1"/>
  <c r="H33" i="43"/>
  <c r="H14" i="43"/>
  <c r="H31" i="43"/>
  <c r="H24" i="43"/>
  <c r="K24" i="43" s="1"/>
  <c r="H21" i="43"/>
  <c r="H9" i="43"/>
  <c r="H13" i="43"/>
  <c r="BA38" i="43"/>
  <c r="BC38" i="43" s="1"/>
  <c r="BD38" i="43" s="1"/>
  <c r="K27" i="43"/>
  <c r="H5" i="43"/>
  <c r="H118" i="42"/>
  <c r="BB118" i="42" s="1"/>
  <c r="BD118" i="42" s="1"/>
  <c r="BE118" i="42" s="1"/>
  <c r="H124" i="42"/>
  <c r="BB124" i="42" s="1"/>
  <c r="BD124" i="42" s="1"/>
  <c r="BE124" i="42" s="1"/>
  <c r="H42" i="42"/>
  <c r="H39" i="42"/>
  <c r="K39" i="42" s="1"/>
  <c r="H11" i="43"/>
  <c r="K11" i="43" s="1"/>
  <c r="H91" i="43"/>
  <c r="BA33" i="43"/>
  <c r="BC33" i="43" s="1"/>
  <c r="BD33" i="43" s="1"/>
  <c r="H71" i="43"/>
  <c r="K71" i="43" s="1"/>
  <c r="H94" i="43"/>
  <c r="K94" i="43" s="1"/>
  <c r="H19" i="43"/>
  <c r="H20" i="43"/>
  <c r="K20" i="43" s="1"/>
  <c r="K43" i="43"/>
  <c r="H44" i="43"/>
  <c r="BA44" i="43" s="1"/>
  <c r="BC44" i="43" s="1"/>
  <c r="BD44" i="43" s="1"/>
  <c r="H52" i="43"/>
  <c r="H55" i="43"/>
  <c r="K55" i="43" s="1"/>
  <c r="H56" i="43"/>
  <c r="BA56" i="43" s="1"/>
  <c r="BC56" i="43" s="1"/>
  <c r="BD56" i="43" s="1"/>
  <c r="H23" i="43"/>
  <c r="K23" i="43" s="1"/>
  <c r="H76" i="43"/>
  <c r="H77" i="43"/>
  <c r="BA77" i="43" s="1"/>
  <c r="BC77" i="43" s="1"/>
  <c r="BD77" i="43" s="1"/>
  <c r="H95" i="43"/>
  <c r="BA95" i="43" s="1"/>
  <c r="BC95" i="43" s="1"/>
  <c r="BD95" i="43" s="1"/>
  <c r="H107" i="43"/>
  <c r="BA107" i="43" s="1"/>
  <c r="BC107" i="43" s="1"/>
  <c r="BD107" i="43" s="1"/>
  <c r="H108" i="43"/>
  <c r="BA108" i="43" s="1"/>
  <c r="BC108" i="43" s="1"/>
  <c r="BD108" i="43" s="1"/>
  <c r="H112" i="43"/>
  <c r="K112" i="43" s="1"/>
  <c r="H116" i="43"/>
  <c r="K116" i="43" s="1"/>
  <c r="H4" i="43"/>
  <c r="BA4" i="43" s="1"/>
  <c r="BC4" i="43" s="1"/>
  <c r="BD4" i="43" s="1"/>
  <c r="H16" i="43"/>
  <c r="K16" i="43" s="1"/>
  <c r="H29" i="43"/>
  <c r="BA29" i="43" s="1"/>
  <c r="BC29" i="43" s="1"/>
  <c r="BD29" i="43" s="1"/>
  <c r="H28" i="43"/>
  <c r="K28" i="43" s="1"/>
  <c r="H22" i="43"/>
  <c r="K22" i="43" s="1"/>
  <c r="H41" i="43"/>
  <c r="K41" i="43" s="1"/>
  <c r="H75" i="43"/>
  <c r="K75" i="43" s="1"/>
  <c r="H79" i="43"/>
  <c r="K79" i="43" s="1"/>
  <c r="H99" i="43"/>
  <c r="K99" i="43" s="1"/>
  <c r="H103" i="43"/>
  <c r="K103" i="43" s="1"/>
  <c r="H88" i="42"/>
  <c r="BB88" i="42" s="1"/>
  <c r="BD88" i="42" s="1"/>
  <c r="BE88" i="42" s="1"/>
  <c r="H108" i="42"/>
  <c r="K108" i="42" s="1"/>
  <c r="H112" i="42"/>
  <c r="H26" i="42"/>
  <c r="K26" i="42" s="1"/>
  <c r="H10" i="42"/>
  <c r="K10" i="42" s="1"/>
  <c r="H77" i="42"/>
  <c r="K77" i="42" s="1"/>
  <c r="H85" i="42"/>
  <c r="H9" i="42"/>
  <c r="K9" i="42" s="1"/>
  <c r="H30" i="42"/>
  <c r="K30" i="42" s="1"/>
  <c r="H87" i="42"/>
  <c r="K87" i="42" s="1"/>
  <c r="H94" i="42"/>
  <c r="BB94" i="42" s="1"/>
  <c r="BD94" i="42" s="1"/>
  <c r="BE94" i="42" s="1"/>
  <c r="H102" i="42"/>
  <c r="BB102" i="42" s="1"/>
  <c r="BD102" i="42" s="1"/>
  <c r="BE102" i="42" s="1"/>
  <c r="H105" i="42"/>
  <c r="H121" i="42"/>
  <c r="K121" i="42" s="1"/>
  <c r="H47" i="42"/>
  <c r="K47" i="42" s="1"/>
  <c r="H15" i="42"/>
  <c r="BB15" i="42" s="1"/>
  <c r="BD15" i="42" s="1"/>
  <c r="BE15" i="42" s="1"/>
  <c r="H4" i="42"/>
  <c r="BB4" i="42" s="1"/>
  <c r="BD4" i="42" s="1"/>
  <c r="BE4" i="42" s="1"/>
  <c r="H38" i="42"/>
  <c r="K38" i="42" s="1"/>
  <c r="H44" i="42"/>
  <c r="K44" i="42" s="1"/>
  <c r="H11" i="42"/>
  <c r="K11" i="42" s="1"/>
  <c r="H29" i="42"/>
  <c r="BB29" i="42" s="1"/>
  <c r="BD29" i="42" s="1"/>
  <c r="BE29" i="42" s="1"/>
  <c r="H58" i="42"/>
  <c r="BB58" i="42" s="1"/>
  <c r="BD58" i="42" s="1"/>
  <c r="BE58" i="42" s="1"/>
  <c r="H60" i="42"/>
  <c r="K60" i="42" s="1"/>
  <c r="H64" i="42"/>
  <c r="BB64" i="42" s="1"/>
  <c r="BD64" i="42" s="1"/>
  <c r="BE64" i="42" s="1"/>
  <c r="H68" i="42"/>
  <c r="K68" i="42" s="1"/>
  <c r="H70" i="42"/>
  <c r="BB70" i="42" s="1"/>
  <c r="BD70" i="42" s="1"/>
  <c r="BE70" i="42" s="1"/>
  <c r="H72" i="42"/>
  <c r="BB72" i="42" s="1"/>
  <c r="BD72" i="42" s="1"/>
  <c r="BE72" i="42" s="1"/>
  <c r="H74" i="42"/>
  <c r="BB74" i="42" s="1"/>
  <c r="BD74" i="42" s="1"/>
  <c r="BE74" i="42" s="1"/>
  <c r="H78" i="42"/>
  <c r="H115" i="42"/>
  <c r="K115" i="42" s="1"/>
  <c r="H23" i="42"/>
  <c r="K23" i="42" s="1"/>
  <c r="H13" i="42"/>
  <c r="BB13" i="42" s="1"/>
  <c r="BD13" i="42" s="1"/>
  <c r="BE13" i="42" s="1"/>
  <c r="K49" i="43"/>
  <c r="H30" i="43"/>
  <c r="K30" i="43" s="1"/>
  <c r="H34" i="43"/>
  <c r="K34" i="43" s="1"/>
  <c r="H48" i="43"/>
  <c r="BA48" i="43" s="1"/>
  <c r="BC48" i="43" s="1"/>
  <c r="BD48" i="43" s="1"/>
  <c r="H54" i="43"/>
  <c r="K54" i="43" s="1"/>
  <c r="H59" i="43"/>
  <c r="BA59" i="43" s="1"/>
  <c r="BC59" i="43" s="1"/>
  <c r="BD59" i="43" s="1"/>
  <c r="H65" i="43"/>
  <c r="BA65" i="43" s="1"/>
  <c r="BC65" i="43" s="1"/>
  <c r="BD65" i="43" s="1"/>
  <c r="H80" i="43"/>
  <c r="K80" i="43" s="1"/>
  <c r="H84" i="43"/>
  <c r="K84" i="43" s="1"/>
  <c r="H88" i="43"/>
  <c r="BA88" i="43" s="1"/>
  <c r="BC88" i="43" s="1"/>
  <c r="BD88" i="43" s="1"/>
  <c r="H98" i="43"/>
  <c r="K98" i="43" s="1"/>
  <c r="H102" i="43"/>
  <c r="K102" i="43" s="1"/>
  <c r="H105" i="43"/>
  <c r="BA105" i="43" s="1"/>
  <c r="BC105" i="43" s="1"/>
  <c r="BD105" i="43" s="1"/>
  <c r="H106" i="43"/>
  <c r="K106" i="43" s="1"/>
  <c r="H111" i="43"/>
  <c r="BA111" i="43" s="1"/>
  <c r="BC111" i="43" s="1"/>
  <c r="BD111" i="43" s="1"/>
  <c r="H115" i="43"/>
  <c r="K115" i="43" s="1"/>
  <c r="H119" i="43"/>
  <c r="K119" i="43" s="1"/>
  <c r="H122" i="43"/>
  <c r="K122" i="43" s="1"/>
  <c r="H39" i="43"/>
  <c r="K39" i="43" s="1"/>
  <c r="K9" i="43"/>
  <c r="H35" i="43"/>
  <c r="K35" i="43" s="1"/>
  <c r="H45" i="43"/>
  <c r="K45" i="43" s="1"/>
  <c r="H62" i="43"/>
  <c r="BA62" i="43" s="1"/>
  <c r="BC62" i="43" s="1"/>
  <c r="BD62" i="43" s="1"/>
  <c r="H63" i="43"/>
  <c r="BA63" i="43" s="1"/>
  <c r="BC63" i="43" s="1"/>
  <c r="BD63" i="43" s="1"/>
  <c r="H66" i="43"/>
  <c r="K66" i="43" s="1"/>
  <c r="H67" i="43"/>
  <c r="K67" i="43" s="1"/>
  <c r="H68" i="43"/>
  <c r="BA68" i="43" s="1"/>
  <c r="BC68" i="43" s="1"/>
  <c r="BD68" i="43" s="1"/>
  <c r="H70" i="43"/>
  <c r="K70" i="43" s="1"/>
  <c r="H72" i="43"/>
  <c r="H78" i="43"/>
  <c r="K78" i="43" s="1"/>
  <c r="H83" i="43"/>
  <c r="K83" i="43" s="1"/>
  <c r="H87" i="43"/>
  <c r="K87" i="43" s="1"/>
  <c r="H92" i="43"/>
  <c r="K92" i="43" s="1"/>
  <c r="H110" i="43"/>
  <c r="K110" i="43" s="1"/>
  <c r="H114" i="43"/>
  <c r="K114" i="43" s="1"/>
  <c r="H117" i="43"/>
  <c r="BA117" i="43" s="1"/>
  <c r="BC117" i="43" s="1"/>
  <c r="BD117" i="43" s="1"/>
  <c r="H118" i="43"/>
  <c r="K118" i="43" s="1"/>
  <c r="H121" i="43"/>
  <c r="BA121" i="43" s="1"/>
  <c r="BC121" i="43" s="1"/>
  <c r="BD121" i="43" s="1"/>
  <c r="BA8" i="43"/>
  <c r="BC8" i="43" s="1"/>
  <c r="BD8" i="43" s="1"/>
  <c r="H37" i="43"/>
  <c r="BA37" i="43" s="1"/>
  <c r="BC37" i="43" s="1"/>
  <c r="BD37" i="43" s="1"/>
  <c r="H2" i="43"/>
  <c r="K2" i="43" s="1"/>
  <c r="H18" i="43"/>
  <c r="K18" i="43" s="1"/>
  <c r="H51" i="43"/>
  <c r="K51" i="43" s="1"/>
  <c r="H53" i="43"/>
  <c r="K53" i="43" s="1"/>
  <c r="H73" i="43"/>
  <c r="BA73" i="43" s="1"/>
  <c r="BC73" i="43" s="1"/>
  <c r="BD73" i="43" s="1"/>
  <c r="H85" i="43"/>
  <c r="BA85" i="43" s="1"/>
  <c r="BC85" i="43" s="1"/>
  <c r="BD85" i="43" s="1"/>
  <c r="H86" i="43"/>
  <c r="K86" i="43" s="1"/>
  <c r="H89" i="43"/>
  <c r="BA89" i="43" s="1"/>
  <c r="BC89" i="43" s="1"/>
  <c r="BD89" i="43" s="1"/>
  <c r="H90" i="43"/>
  <c r="K90" i="43" s="1"/>
  <c r="H96" i="43"/>
  <c r="K96" i="43" s="1"/>
  <c r="H100" i="43"/>
  <c r="K100" i="43" s="1"/>
  <c r="H104" i="43"/>
  <c r="BA104" i="43" s="1"/>
  <c r="BC104" i="43" s="1"/>
  <c r="BD104" i="43" s="1"/>
  <c r="H120" i="43"/>
  <c r="K120" i="43" s="1"/>
  <c r="H123" i="43"/>
  <c r="BA123" i="43" s="1"/>
  <c r="BC123" i="43" s="1"/>
  <c r="BD123" i="43" s="1"/>
  <c r="H124" i="43"/>
  <c r="K124" i="43" s="1"/>
  <c r="H25" i="43"/>
  <c r="K25" i="43" s="1"/>
  <c r="K6" i="43"/>
  <c r="H2" i="42"/>
  <c r="K2" i="42" s="1"/>
  <c r="H32" i="42"/>
  <c r="K32" i="42" s="1"/>
  <c r="H21" i="42"/>
  <c r="K21" i="42" s="1"/>
  <c r="H19" i="42"/>
  <c r="BB19" i="42" s="1"/>
  <c r="BD19" i="42" s="1"/>
  <c r="BE19" i="42" s="1"/>
  <c r="H16" i="42"/>
  <c r="BB16" i="42" s="1"/>
  <c r="BD16" i="42" s="1"/>
  <c r="BE16" i="42" s="1"/>
  <c r="H45" i="42"/>
  <c r="K45" i="42" s="1"/>
  <c r="H49" i="42"/>
  <c r="K49" i="42" s="1"/>
  <c r="H56" i="42"/>
  <c r="BB56" i="42" s="1"/>
  <c r="BD56" i="42" s="1"/>
  <c r="BE56" i="42" s="1"/>
  <c r="H57" i="42"/>
  <c r="K57" i="42" s="1"/>
  <c r="H62" i="42"/>
  <c r="BB62" i="42" s="1"/>
  <c r="BD62" i="42" s="1"/>
  <c r="BE62" i="42" s="1"/>
  <c r="H66" i="42"/>
  <c r="K66" i="42" s="1"/>
  <c r="H93" i="42"/>
  <c r="BB93" i="42" s="1"/>
  <c r="BD93" i="42" s="1"/>
  <c r="BE93" i="42" s="1"/>
  <c r="H97" i="42"/>
  <c r="K97" i="42" s="1"/>
  <c r="H101" i="42"/>
  <c r="BB101" i="42" s="1"/>
  <c r="BD101" i="42" s="1"/>
  <c r="BE101" i="42" s="1"/>
  <c r="H104" i="42"/>
  <c r="BB104" i="42" s="1"/>
  <c r="BD104" i="42" s="1"/>
  <c r="BE104" i="42" s="1"/>
  <c r="H109" i="42"/>
  <c r="K109" i="42" s="1"/>
  <c r="H8" i="42"/>
  <c r="BB8" i="42" s="1"/>
  <c r="BD8" i="42" s="1"/>
  <c r="BE8" i="42" s="1"/>
  <c r="H37" i="42"/>
  <c r="K37" i="42" s="1"/>
  <c r="H20" i="42"/>
  <c r="K20" i="42" s="1"/>
  <c r="H51" i="42"/>
  <c r="BB51" i="42" s="1"/>
  <c r="BD51" i="42" s="1"/>
  <c r="BE51" i="42" s="1"/>
  <c r="H41" i="42"/>
  <c r="BB41" i="42" s="1"/>
  <c r="BD41" i="42" s="1"/>
  <c r="BE41" i="42" s="1"/>
  <c r="H53" i="42"/>
  <c r="K53" i="42" s="1"/>
  <c r="H18" i="42"/>
  <c r="BB18" i="42" s="1"/>
  <c r="BD18" i="42" s="1"/>
  <c r="BE18" i="42" s="1"/>
  <c r="H28" i="42"/>
  <c r="K28" i="42" s="1"/>
  <c r="H61" i="42"/>
  <c r="K61" i="42" s="1"/>
  <c r="H65" i="42"/>
  <c r="K65" i="42" s="1"/>
  <c r="H69" i="42"/>
  <c r="K69" i="42" s="1"/>
  <c r="H73" i="42"/>
  <c r="K73" i="42" s="1"/>
  <c r="H79" i="42"/>
  <c r="BB79" i="42" s="1"/>
  <c r="BD79" i="42" s="1"/>
  <c r="BE79" i="42" s="1"/>
  <c r="H81" i="42"/>
  <c r="K81" i="42" s="1"/>
  <c r="H83" i="42"/>
  <c r="BB83" i="42" s="1"/>
  <c r="BD83" i="42" s="1"/>
  <c r="BE83" i="42" s="1"/>
  <c r="H89" i="42"/>
  <c r="BB89" i="42" s="1"/>
  <c r="BD89" i="42" s="1"/>
  <c r="BE89" i="42" s="1"/>
  <c r="H91" i="42"/>
  <c r="BB91" i="42" s="1"/>
  <c r="BD91" i="42" s="1"/>
  <c r="BE91" i="42" s="1"/>
  <c r="H103" i="42"/>
  <c r="K103" i="42" s="1"/>
  <c r="H106" i="42"/>
  <c r="BB106" i="42" s="1"/>
  <c r="BD106" i="42" s="1"/>
  <c r="BE106" i="42" s="1"/>
  <c r="H107" i="42"/>
  <c r="K107" i="42" s="1"/>
  <c r="H111" i="42"/>
  <c r="BB111" i="42" s="1"/>
  <c r="BD111" i="42" s="1"/>
  <c r="BE111" i="42" s="1"/>
  <c r="H114" i="42"/>
  <c r="K114" i="42" s="1"/>
  <c r="H120" i="42"/>
  <c r="K120" i="42" s="1"/>
  <c r="H33" i="42"/>
  <c r="K33" i="42" s="1"/>
  <c r="H27" i="42"/>
  <c r="K27" i="42" s="1"/>
  <c r="H52" i="42"/>
  <c r="BB52" i="42" s="1"/>
  <c r="BD52" i="42" s="1"/>
  <c r="BE52" i="42" s="1"/>
  <c r="H25" i="42"/>
  <c r="BB25" i="42" s="1"/>
  <c r="BD25" i="42" s="1"/>
  <c r="BE25" i="42" s="1"/>
  <c r="H46" i="42"/>
  <c r="BB46" i="42" s="1"/>
  <c r="BD46" i="42" s="1"/>
  <c r="BE46" i="42" s="1"/>
  <c r="H24" i="42"/>
  <c r="K24" i="42" s="1"/>
  <c r="H6" i="42"/>
  <c r="BB6" i="42" s="1"/>
  <c r="BD6" i="42" s="1"/>
  <c r="BE6" i="42" s="1"/>
  <c r="H17" i="42"/>
  <c r="K17" i="42" s="1"/>
  <c r="H36" i="42"/>
  <c r="BB36" i="42" s="1"/>
  <c r="BD36" i="42" s="1"/>
  <c r="BE36" i="42" s="1"/>
  <c r="H14" i="42"/>
  <c r="BB14" i="42" s="1"/>
  <c r="BD14" i="42" s="1"/>
  <c r="BE14" i="42" s="1"/>
  <c r="H54" i="42"/>
  <c r="K54" i="42" s="1"/>
  <c r="H48" i="42"/>
  <c r="BB48" i="42" s="1"/>
  <c r="BD48" i="42" s="1"/>
  <c r="BE48" i="42" s="1"/>
  <c r="H7" i="42"/>
  <c r="K7" i="42" s="1"/>
  <c r="H55" i="42"/>
  <c r="K55" i="42" s="1"/>
  <c r="H75" i="42"/>
  <c r="BB75" i="42" s="1"/>
  <c r="BD75" i="42" s="1"/>
  <c r="BE75" i="42" s="1"/>
  <c r="H82" i="42"/>
  <c r="BB82" i="42" s="1"/>
  <c r="BD82" i="42" s="1"/>
  <c r="BE82" i="42" s="1"/>
  <c r="H92" i="42"/>
  <c r="K92" i="42" s="1"/>
  <c r="H96" i="42"/>
  <c r="K96" i="42" s="1"/>
  <c r="H98" i="42"/>
  <c r="BB98" i="42" s="1"/>
  <c r="BD98" i="42" s="1"/>
  <c r="BE98" i="42" s="1"/>
  <c r="H100" i="42"/>
  <c r="BB100" i="42" s="1"/>
  <c r="BD100" i="42" s="1"/>
  <c r="BE100" i="42" s="1"/>
  <c r="H116" i="42"/>
  <c r="H117" i="42"/>
  <c r="K117" i="42" s="1"/>
  <c r="H122" i="42"/>
  <c r="H123" i="42"/>
  <c r="K123" i="42" s="1"/>
  <c r="H43" i="42"/>
  <c r="BB43" i="42" s="1"/>
  <c r="BD43" i="42" s="1"/>
  <c r="BE43" i="42" s="1"/>
  <c r="H34" i="42"/>
  <c r="K34" i="42" s="1"/>
  <c r="H17" i="43"/>
  <c r="K17" i="43" s="1"/>
  <c r="H12" i="43"/>
  <c r="K12" i="43" s="1"/>
  <c r="BA21" i="43"/>
  <c r="BC21" i="43" s="1"/>
  <c r="BD21" i="43" s="1"/>
  <c r="BA31" i="43"/>
  <c r="BC31" i="43" s="1"/>
  <c r="BD31" i="43" s="1"/>
  <c r="K14" i="43"/>
  <c r="BA26" i="43"/>
  <c r="BC26" i="43" s="1"/>
  <c r="BD26" i="43" s="1"/>
  <c r="BB32" i="42"/>
  <c r="BD32" i="42" s="1"/>
  <c r="BE32" i="42" s="1"/>
  <c r="BB2" i="42"/>
  <c r="BD2" i="42" s="1"/>
  <c r="BE2" i="42" s="1"/>
  <c r="K29" i="42"/>
  <c r="BB60" i="42"/>
  <c r="BD60" i="42" s="1"/>
  <c r="BE60" i="42" s="1"/>
  <c r="K93" i="42"/>
  <c r="K16" i="42"/>
  <c r="BB78" i="42"/>
  <c r="BD78" i="42" s="1"/>
  <c r="BE78" i="42" s="1"/>
  <c r="K78" i="42"/>
  <c r="H22" i="42"/>
  <c r="H3" i="42"/>
  <c r="H67" i="42"/>
  <c r="H80" i="42"/>
  <c r="H90" i="42"/>
  <c r="H95" i="42"/>
  <c r="H110" i="42"/>
  <c r="BB114" i="42"/>
  <c r="BD114" i="42" s="1"/>
  <c r="BE114" i="42" s="1"/>
  <c r="K124" i="42"/>
  <c r="K42" i="42"/>
  <c r="BB42" i="42"/>
  <c r="BD42" i="42" s="1"/>
  <c r="BE42" i="42" s="1"/>
  <c r="K105" i="42"/>
  <c r="BB105" i="42"/>
  <c r="BD105" i="42" s="1"/>
  <c r="BE105" i="42" s="1"/>
  <c r="H50" i="42"/>
  <c r="H5" i="42"/>
  <c r="H63" i="42"/>
  <c r="K85" i="42"/>
  <c r="BB85" i="42"/>
  <c r="BD85" i="42" s="1"/>
  <c r="BE85" i="42" s="1"/>
  <c r="BB108" i="42"/>
  <c r="BD108" i="42" s="1"/>
  <c r="BE108" i="42" s="1"/>
  <c r="BB112" i="42"/>
  <c r="BD112" i="42" s="1"/>
  <c r="BE112" i="42" s="1"/>
  <c r="K112" i="42"/>
  <c r="BB107" i="42"/>
  <c r="BD107" i="42" s="1"/>
  <c r="BE107" i="42" s="1"/>
  <c r="H40" i="42"/>
  <c r="H35" i="42"/>
  <c r="H59" i="42"/>
  <c r="H71" i="42"/>
  <c r="H76" i="42"/>
  <c r="H84" i="42"/>
  <c r="H86" i="42"/>
  <c r="H99" i="42"/>
  <c r="K43" i="42"/>
  <c r="H12" i="42"/>
  <c r="K52" i="43"/>
  <c r="BA52" i="43"/>
  <c r="BC52" i="43" s="1"/>
  <c r="BD52" i="43" s="1"/>
  <c r="K19" i="43"/>
  <c r="BA19" i="43"/>
  <c r="BC19" i="43" s="1"/>
  <c r="BD19" i="43" s="1"/>
  <c r="H15" i="43"/>
  <c r="BA25" i="43"/>
  <c r="BC25" i="43" s="1"/>
  <c r="BD25" i="43" s="1"/>
  <c r="H113" i="42"/>
  <c r="K118" i="42"/>
  <c r="H119" i="42"/>
  <c r="H31" i="42"/>
  <c r="BA34" i="43"/>
  <c r="BC34" i="43" s="1"/>
  <c r="BD34" i="43" s="1"/>
  <c r="K63" i="43"/>
  <c r="BA54" i="43"/>
  <c r="BC54" i="43" s="1"/>
  <c r="BD54" i="43" s="1"/>
  <c r="H58" i="43"/>
  <c r="H64" i="43"/>
  <c r="K91" i="43"/>
  <c r="BA91" i="43"/>
  <c r="BC91" i="43" s="1"/>
  <c r="BD91" i="43" s="1"/>
  <c r="H40" i="43"/>
  <c r="H46" i="43"/>
  <c r="H57" i="43"/>
  <c r="H61" i="43"/>
  <c r="BA87" i="43"/>
  <c r="BC87" i="43" s="1"/>
  <c r="BD87" i="43" s="1"/>
  <c r="K8" i="43"/>
  <c r="H3" i="43"/>
  <c r="H36" i="43"/>
  <c r="H47" i="43"/>
  <c r="H60" i="43"/>
  <c r="K76" i="43"/>
  <c r="BA76" i="43"/>
  <c r="BC76" i="43" s="1"/>
  <c r="BD76" i="43" s="1"/>
  <c r="H101" i="43"/>
  <c r="K104" i="43"/>
  <c r="H69" i="43"/>
  <c r="H81" i="43"/>
  <c r="H93" i="43"/>
  <c r="K108" i="43"/>
  <c r="H109" i="43"/>
  <c r="BA16" i="43"/>
  <c r="BC16" i="43" s="1"/>
  <c r="BD16" i="43" s="1"/>
  <c r="H74" i="43"/>
  <c r="H82" i="43"/>
  <c r="H97" i="43"/>
  <c r="H113" i="43"/>
  <c r="K10" i="43"/>
  <c r="BA10" i="43"/>
  <c r="BC10" i="43" s="1"/>
  <c r="BD10" i="43" s="1"/>
  <c r="BA11" i="43" l="1"/>
  <c r="BC11" i="43" s="1"/>
  <c r="BD11" i="43" s="1"/>
  <c r="K13" i="43"/>
  <c r="BA13" i="43"/>
  <c r="BC13" i="43" s="1"/>
  <c r="BD13" i="43" s="1"/>
  <c r="BA50" i="43"/>
  <c r="BC50" i="43" s="1"/>
  <c r="BD50" i="43" s="1"/>
  <c r="BA114" i="43"/>
  <c r="BC114" i="43" s="1"/>
  <c r="BD114" i="43" s="1"/>
  <c r="K77" i="43"/>
  <c r="K33" i="43"/>
  <c r="BA53" i="43"/>
  <c r="BC53" i="43" s="1"/>
  <c r="BD53" i="43" s="1"/>
  <c r="BA2" i="43"/>
  <c r="BC2" i="43" s="1"/>
  <c r="BD2" i="43" s="1"/>
  <c r="BA103" i="43"/>
  <c r="BC103" i="43" s="1"/>
  <c r="BD103" i="43" s="1"/>
  <c r="K89" i="43"/>
  <c r="BA118" i="43"/>
  <c r="BC118" i="43" s="1"/>
  <c r="BD118" i="43" s="1"/>
  <c r="K37" i="43"/>
  <c r="BA41" i="43"/>
  <c r="BC41" i="43" s="1"/>
  <c r="BD41" i="43" s="1"/>
  <c r="BA35" i="43"/>
  <c r="BC35" i="43" s="1"/>
  <c r="BD35" i="43" s="1"/>
  <c r="BA5" i="43"/>
  <c r="BC5" i="43" s="1"/>
  <c r="BD5" i="43" s="1"/>
  <c r="K5" i="43"/>
  <c r="BB121" i="42"/>
  <c r="BD121" i="42" s="1"/>
  <c r="BE121" i="42" s="1"/>
  <c r="BB55" i="42"/>
  <c r="BD55" i="42" s="1"/>
  <c r="BE55" i="42" s="1"/>
  <c r="K58" i="42"/>
  <c r="K8" i="42"/>
  <c r="K79" i="42"/>
  <c r="K88" i="42"/>
  <c r="BB10" i="42"/>
  <c r="BD10" i="42" s="1"/>
  <c r="BE10" i="42" s="1"/>
  <c r="BB30" i="42"/>
  <c r="BD30" i="42" s="1"/>
  <c r="BE30" i="42" s="1"/>
  <c r="K4" i="42"/>
  <c r="K19" i="42"/>
  <c r="BB68" i="42"/>
  <c r="BD68" i="42" s="1"/>
  <c r="BE68" i="42" s="1"/>
  <c r="BB61" i="42"/>
  <c r="BD61" i="42" s="1"/>
  <c r="BE61" i="42" s="1"/>
  <c r="BB27" i="42"/>
  <c r="BD27" i="42" s="1"/>
  <c r="BE27" i="42" s="1"/>
  <c r="BB96" i="42"/>
  <c r="BD96" i="42" s="1"/>
  <c r="BE96" i="42" s="1"/>
  <c r="BB57" i="42"/>
  <c r="BD57" i="42" s="1"/>
  <c r="BE57" i="42" s="1"/>
  <c r="BB24" i="42"/>
  <c r="BD24" i="42" s="1"/>
  <c r="BE24" i="42" s="1"/>
  <c r="BB39" i="42"/>
  <c r="BD39" i="42" s="1"/>
  <c r="BE39" i="42" s="1"/>
  <c r="BB34" i="42"/>
  <c r="BD34" i="42" s="1"/>
  <c r="BE34" i="42" s="1"/>
  <c r="BB117" i="42"/>
  <c r="BD117" i="42" s="1"/>
  <c r="BE117" i="42" s="1"/>
  <c r="K111" i="42"/>
  <c r="BB87" i="42"/>
  <c r="BD87" i="42" s="1"/>
  <c r="BE87" i="42" s="1"/>
  <c r="K91" i="42"/>
  <c r="BB38" i="42"/>
  <c r="BD38" i="42" s="1"/>
  <c r="BE38" i="42" s="1"/>
  <c r="BB97" i="42"/>
  <c r="BD97" i="42" s="1"/>
  <c r="BE97" i="42" s="1"/>
  <c r="K41" i="42"/>
  <c r="K14" i="42"/>
  <c r="K70" i="42"/>
  <c r="BB115" i="42"/>
  <c r="BD115" i="42" s="1"/>
  <c r="BE115" i="42" s="1"/>
  <c r="BB77" i="42"/>
  <c r="BD77" i="42" s="1"/>
  <c r="BE77" i="42" s="1"/>
  <c r="BB7" i="42"/>
  <c r="BD7" i="42" s="1"/>
  <c r="BE7" i="42" s="1"/>
  <c r="BA92" i="43"/>
  <c r="BC92" i="43" s="1"/>
  <c r="BD92" i="43" s="1"/>
  <c r="BA6" i="43"/>
  <c r="BC6" i="43" s="1"/>
  <c r="BD6" i="43" s="1"/>
  <c r="BA75" i="43"/>
  <c r="BC75" i="43" s="1"/>
  <c r="BD75" i="43" s="1"/>
  <c r="K105" i="43"/>
  <c r="BA66" i="43"/>
  <c r="BC66" i="43" s="1"/>
  <c r="BD66" i="43" s="1"/>
  <c r="BA112" i="43"/>
  <c r="BC112" i="43" s="1"/>
  <c r="BD112" i="43" s="1"/>
  <c r="BA84" i="43"/>
  <c r="BC84" i="43" s="1"/>
  <c r="BD84" i="43" s="1"/>
  <c r="BA24" i="43"/>
  <c r="BC24" i="43" s="1"/>
  <c r="BD24" i="43" s="1"/>
  <c r="BA120" i="43"/>
  <c r="BC120" i="43" s="1"/>
  <c r="BD120" i="43" s="1"/>
  <c r="BA20" i="43"/>
  <c r="BC20" i="43" s="1"/>
  <c r="BD20" i="43" s="1"/>
  <c r="BA55" i="43"/>
  <c r="BC55" i="43" s="1"/>
  <c r="BD55" i="43" s="1"/>
  <c r="BA90" i="43"/>
  <c r="BC90" i="43" s="1"/>
  <c r="BD90" i="43" s="1"/>
  <c r="K29" i="43"/>
  <c r="K73" i="43"/>
  <c r="BA49" i="43"/>
  <c r="BC49" i="43" s="1"/>
  <c r="BD49" i="43" s="1"/>
  <c r="BA32" i="43"/>
  <c r="BC32" i="43" s="1"/>
  <c r="BD32" i="43" s="1"/>
  <c r="BA96" i="43"/>
  <c r="BC96" i="43" s="1"/>
  <c r="BD96" i="43" s="1"/>
  <c r="K95" i="43"/>
  <c r="K121" i="43"/>
  <c r="K88" i="43"/>
  <c r="BA79" i="43"/>
  <c r="BC79" i="43" s="1"/>
  <c r="BD79" i="43" s="1"/>
  <c r="BA71" i="43"/>
  <c r="BC71" i="43" s="1"/>
  <c r="BD71" i="43" s="1"/>
  <c r="K59" i="43"/>
  <c r="K123" i="43"/>
  <c r="K85" i="43"/>
  <c r="BA67" i="43"/>
  <c r="BC67" i="43" s="1"/>
  <c r="BD67" i="43" s="1"/>
  <c r="K56" i="43"/>
  <c r="BA43" i="43"/>
  <c r="BC43" i="43" s="1"/>
  <c r="BD43" i="43" s="1"/>
  <c r="BA18" i="43"/>
  <c r="BC18" i="43" s="1"/>
  <c r="BD18" i="43" s="1"/>
  <c r="K107" i="43"/>
  <c r="BA98" i="43"/>
  <c r="BC98" i="43" s="1"/>
  <c r="BD98" i="43" s="1"/>
  <c r="K62" i="43"/>
  <c r="BA23" i="43"/>
  <c r="BC23" i="43" s="1"/>
  <c r="BD23" i="43" s="1"/>
  <c r="K65" i="43"/>
  <c r="BA110" i="43"/>
  <c r="BC110" i="43" s="1"/>
  <c r="BD110" i="43" s="1"/>
  <c r="BA94" i="43"/>
  <c r="BC94" i="43" s="1"/>
  <c r="BD94" i="43" s="1"/>
  <c r="K4" i="43"/>
  <c r="BA106" i="43"/>
  <c r="BC106" i="43" s="1"/>
  <c r="BD106" i="43" s="1"/>
  <c r="BA122" i="43"/>
  <c r="BC122" i="43" s="1"/>
  <c r="BD122" i="43" s="1"/>
  <c r="BA22" i="43"/>
  <c r="BC22" i="43" s="1"/>
  <c r="BD22" i="43" s="1"/>
  <c r="K44" i="43"/>
  <c r="K111" i="43"/>
  <c r="K21" i="43"/>
  <c r="BA45" i="43"/>
  <c r="BC45" i="43" s="1"/>
  <c r="BD45" i="43" s="1"/>
  <c r="BA116" i="43"/>
  <c r="BC116" i="43" s="1"/>
  <c r="BD116" i="43" s="1"/>
  <c r="BA83" i="43"/>
  <c r="BC83" i="43" s="1"/>
  <c r="BD83" i="43" s="1"/>
  <c r="BA28" i="43"/>
  <c r="BC28" i="43" s="1"/>
  <c r="BD28" i="43" s="1"/>
  <c r="K26" i="43"/>
  <c r="BA30" i="43"/>
  <c r="BC30" i="43" s="1"/>
  <c r="BD30" i="43" s="1"/>
  <c r="BA78" i="43"/>
  <c r="BC78" i="43" s="1"/>
  <c r="BD78" i="43" s="1"/>
  <c r="BA124" i="43"/>
  <c r="BC124" i="43" s="1"/>
  <c r="BD124" i="43" s="1"/>
  <c r="BA39" i="43"/>
  <c r="BC39" i="43" s="1"/>
  <c r="BD39" i="43" s="1"/>
  <c r="BA99" i="43"/>
  <c r="BC99" i="43" s="1"/>
  <c r="BD99" i="43" s="1"/>
  <c r="BA100" i="43"/>
  <c r="BC100" i="43" s="1"/>
  <c r="BD100" i="43" s="1"/>
  <c r="K68" i="43"/>
  <c r="BA51" i="43"/>
  <c r="BC51" i="43" s="1"/>
  <c r="BD51" i="43" s="1"/>
  <c r="BA17" i="43"/>
  <c r="BC17" i="43" s="1"/>
  <c r="BD17" i="43" s="1"/>
  <c r="BA86" i="43"/>
  <c r="BC86" i="43" s="1"/>
  <c r="BD86" i="43" s="1"/>
  <c r="K31" i="43"/>
  <c r="K98" i="42"/>
  <c r="BB47" i="42"/>
  <c r="BD47" i="42" s="1"/>
  <c r="BE47" i="42" s="1"/>
  <c r="K75" i="42"/>
  <c r="BB23" i="42"/>
  <c r="BD23" i="42" s="1"/>
  <c r="BE23" i="42" s="1"/>
  <c r="K101" i="42"/>
  <c r="K46" i="42"/>
  <c r="K100" i="42"/>
  <c r="BB66" i="42"/>
  <c r="BD66" i="42" s="1"/>
  <c r="BE66" i="42" s="1"/>
  <c r="BB69" i="42"/>
  <c r="BD69" i="42" s="1"/>
  <c r="BE69" i="42" s="1"/>
  <c r="BB11" i="42"/>
  <c r="BD11" i="42" s="1"/>
  <c r="BE11" i="42" s="1"/>
  <c r="BB21" i="42"/>
  <c r="BD21" i="42" s="1"/>
  <c r="BE21" i="42" s="1"/>
  <c r="K15" i="42"/>
  <c r="BB120" i="42"/>
  <c r="BD120" i="42" s="1"/>
  <c r="BE120" i="42" s="1"/>
  <c r="BB26" i="42"/>
  <c r="BD26" i="42" s="1"/>
  <c r="BE26" i="42" s="1"/>
  <c r="K64" i="42"/>
  <c r="BB9" i="42"/>
  <c r="BD9" i="42" s="1"/>
  <c r="BE9" i="42" s="1"/>
  <c r="BB20" i="42"/>
  <c r="BD20" i="42" s="1"/>
  <c r="BE20" i="42" s="1"/>
  <c r="BB17" i="42"/>
  <c r="BD17" i="42" s="1"/>
  <c r="BE17" i="42" s="1"/>
  <c r="K51" i="42"/>
  <c r="K13" i="42"/>
  <c r="K48" i="42"/>
  <c r="BB49" i="42"/>
  <c r="BD49" i="42" s="1"/>
  <c r="BE49" i="42" s="1"/>
  <c r="K104" i="42"/>
  <c r="K102" i="42"/>
  <c r="BB123" i="42"/>
  <c r="BD123" i="42" s="1"/>
  <c r="BE123" i="42" s="1"/>
  <c r="K74" i="42"/>
  <c r="K82" i="42"/>
  <c r="K18" i="42"/>
  <c r="K25" i="42"/>
  <c r="K106" i="42"/>
  <c r="K83" i="42"/>
  <c r="BB81" i="42"/>
  <c r="BD81" i="42" s="1"/>
  <c r="BE81" i="42" s="1"/>
  <c r="K62" i="42"/>
  <c r="K6" i="42"/>
  <c r="K94" i="42"/>
  <c r="BB53" i="42"/>
  <c r="BD53" i="42" s="1"/>
  <c r="BE53" i="42" s="1"/>
  <c r="BB103" i="42"/>
  <c r="BD103" i="42" s="1"/>
  <c r="BE103" i="42" s="1"/>
  <c r="K72" i="42"/>
  <c r="BB54" i="42"/>
  <c r="BD54" i="42" s="1"/>
  <c r="BE54" i="42" s="1"/>
  <c r="BB65" i="42"/>
  <c r="BD65" i="42" s="1"/>
  <c r="BE65" i="42" s="1"/>
  <c r="K52" i="42"/>
  <c r="BB37" i="42"/>
  <c r="BD37" i="42" s="1"/>
  <c r="BE37" i="42" s="1"/>
  <c r="BB45" i="42"/>
  <c r="BD45" i="42" s="1"/>
  <c r="BE45" i="42" s="1"/>
  <c r="BB44" i="42"/>
  <c r="BD44" i="42" s="1"/>
  <c r="BE44" i="42" s="1"/>
  <c r="K117" i="43"/>
  <c r="BA80" i="43"/>
  <c r="BC80" i="43" s="1"/>
  <c r="BD80" i="43" s="1"/>
  <c r="BA70" i="43"/>
  <c r="BC70" i="43" s="1"/>
  <c r="BD70" i="43" s="1"/>
  <c r="BA102" i="43"/>
  <c r="BC102" i="43" s="1"/>
  <c r="BD102" i="43" s="1"/>
  <c r="BA12" i="43"/>
  <c r="BC12" i="43" s="1"/>
  <c r="BD12" i="43" s="1"/>
  <c r="BA9" i="43"/>
  <c r="BC9" i="43" s="1"/>
  <c r="BD9" i="43" s="1"/>
  <c r="K48" i="43"/>
  <c r="BA115" i="43"/>
  <c r="BC115" i="43" s="1"/>
  <c r="BD115" i="43" s="1"/>
  <c r="BA72" i="43"/>
  <c r="BC72" i="43" s="1"/>
  <c r="BD72" i="43" s="1"/>
  <c r="K72" i="43"/>
  <c r="BB109" i="42"/>
  <c r="BD109" i="42" s="1"/>
  <c r="BE109" i="42" s="1"/>
  <c r="K56" i="42"/>
  <c r="K36" i="42"/>
  <c r="BB92" i="42"/>
  <c r="BD92" i="42" s="1"/>
  <c r="BE92" i="42" s="1"/>
  <c r="BB73" i="42"/>
  <c r="BD73" i="42" s="1"/>
  <c r="BE73" i="42" s="1"/>
  <c r="BB28" i="42"/>
  <c r="BD28" i="42" s="1"/>
  <c r="BE28" i="42" s="1"/>
  <c r="BB116" i="42"/>
  <c r="BD116" i="42" s="1"/>
  <c r="BE116" i="42" s="1"/>
  <c r="K116" i="42"/>
  <c r="K89" i="42"/>
  <c r="BB33" i="42"/>
  <c r="BD33" i="42" s="1"/>
  <c r="BE33" i="42" s="1"/>
  <c r="BB122" i="42"/>
  <c r="BD122" i="42" s="1"/>
  <c r="BE122" i="42" s="1"/>
  <c r="K122" i="42"/>
  <c r="BA14" i="43"/>
  <c r="BC14" i="43" s="1"/>
  <c r="BD14" i="43" s="1"/>
  <c r="BB113" i="42"/>
  <c r="BD113" i="42" s="1"/>
  <c r="BE113" i="42" s="1"/>
  <c r="K113" i="42"/>
  <c r="BB99" i="42"/>
  <c r="BD99" i="42" s="1"/>
  <c r="BE99" i="42" s="1"/>
  <c r="K99" i="42"/>
  <c r="K35" i="42"/>
  <c r="BB35" i="42"/>
  <c r="BD35" i="42" s="1"/>
  <c r="BE35" i="42" s="1"/>
  <c r="K5" i="42"/>
  <c r="BB5" i="42"/>
  <c r="BD5" i="42" s="1"/>
  <c r="BE5" i="42" s="1"/>
  <c r="K12" i="42"/>
  <c r="BB12" i="42"/>
  <c r="BD12" i="42" s="1"/>
  <c r="BE12" i="42" s="1"/>
  <c r="BB76" i="42"/>
  <c r="BD76" i="42" s="1"/>
  <c r="BE76" i="42" s="1"/>
  <c r="K76" i="42"/>
  <c r="K40" i="42"/>
  <c r="BB40" i="42"/>
  <c r="BD40" i="42" s="1"/>
  <c r="BE40" i="42" s="1"/>
  <c r="BB110" i="42"/>
  <c r="BD110" i="42" s="1"/>
  <c r="BE110" i="42" s="1"/>
  <c r="K110" i="42"/>
  <c r="K80" i="42"/>
  <c r="BB80" i="42"/>
  <c r="BD80" i="42" s="1"/>
  <c r="BE80" i="42" s="1"/>
  <c r="BB67" i="42"/>
  <c r="BD67" i="42" s="1"/>
  <c r="BE67" i="42" s="1"/>
  <c r="K67" i="42"/>
  <c r="BB22" i="42"/>
  <c r="BD22" i="42" s="1"/>
  <c r="BE22" i="42" s="1"/>
  <c r="K22" i="42"/>
  <c r="BA40" i="43"/>
  <c r="BC40" i="43" s="1"/>
  <c r="BD40" i="43" s="1"/>
  <c r="K40" i="43"/>
  <c r="BA97" i="43"/>
  <c r="BC97" i="43" s="1"/>
  <c r="BD97" i="43" s="1"/>
  <c r="K97" i="43"/>
  <c r="BA109" i="43"/>
  <c r="BC109" i="43" s="1"/>
  <c r="BD109" i="43" s="1"/>
  <c r="K109" i="43"/>
  <c r="BA81" i="43"/>
  <c r="BC81" i="43" s="1"/>
  <c r="BD81" i="43" s="1"/>
  <c r="K81" i="43"/>
  <c r="BA101" i="43"/>
  <c r="BC101" i="43" s="1"/>
  <c r="BD101" i="43" s="1"/>
  <c r="K101" i="43"/>
  <c r="BA3" i="43"/>
  <c r="BC3" i="43" s="1"/>
  <c r="BD3" i="43" s="1"/>
  <c r="K3" i="43"/>
  <c r="K61" i="43"/>
  <c r="BA61" i="43"/>
  <c r="BC61" i="43" s="1"/>
  <c r="BD61" i="43" s="1"/>
  <c r="BA74" i="43"/>
  <c r="BC74" i="43" s="1"/>
  <c r="BD74" i="43" s="1"/>
  <c r="K74" i="43"/>
  <c r="BA69" i="43"/>
  <c r="BC69" i="43" s="1"/>
  <c r="BD69" i="43" s="1"/>
  <c r="K69" i="43"/>
  <c r="BA60" i="43"/>
  <c r="BC60" i="43" s="1"/>
  <c r="BD60" i="43" s="1"/>
  <c r="K60" i="43"/>
  <c r="BA57" i="43"/>
  <c r="BC57" i="43" s="1"/>
  <c r="BD57" i="43" s="1"/>
  <c r="K57" i="43"/>
  <c r="BA58" i="43"/>
  <c r="BC58" i="43" s="1"/>
  <c r="BD58" i="43" s="1"/>
  <c r="K58" i="43"/>
  <c r="BB119" i="42"/>
  <c r="BD119" i="42" s="1"/>
  <c r="BE119" i="42" s="1"/>
  <c r="K119" i="42"/>
  <c r="K15" i="43"/>
  <c r="BA15" i="43"/>
  <c r="BB86" i="42"/>
  <c r="BD86" i="42" s="1"/>
  <c r="BE86" i="42" s="1"/>
  <c r="K86" i="42"/>
  <c r="BB71" i="42"/>
  <c r="BD71" i="42" s="1"/>
  <c r="BE71" i="42" s="1"/>
  <c r="K71" i="42"/>
  <c r="BB63" i="42"/>
  <c r="BD63" i="42" s="1"/>
  <c r="BE63" i="42" s="1"/>
  <c r="K63" i="42"/>
  <c r="BB50" i="42"/>
  <c r="BD50" i="42" s="1"/>
  <c r="BE50" i="42" s="1"/>
  <c r="K50" i="42"/>
  <c r="BB95" i="42"/>
  <c r="BD95" i="42" s="1"/>
  <c r="BE95" i="42" s="1"/>
  <c r="K95" i="42"/>
  <c r="K36" i="43"/>
  <c r="BA36" i="43"/>
  <c r="BC36" i="43" s="1"/>
  <c r="BD36" i="43" s="1"/>
  <c r="BA113" i="43"/>
  <c r="BC113" i="43" s="1"/>
  <c r="BD113" i="43" s="1"/>
  <c r="K113" i="43"/>
  <c r="BA82" i="43"/>
  <c r="BC82" i="43" s="1"/>
  <c r="BD82" i="43" s="1"/>
  <c r="K82" i="43"/>
  <c r="BA93" i="43"/>
  <c r="BC93" i="43" s="1"/>
  <c r="BD93" i="43" s="1"/>
  <c r="K93" i="43"/>
  <c r="BA64" i="43"/>
  <c r="BC64" i="43" s="1"/>
  <c r="BD64" i="43" s="1"/>
  <c r="K64" i="43"/>
  <c r="BB31" i="42"/>
  <c r="BD31" i="42" s="1"/>
  <c r="BE31" i="42" s="1"/>
  <c r="K31" i="42"/>
  <c r="BA47" i="43"/>
  <c r="BC47" i="43" s="1"/>
  <c r="BD47" i="43" s="1"/>
  <c r="K47" i="43"/>
  <c r="BA46" i="43"/>
  <c r="BC46" i="43" s="1"/>
  <c r="BD46" i="43" s="1"/>
  <c r="K46" i="43"/>
  <c r="BB84" i="42"/>
  <c r="BD84" i="42" s="1"/>
  <c r="BE84" i="42" s="1"/>
  <c r="K84" i="42"/>
  <c r="K59" i="42"/>
  <c r="BB59" i="42"/>
  <c r="BD59" i="42" s="1"/>
  <c r="BE59" i="42" s="1"/>
  <c r="K90" i="42"/>
  <c r="BB90" i="42"/>
  <c r="BD90" i="42" s="1"/>
  <c r="BE90" i="42" s="1"/>
  <c r="BB3" i="42"/>
  <c r="BD3" i="42" s="1"/>
  <c r="BE3" i="42" s="1"/>
  <c r="K3" i="42"/>
  <c r="AX125" i="40" l="1"/>
  <c r="AT125" i="40"/>
  <c r="AP125" i="40"/>
  <c r="AL125" i="40"/>
  <c r="AH125" i="40"/>
  <c r="AD125" i="40"/>
  <c r="Z125" i="40"/>
  <c r="V125" i="40"/>
  <c r="R125" i="40"/>
  <c r="N125" i="40"/>
  <c r="AZ124" i="40"/>
  <c r="BB124" i="40" s="1"/>
  <c r="BC124" i="40" s="1"/>
  <c r="AY124" i="40"/>
  <c r="AU124" i="40"/>
  <c r="AQ124" i="40"/>
  <c r="AM124" i="40"/>
  <c r="AI124" i="40"/>
  <c r="AE124" i="40"/>
  <c r="AA124" i="40"/>
  <c r="W124" i="40"/>
  <c r="S124" i="40"/>
  <c r="O124" i="40"/>
  <c r="J124" i="40"/>
  <c r="I124" i="40"/>
  <c r="B124" i="40"/>
  <c r="AZ123" i="40"/>
  <c r="BB123" i="40" s="1"/>
  <c r="BC123" i="40" s="1"/>
  <c r="AY123" i="40"/>
  <c r="AU123" i="40"/>
  <c r="AQ123" i="40"/>
  <c r="AM123" i="40"/>
  <c r="AI123" i="40"/>
  <c r="AE123" i="40"/>
  <c r="AA123" i="40"/>
  <c r="W123" i="40"/>
  <c r="S123" i="40"/>
  <c r="O123" i="40"/>
  <c r="J123" i="40"/>
  <c r="I123" i="40"/>
  <c r="B123" i="40"/>
  <c r="AY122" i="40"/>
  <c r="AU122" i="40"/>
  <c r="AQ122" i="40"/>
  <c r="AM122" i="40"/>
  <c r="AI122" i="40"/>
  <c r="AE122" i="40"/>
  <c r="AA122" i="40"/>
  <c r="W122" i="40"/>
  <c r="S122" i="40"/>
  <c r="O122" i="40"/>
  <c r="I122" i="40"/>
  <c r="B122" i="40"/>
  <c r="AY121" i="40"/>
  <c r="AU121" i="40"/>
  <c r="AQ121" i="40"/>
  <c r="AM121" i="40"/>
  <c r="AI121" i="40"/>
  <c r="AE121" i="40"/>
  <c r="AA121" i="40"/>
  <c r="W121" i="40"/>
  <c r="S121" i="40"/>
  <c r="O121" i="40"/>
  <c r="I121" i="40"/>
  <c r="B121" i="40"/>
  <c r="AY120" i="40"/>
  <c r="AU120" i="40"/>
  <c r="AQ120" i="40"/>
  <c r="AM120" i="40"/>
  <c r="AI120" i="40"/>
  <c r="AE120" i="40"/>
  <c r="AA120" i="40"/>
  <c r="W120" i="40"/>
  <c r="S120" i="40"/>
  <c r="O120" i="40"/>
  <c r="I120" i="40"/>
  <c r="B120" i="40"/>
  <c r="AY119" i="40"/>
  <c r="AU119" i="40"/>
  <c r="AQ119" i="40"/>
  <c r="AM119" i="40"/>
  <c r="AI119" i="40"/>
  <c r="AE119" i="40"/>
  <c r="AA119" i="40"/>
  <c r="W119" i="40"/>
  <c r="S119" i="40"/>
  <c r="O119" i="40"/>
  <c r="I119" i="40"/>
  <c r="B119" i="40"/>
  <c r="AY118" i="40"/>
  <c r="AU118" i="40"/>
  <c r="AQ118" i="40"/>
  <c r="AM118" i="40"/>
  <c r="AI118" i="40"/>
  <c r="AE118" i="40"/>
  <c r="AA118" i="40"/>
  <c r="W118" i="40"/>
  <c r="S118" i="40"/>
  <c r="O118" i="40"/>
  <c r="I118" i="40"/>
  <c r="B118" i="40"/>
  <c r="AY117" i="40"/>
  <c r="AU117" i="40"/>
  <c r="AQ117" i="40"/>
  <c r="AM117" i="40"/>
  <c r="AI117" i="40"/>
  <c r="AE117" i="40"/>
  <c r="AA117" i="40"/>
  <c r="W117" i="40"/>
  <c r="S117" i="40"/>
  <c r="O117" i="40"/>
  <c r="I117" i="40"/>
  <c r="B117" i="40"/>
  <c r="AY116" i="40"/>
  <c r="AU116" i="40"/>
  <c r="AQ116" i="40"/>
  <c r="AM116" i="40"/>
  <c r="AI116" i="40"/>
  <c r="AE116" i="40"/>
  <c r="AA116" i="40"/>
  <c r="W116" i="40"/>
  <c r="S116" i="40"/>
  <c r="O116" i="40"/>
  <c r="G116" i="40" s="1"/>
  <c r="I116" i="40"/>
  <c r="B116" i="40"/>
  <c r="AY115" i="40"/>
  <c r="AU115" i="40"/>
  <c r="AQ115" i="40"/>
  <c r="AM115" i="40"/>
  <c r="AI115" i="40"/>
  <c r="AE115" i="40"/>
  <c r="AA115" i="40"/>
  <c r="W115" i="40"/>
  <c r="S115" i="40"/>
  <c r="O115" i="40"/>
  <c r="I115" i="40"/>
  <c r="B115" i="40"/>
  <c r="AY114" i="40"/>
  <c r="AU114" i="40"/>
  <c r="AQ114" i="40"/>
  <c r="AM114" i="40"/>
  <c r="AI114" i="40"/>
  <c r="AE114" i="40"/>
  <c r="AA114" i="40"/>
  <c r="W114" i="40"/>
  <c r="S114" i="40"/>
  <c r="O114" i="40"/>
  <c r="I114" i="40"/>
  <c r="B114" i="40"/>
  <c r="AY113" i="40"/>
  <c r="AU113" i="40"/>
  <c r="AQ113" i="40"/>
  <c r="AM113" i="40"/>
  <c r="AI113" i="40"/>
  <c r="AE113" i="40"/>
  <c r="AA113" i="40"/>
  <c r="W113" i="40"/>
  <c r="S113" i="40"/>
  <c r="O113" i="40"/>
  <c r="G113" i="40" s="1"/>
  <c r="I113" i="40"/>
  <c r="B113" i="40"/>
  <c r="AY112" i="40"/>
  <c r="AU112" i="40"/>
  <c r="AQ112" i="40"/>
  <c r="AM112" i="40"/>
  <c r="AI112" i="40"/>
  <c r="AE112" i="40"/>
  <c r="AA112" i="40"/>
  <c r="W112" i="40"/>
  <c r="S112" i="40"/>
  <c r="O112" i="40"/>
  <c r="I112" i="40"/>
  <c r="B112" i="40"/>
  <c r="AY111" i="40"/>
  <c r="AU111" i="40"/>
  <c r="AQ111" i="40"/>
  <c r="AM111" i="40"/>
  <c r="AI111" i="40"/>
  <c r="AE111" i="40"/>
  <c r="AA111" i="40"/>
  <c r="W111" i="40"/>
  <c r="S111" i="40"/>
  <c r="O111" i="40"/>
  <c r="I111" i="40"/>
  <c r="B111" i="40"/>
  <c r="AY110" i="40"/>
  <c r="AU110" i="40"/>
  <c r="AQ110" i="40"/>
  <c r="AM110" i="40"/>
  <c r="AI110" i="40"/>
  <c r="AE110" i="40"/>
  <c r="AA110" i="40"/>
  <c r="W110" i="40"/>
  <c r="S110" i="40"/>
  <c r="O110" i="40"/>
  <c r="I110" i="40"/>
  <c r="B110" i="40"/>
  <c r="AY109" i="40"/>
  <c r="AU109" i="40"/>
  <c r="AQ109" i="40"/>
  <c r="AM109" i="40"/>
  <c r="AI109" i="40"/>
  <c r="AE109" i="40"/>
  <c r="AA109" i="40"/>
  <c r="W109" i="40"/>
  <c r="S109" i="40"/>
  <c r="O109" i="40"/>
  <c r="I109" i="40"/>
  <c r="B109" i="40"/>
  <c r="AY108" i="40"/>
  <c r="AU108" i="40"/>
  <c r="AQ108" i="40"/>
  <c r="AM108" i="40"/>
  <c r="AI108" i="40"/>
  <c r="AE108" i="40"/>
  <c r="AA108" i="40"/>
  <c r="W108" i="40"/>
  <c r="S108" i="40"/>
  <c r="O108" i="40"/>
  <c r="I108" i="40"/>
  <c r="B108" i="40"/>
  <c r="AY107" i="40"/>
  <c r="AU107" i="40"/>
  <c r="AQ107" i="40"/>
  <c r="AM107" i="40"/>
  <c r="AI107" i="40"/>
  <c r="AE107" i="40"/>
  <c r="AA107" i="40"/>
  <c r="W107" i="40"/>
  <c r="S107" i="40"/>
  <c r="O107" i="40"/>
  <c r="I107" i="40"/>
  <c r="B107" i="40"/>
  <c r="AY106" i="40"/>
  <c r="AU106" i="40"/>
  <c r="AQ106" i="40"/>
  <c r="AM106" i="40"/>
  <c r="AI106" i="40"/>
  <c r="AE106" i="40"/>
  <c r="AA106" i="40"/>
  <c r="W106" i="40"/>
  <c r="S106" i="40"/>
  <c r="O106" i="40"/>
  <c r="I106" i="40"/>
  <c r="B106" i="40"/>
  <c r="AY105" i="40"/>
  <c r="AU105" i="40"/>
  <c r="AQ105" i="40"/>
  <c r="AM105" i="40"/>
  <c r="AI105" i="40"/>
  <c r="AE105" i="40"/>
  <c r="AA105" i="40"/>
  <c r="W105" i="40"/>
  <c r="S105" i="40"/>
  <c r="O105" i="40"/>
  <c r="I105" i="40"/>
  <c r="B105" i="40"/>
  <c r="AY104" i="40"/>
  <c r="AU104" i="40"/>
  <c r="AQ104" i="40"/>
  <c r="AM104" i="40"/>
  <c r="AI104" i="40"/>
  <c r="AE104" i="40"/>
  <c r="AA104" i="40"/>
  <c r="W104" i="40"/>
  <c r="S104" i="40"/>
  <c r="O104" i="40"/>
  <c r="I104" i="40"/>
  <c r="B104" i="40"/>
  <c r="AY103" i="40"/>
  <c r="AU103" i="40"/>
  <c r="AQ103" i="40"/>
  <c r="AM103" i="40"/>
  <c r="AI103" i="40"/>
  <c r="AE103" i="40"/>
  <c r="AA103" i="40"/>
  <c r="W103" i="40"/>
  <c r="S103" i="40"/>
  <c r="O103" i="40"/>
  <c r="I103" i="40"/>
  <c r="B103" i="40"/>
  <c r="AY102" i="40"/>
  <c r="AU102" i="40"/>
  <c r="AQ102" i="40"/>
  <c r="AM102" i="40"/>
  <c r="AI102" i="40"/>
  <c r="AE102" i="40"/>
  <c r="AA102" i="40"/>
  <c r="W102" i="40"/>
  <c r="S102" i="40"/>
  <c r="O102" i="40"/>
  <c r="I102" i="40"/>
  <c r="B102" i="40"/>
  <c r="AY101" i="40"/>
  <c r="AU101" i="40"/>
  <c r="AQ101" i="40"/>
  <c r="AM101" i="40"/>
  <c r="AI101" i="40"/>
  <c r="AE101" i="40"/>
  <c r="AA101" i="40"/>
  <c r="W101" i="40"/>
  <c r="S101" i="40"/>
  <c r="O101" i="40"/>
  <c r="I101" i="40"/>
  <c r="B101" i="40"/>
  <c r="AY100" i="40"/>
  <c r="AU100" i="40"/>
  <c r="AQ100" i="40"/>
  <c r="AM100" i="40"/>
  <c r="AI100" i="40"/>
  <c r="AE100" i="40"/>
  <c r="AA100" i="40"/>
  <c r="W100" i="40"/>
  <c r="S100" i="40"/>
  <c r="O100" i="40"/>
  <c r="G100" i="40" s="1"/>
  <c r="I100" i="40"/>
  <c r="B100" i="40"/>
  <c r="AY99" i="40"/>
  <c r="AU99" i="40"/>
  <c r="AQ99" i="40"/>
  <c r="AM99" i="40"/>
  <c r="AI99" i="40"/>
  <c r="AE99" i="40"/>
  <c r="AA99" i="40"/>
  <c r="W99" i="40"/>
  <c r="S99" i="40"/>
  <c r="O99" i="40"/>
  <c r="I99" i="40"/>
  <c r="B99" i="40"/>
  <c r="AY98" i="40"/>
  <c r="AU98" i="40"/>
  <c r="AQ98" i="40"/>
  <c r="AM98" i="40"/>
  <c r="AI98" i="40"/>
  <c r="AE98" i="40"/>
  <c r="AA98" i="40"/>
  <c r="W98" i="40"/>
  <c r="S98" i="40"/>
  <c r="O98" i="40"/>
  <c r="I98" i="40"/>
  <c r="B98" i="40"/>
  <c r="AY97" i="40"/>
  <c r="AU97" i="40"/>
  <c r="AQ97" i="40"/>
  <c r="AM97" i="40"/>
  <c r="AI97" i="40"/>
  <c r="AE97" i="40"/>
  <c r="AA97" i="40"/>
  <c r="W97" i="40"/>
  <c r="S97" i="40"/>
  <c r="O97" i="40"/>
  <c r="I97" i="40"/>
  <c r="B97" i="40"/>
  <c r="AY96" i="40"/>
  <c r="AU96" i="40"/>
  <c r="AQ96" i="40"/>
  <c r="AM96" i="40"/>
  <c r="AI96" i="40"/>
  <c r="AE96" i="40"/>
  <c r="AA96" i="40"/>
  <c r="W96" i="40"/>
  <c r="S96" i="40"/>
  <c r="O96" i="40"/>
  <c r="I96" i="40"/>
  <c r="B96" i="40"/>
  <c r="AY95" i="40"/>
  <c r="AU95" i="40"/>
  <c r="AQ95" i="40"/>
  <c r="AM95" i="40"/>
  <c r="AI95" i="40"/>
  <c r="AE95" i="40"/>
  <c r="AA95" i="40"/>
  <c r="W95" i="40"/>
  <c r="S95" i="40"/>
  <c r="O95" i="40"/>
  <c r="I95" i="40"/>
  <c r="B95" i="40"/>
  <c r="AY94" i="40"/>
  <c r="AU94" i="40"/>
  <c r="AQ94" i="40"/>
  <c r="AM94" i="40"/>
  <c r="AI94" i="40"/>
  <c r="AE94" i="40"/>
  <c r="AA94" i="40"/>
  <c r="W94" i="40"/>
  <c r="S94" i="40"/>
  <c r="O94" i="40"/>
  <c r="I94" i="40"/>
  <c r="B94" i="40"/>
  <c r="AY93" i="40"/>
  <c r="AU93" i="40"/>
  <c r="AQ93" i="40"/>
  <c r="AM93" i="40"/>
  <c r="AI93" i="40"/>
  <c r="AE93" i="40"/>
  <c r="AA93" i="40"/>
  <c r="W93" i="40"/>
  <c r="S93" i="40"/>
  <c r="O93" i="40"/>
  <c r="I93" i="40"/>
  <c r="B93" i="40"/>
  <c r="AY92" i="40"/>
  <c r="AU92" i="40"/>
  <c r="AQ92" i="40"/>
  <c r="AM92" i="40"/>
  <c r="AI92" i="40"/>
  <c r="AE92" i="40"/>
  <c r="AA92" i="40"/>
  <c r="W92" i="40"/>
  <c r="S92" i="40"/>
  <c r="O92" i="40"/>
  <c r="I92" i="40"/>
  <c r="B92" i="40"/>
  <c r="AY91" i="40"/>
  <c r="AU91" i="40"/>
  <c r="AQ91" i="40"/>
  <c r="AM91" i="40"/>
  <c r="AI91" i="40"/>
  <c r="AE91" i="40"/>
  <c r="AA91" i="40"/>
  <c r="W91" i="40"/>
  <c r="S91" i="40"/>
  <c r="O91" i="40"/>
  <c r="I91" i="40"/>
  <c r="B91" i="40"/>
  <c r="AY90" i="40"/>
  <c r="AU90" i="40"/>
  <c r="AQ90" i="40"/>
  <c r="AM90" i="40"/>
  <c r="AI90" i="40"/>
  <c r="AE90" i="40"/>
  <c r="AA90" i="40"/>
  <c r="W90" i="40"/>
  <c r="S90" i="40"/>
  <c r="O90" i="40"/>
  <c r="I90" i="40"/>
  <c r="B90" i="40"/>
  <c r="AY89" i="40"/>
  <c r="AU89" i="40"/>
  <c r="AQ89" i="40"/>
  <c r="AM89" i="40"/>
  <c r="AI89" i="40"/>
  <c r="AE89" i="40"/>
  <c r="AA89" i="40"/>
  <c r="W89" i="40"/>
  <c r="S89" i="40"/>
  <c r="O89" i="40"/>
  <c r="I89" i="40"/>
  <c r="B89" i="40"/>
  <c r="AY88" i="40"/>
  <c r="AU88" i="40"/>
  <c r="AQ88" i="40"/>
  <c r="AM88" i="40"/>
  <c r="AI88" i="40"/>
  <c r="AE88" i="40"/>
  <c r="AA88" i="40"/>
  <c r="W88" i="40"/>
  <c r="S88" i="40"/>
  <c r="O88" i="40"/>
  <c r="I88" i="40"/>
  <c r="B88" i="40"/>
  <c r="AY87" i="40"/>
  <c r="AU87" i="40"/>
  <c r="AQ87" i="40"/>
  <c r="AM87" i="40"/>
  <c r="AI87" i="40"/>
  <c r="AE87" i="40"/>
  <c r="AA87" i="40"/>
  <c r="W87" i="40"/>
  <c r="S87" i="40"/>
  <c r="O87" i="40"/>
  <c r="I87" i="40"/>
  <c r="B87" i="40"/>
  <c r="AY86" i="40"/>
  <c r="AU86" i="40"/>
  <c r="AQ86" i="40"/>
  <c r="AM86" i="40"/>
  <c r="AI86" i="40"/>
  <c r="AE86" i="40"/>
  <c r="AA86" i="40"/>
  <c r="G86" i="40" s="1"/>
  <c r="AZ86" i="40" s="1"/>
  <c r="BB86" i="40" s="1"/>
  <c r="BC86" i="40" s="1"/>
  <c r="W86" i="40"/>
  <c r="S86" i="40"/>
  <c r="O86" i="40"/>
  <c r="I86" i="40"/>
  <c r="B86" i="40"/>
  <c r="AY85" i="40"/>
  <c r="AU85" i="40"/>
  <c r="AQ85" i="40"/>
  <c r="AM85" i="40"/>
  <c r="AI85" i="40"/>
  <c r="AE85" i="40"/>
  <c r="AA85" i="40"/>
  <c r="W85" i="40"/>
  <c r="S85" i="40"/>
  <c r="O85" i="40"/>
  <c r="I85" i="40"/>
  <c r="B85" i="40"/>
  <c r="AY84" i="40"/>
  <c r="AU84" i="40"/>
  <c r="AQ84" i="40"/>
  <c r="AM84" i="40"/>
  <c r="AI84" i="40"/>
  <c r="AE84" i="40"/>
  <c r="AA84" i="40"/>
  <c r="W84" i="40"/>
  <c r="S84" i="40"/>
  <c r="O84" i="40"/>
  <c r="I84" i="40"/>
  <c r="B84" i="40"/>
  <c r="AY83" i="40"/>
  <c r="AU83" i="40"/>
  <c r="AQ83" i="40"/>
  <c r="AM83" i="40"/>
  <c r="AI83" i="40"/>
  <c r="AE83" i="40"/>
  <c r="AA83" i="40"/>
  <c r="W83" i="40"/>
  <c r="S83" i="40"/>
  <c r="O83" i="40"/>
  <c r="I83" i="40"/>
  <c r="B83" i="40"/>
  <c r="AY82" i="40"/>
  <c r="AU82" i="40"/>
  <c r="AQ82" i="40"/>
  <c r="AM82" i="40"/>
  <c r="AI82" i="40"/>
  <c r="AE82" i="40"/>
  <c r="AA82" i="40"/>
  <c r="W82" i="40"/>
  <c r="S82" i="40"/>
  <c r="O82" i="40"/>
  <c r="I82" i="40"/>
  <c r="B82" i="40"/>
  <c r="AY81" i="40"/>
  <c r="AU81" i="40"/>
  <c r="AQ81" i="40"/>
  <c r="AM81" i="40"/>
  <c r="AI81" i="40"/>
  <c r="AE81" i="40"/>
  <c r="AA81" i="40"/>
  <c r="W81" i="40"/>
  <c r="S81" i="40"/>
  <c r="O81" i="40"/>
  <c r="I81" i="40"/>
  <c r="B81" i="40"/>
  <c r="AY80" i="40"/>
  <c r="AU80" i="40"/>
  <c r="AQ80" i="40"/>
  <c r="AM80" i="40"/>
  <c r="AI80" i="40"/>
  <c r="AE80" i="40"/>
  <c r="AA80" i="40"/>
  <c r="W80" i="40"/>
  <c r="S80" i="40"/>
  <c r="O80" i="40"/>
  <c r="I80" i="40"/>
  <c r="B80" i="40"/>
  <c r="AY79" i="40"/>
  <c r="AU79" i="40"/>
  <c r="AQ79" i="40"/>
  <c r="AM79" i="40"/>
  <c r="AI79" i="40"/>
  <c r="AE79" i="40"/>
  <c r="AA79" i="40"/>
  <c r="W79" i="40"/>
  <c r="S79" i="40"/>
  <c r="O79" i="40"/>
  <c r="I79" i="40"/>
  <c r="B79" i="40"/>
  <c r="AY78" i="40"/>
  <c r="AU78" i="40"/>
  <c r="AQ78" i="40"/>
  <c r="AM78" i="40"/>
  <c r="AI78" i="40"/>
  <c r="AE78" i="40"/>
  <c r="AA78" i="40"/>
  <c r="W78" i="40"/>
  <c r="S78" i="40"/>
  <c r="O78" i="40"/>
  <c r="I78" i="40"/>
  <c r="B78" i="40"/>
  <c r="AY77" i="40"/>
  <c r="AU77" i="40"/>
  <c r="AQ77" i="40"/>
  <c r="AM77" i="40"/>
  <c r="AI77" i="40"/>
  <c r="AE77" i="40"/>
  <c r="AA77" i="40"/>
  <c r="W77" i="40"/>
  <c r="S77" i="40"/>
  <c r="O77" i="40"/>
  <c r="I77" i="40"/>
  <c r="B77" i="40"/>
  <c r="AY76" i="40"/>
  <c r="AU76" i="40"/>
  <c r="AQ76" i="40"/>
  <c r="AM76" i="40"/>
  <c r="AI76" i="40"/>
  <c r="AE76" i="40"/>
  <c r="AA76" i="40"/>
  <c r="W76" i="40"/>
  <c r="S76" i="40"/>
  <c r="O76" i="40"/>
  <c r="I76" i="40"/>
  <c r="B76" i="40"/>
  <c r="AY75" i="40"/>
  <c r="AU75" i="40"/>
  <c r="AQ75" i="40"/>
  <c r="AM75" i="40"/>
  <c r="AI75" i="40"/>
  <c r="AE75" i="40"/>
  <c r="AA75" i="40"/>
  <c r="W75" i="40"/>
  <c r="S75" i="40"/>
  <c r="O75" i="40"/>
  <c r="I75" i="40"/>
  <c r="B75" i="40"/>
  <c r="AY74" i="40"/>
  <c r="AU74" i="40"/>
  <c r="AQ74" i="40"/>
  <c r="AM74" i="40"/>
  <c r="AI74" i="40"/>
  <c r="AE74" i="40"/>
  <c r="AA74" i="40"/>
  <c r="W74" i="40"/>
  <c r="S74" i="40"/>
  <c r="O74" i="40"/>
  <c r="I74" i="40"/>
  <c r="B74" i="40"/>
  <c r="AY73" i="40"/>
  <c r="AU73" i="40"/>
  <c r="AQ73" i="40"/>
  <c r="AM73" i="40"/>
  <c r="AI73" i="40"/>
  <c r="AE73" i="40"/>
  <c r="AA73" i="40"/>
  <c r="W73" i="40"/>
  <c r="S73" i="40"/>
  <c r="O73" i="40"/>
  <c r="I73" i="40"/>
  <c r="B73" i="40"/>
  <c r="AY72" i="40"/>
  <c r="AU72" i="40"/>
  <c r="AQ72" i="40"/>
  <c r="AM72" i="40"/>
  <c r="AI72" i="40"/>
  <c r="AE72" i="40"/>
  <c r="AA72" i="40"/>
  <c r="W72" i="40"/>
  <c r="S72" i="40"/>
  <c r="O72" i="40"/>
  <c r="I72" i="40"/>
  <c r="B72" i="40"/>
  <c r="AY71" i="40"/>
  <c r="AU71" i="40"/>
  <c r="AQ71" i="40"/>
  <c r="AM71" i="40"/>
  <c r="AI71" i="40"/>
  <c r="AE71" i="40"/>
  <c r="AA71" i="40"/>
  <c r="W71" i="40"/>
  <c r="S71" i="40"/>
  <c r="O71" i="40"/>
  <c r="I71" i="40"/>
  <c r="B71" i="40"/>
  <c r="AY70" i="40"/>
  <c r="AU70" i="40"/>
  <c r="AQ70" i="40"/>
  <c r="AM70" i="40"/>
  <c r="AI70" i="40"/>
  <c r="AE70" i="40"/>
  <c r="AA70" i="40"/>
  <c r="W70" i="40"/>
  <c r="S70" i="40"/>
  <c r="O70" i="40"/>
  <c r="I70" i="40"/>
  <c r="B70" i="40"/>
  <c r="AY69" i="40"/>
  <c r="AU69" i="40"/>
  <c r="AQ69" i="40"/>
  <c r="AM69" i="40"/>
  <c r="AI69" i="40"/>
  <c r="AE69" i="40"/>
  <c r="AA69" i="40"/>
  <c r="W69" i="40"/>
  <c r="S69" i="40"/>
  <c r="O69" i="40"/>
  <c r="I69" i="40"/>
  <c r="B69" i="40"/>
  <c r="AY68" i="40"/>
  <c r="AU68" i="40"/>
  <c r="AQ68" i="40"/>
  <c r="AM68" i="40"/>
  <c r="AI68" i="40"/>
  <c r="AE68" i="40"/>
  <c r="AA68" i="40"/>
  <c r="W68" i="40"/>
  <c r="S68" i="40"/>
  <c r="O68" i="40"/>
  <c r="I68" i="40"/>
  <c r="B68" i="40"/>
  <c r="AY67" i="40"/>
  <c r="AU67" i="40"/>
  <c r="AQ67" i="40"/>
  <c r="AM67" i="40"/>
  <c r="AI67" i="40"/>
  <c r="AE67" i="40"/>
  <c r="AA67" i="40"/>
  <c r="W67" i="40"/>
  <c r="S67" i="40"/>
  <c r="O67" i="40"/>
  <c r="I67" i="40"/>
  <c r="B67" i="40"/>
  <c r="AY66" i="40"/>
  <c r="AU66" i="40"/>
  <c r="AQ66" i="40"/>
  <c r="AM66" i="40"/>
  <c r="AI66" i="40"/>
  <c r="AE66" i="40"/>
  <c r="AA66" i="40"/>
  <c r="W66" i="40"/>
  <c r="S66" i="40"/>
  <c r="O66" i="40"/>
  <c r="I66" i="40"/>
  <c r="B66" i="40"/>
  <c r="AY65" i="40"/>
  <c r="AU65" i="40"/>
  <c r="AQ65" i="40"/>
  <c r="AM65" i="40"/>
  <c r="AI65" i="40"/>
  <c r="AE65" i="40"/>
  <c r="AA65" i="40"/>
  <c r="W65" i="40"/>
  <c r="S65" i="40"/>
  <c r="O65" i="40"/>
  <c r="I65" i="40"/>
  <c r="B65" i="40"/>
  <c r="BC64" i="40"/>
  <c r="AY64" i="40"/>
  <c r="AU64" i="40"/>
  <c r="AQ64" i="40"/>
  <c r="AM64" i="40"/>
  <c r="AI64" i="40"/>
  <c r="AE64" i="40"/>
  <c r="AA64" i="40"/>
  <c r="W64" i="40"/>
  <c r="S64" i="40"/>
  <c r="O64" i="40"/>
  <c r="I64" i="40"/>
  <c r="B64" i="40"/>
  <c r="BC63" i="40"/>
  <c r="AY63" i="40"/>
  <c r="AU63" i="40"/>
  <c r="AQ63" i="40"/>
  <c r="AM63" i="40"/>
  <c r="AI63" i="40"/>
  <c r="AE63" i="40"/>
  <c r="AA63" i="40"/>
  <c r="W63" i="40"/>
  <c r="S63" i="40"/>
  <c r="O63" i="40"/>
  <c r="I63" i="40"/>
  <c r="B63" i="40"/>
  <c r="BC62" i="40"/>
  <c r="AY62" i="40"/>
  <c r="AU62" i="40"/>
  <c r="AQ62" i="40"/>
  <c r="AM62" i="40"/>
  <c r="AI62" i="40"/>
  <c r="AE62" i="40"/>
  <c r="AA62" i="40"/>
  <c r="W62" i="40"/>
  <c r="S62" i="40"/>
  <c r="O62" i="40"/>
  <c r="I62" i="40"/>
  <c r="B62" i="40"/>
  <c r="AY61" i="40"/>
  <c r="AU61" i="40"/>
  <c r="AQ61" i="40"/>
  <c r="AM61" i="40"/>
  <c r="AI61" i="40"/>
  <c r="AE61" i="40"/>
  <c r="AA61" i="40"/>
  <c r="W61" i="40"/>
  <c r="S61" i="40"/>
  <c r="O61" i="40"/>
  <c r="I61" i="40"/>
  <c r="B61" i="40"/>
  <c r="AY60" i="40"/>
  <c r="AU60" i="40"/>
  <c r="AQ60" i="40"/>
  <c r="AM60" i="40"/>
  <c r="AI60" i="40"/>
  <c r="AE60" i="40"/>
  <c r="AA60" i="40"/>
  <c r="W60" i="40"/>
  <c r="S60" i="40"/>
  <c r="O60" i="40"/>
  <c r="I60" i="40"/>
  <c r="B60" i="40"/>
  <c r="AY59" i="40"/>
  <c r="AU59" i="40"/>
  <c r="AQ59" i="40"/>
  <c r="AM59" i="40"/>
  <c r="AI59" i="40"/>
  <c r="AE59" i="40"/>
  <c r="AA59" i="40"/>
  <c r="W59" i="40"/>
  <c r="S59" i="40"/>
  <c r="O59" i="40"/>
  <c r="I59" i="40"/>
  <c r="B59" i="40"/>
  <c r="AY58" i="40"/>
  <c r="AU58" i="40"/>
  <c r="AQ58" i="40"/>
  <c r="AM58" i="40"/>
  <c r="AI58" i="40"/>
  <c r="AE58" i="40"/>
  <c r="AA58" i="40"/>
  <c r="W58" i="40"/>
  <c r="S58" i="40"/>
  <c r="O58" i="40"/>
  <c r="I58" i="40"/>
  <c r="B58" i="40"/>
  <c r="AY57" i="40"/>
  <c r="AU57" i="40"/>
  <c r="AQ57" i="40"/>
  <c r="AM57" i="40"/>
  <c r="AI57" i="40"/>
  <c r="AE57" i="40"/>
  <c r="AA57" i="40"/>
  <c r="W57" i="40"/>
  <c r="S57" i="40"/>
  <c r="O57" i="40"/>
  <c r="I57" i="40"/>
  <c r="B57" i="40"/>
  <c r="AY56" i="40"/>
  <c r="AU56" i="40"/>
  <c r="AQ56" i="40"/>
  <c r="AM56" i="40"/>
  <c r="AI56" i="40"/>
  <c r="AE56" i="40"/>
  <c r="AA56" i="40"/>
  <c r="W56" i="40"/>
  <c r="S56" i="40"/>
  <c r="O56" i="40"/>
  <c r="I56" i="40"/>
  <c r="B56" i="40"/>
  <c r="AY55" i="40"/>
  <c r="AU55" i="40"/>
  <c r="AQ55" i="40"/>
  <c r="AM55" i="40"/>
  <c r="AI55" i="40"/>
  <c r="AE55" i="40"/>
  <c r="AA55" i="40"/>
  <c r="W55" i="40"/>
  <c r="S55" i="40"/>
  <c r="O55" i="40"/>
  <c r="I55" i="40"/>
  <c r="B55" i="40"/>
  <c r="AY54" i="40"/>
  <c r="AU54" i="40"/>
  <c r="AQ54" i="40"/>
  <c r="AM54" i="40"/>
  <c r="AI54" i="40"/>
  <c r="AE54" i="40"/>
  <c r="AA54" i="40"/>
  <c r="W54" i="40"/>
  <c r="S54" i="40"/>
  <c r="O54" i="40"/>
  <c r="I54" i="40"/>
  <c r="B54" i="40"/>
  <c r="AY53" i="40"/>
  <c r="AU53" i="40"/>
  <c r="AQ53" i="40"/>
  <c r="AM53" i="40"/>
  <c r="AI53" i="40"/>
  <c r="AE53" i="40"/>
  <c r="AA53" i="40"/>
  <c r="W53" i="40"/>
  <c r="S53" i="40"/>
  <c r="O53" i="40"/>
  <c r="I53" i="40"/>
  <c r="B53" i="40"/>
  <c r="AY52" i="40"/>
  <c r="AU52" i="40"/>
  <c r="AQ52" i="40"/>
  <c r="AM52" i="40"/>
  <c r="AI52" i="40"/>
  <c r="AE52" i="40"/>
  <c r="AA52" i="40"/>
  <c r="W52" i="40"/>
  <c r="S52" i="40"/>
  <c r="O52" i="40"/>
  <c r="I52" i="40"/>
  <c r="B52" i="40"/>
  <c r="AY51" i="40"/>
  <c r="AU51" i="40"/>
  <c r="AQ51" i="40"/>
  <c r="AM51" i="40"/>
  <c r="AI51" i="40"/>
  <c r="AE51" i="40"/>
  <c r="AA51" i="40"/>
  <c r="W51" i="40"/>
  <c r="S51" i="40"/>
  <c r="O51" i="40"/>
  <c r="I51" i="40"/>
  <c r="B51" i="40"/>
  <c r="AY50" i="40"/>
  <c r="AU50" i="40"/>
  <c r="AQ50" i="40"/>
  <c r="AM50" i="40"/>
  <c r="AI50" i="40"/>
  <c r="AE50" i="40"/>
  <c r="AA50" i="40"/>
  <c r="W50" i="40"/>
  <c r="S50" i="40"/>
  <c r="O50" i="40"/>
  <c r="I50" i="40"/>
  <c r="B50" i="40"/>
  <c r="AY49" i="40"/>
  <c r="AU49" i="40"/>
  <c r="AQ49" i="40"/>
  <c r="AM49" i="40"/>
  <c r="AI49" i="40"/>
  <c r="AE49" i="40"/>
  <c r="AA49" i="40"/>
  <c r="W49" i="40"/>
  <c r="S49" i="40"/>
  <c r="O49" i="40"/>
  <c r="I49" i="40"/>
  <c r="B49" i="40"/>
  <c r="AY48" i="40"/>
  <c r="AU48" i="40"/>
  <c r="AQ48" i="40"/>
  <c r="AM48" i="40"/>
  <c r="AI48" i="40"/>
  <c r="AE48" i="40"/>
  <c r="AA48" i="40"/>
  <c r="W48" i="40"/>
  <c r="S48" i="40"/>
  <c r="O48" i="40"/>
  <c r="I48" i="40"/>
  <c r="B48" i="40"/>
  <c r="AY47" i="40"/>
  <c r="AU47" i="40"/>
  <c r="AQ47" i="40"/>
  <c r="AM47" i="40"/>
  <c r="AI47" i="40"/>
  <c r="AE47" i="40"/>
  <c r="AA47" i="40"/>
  <c r="W47" i="40"/>
  <c r="S47" i="40"/>
  <c r="O47" i="40"/>
  <c r="I47" i="40"/>
  <c r="B47" i="40"/>
  <c r="AY46" i="40"/>
  <c r="AU46" i="40"/>
  <c r="AQ46" i="40"/>
  <c r="AM46" i="40"/>
  <c r="AI46" i="40"/>
  <c r="AE46" i="40"/>
  <c r="AA46" i="40"/>
  <c r="W46" i="40"/>
  <c r="S46" i="40"/>
  <c r="O46" i="40"/>
  <c r="I46" i="40"/>
  <c r="B46" i="40"/>
  <c r="AY45" i="40"/>
  <c r="AU45" i="40"/>
  <c r="AQ45" i="40"/>
  <c r="AM45" i="40"/>
  <c r="AI45" i="40"/>
  <c r="AE45" i="40"/>
  <c r="AA45" i="40"/>
  <c r="W45" i="40"/>
  <c r="S45" i="40"/>
  <c r="O45" i="40"/>
  <c r="I45" i="40"/>
  <c r="B45" i="40"/>
  <c r="AY44" i="40"/>
  <c r="AU44" i="40"/>
  <c r="AQ44" i="40"/>
  <c r="AM44" i="40"/>
  <c r="AI44" i="40"/>
  <c r="AE44" i="40"/>
  <c r="AA44" i="40"/>
  <c r="W44" i="40"/>
  <c r="S44" i="40"/>
  <c r="O44" i="40"/>
  <c r="I44" i="40"/>
  <c r="B44" i="40"/>
  <c r="AY43" i="40"/>
  <c r="AU43" i="40"/>
  <c r="AQ43" i="40"/>
  <c r="AM43" i="40"/>
  <c r="AI43" i="40"/>
  <c r="AE43" i="40"/>
  <c r="AA43" i="40"/>
  <c r="W43" i="40"/>
  <c r="S43" i="40"/>
  <c r="O43" i="40"/>
  <c r="I43" i="40"/>
  <c r="B43" i="40"/>
  <c r="AY42" i="40"/>
  <c r="AU42" i="40"/>
  <c r="AQ42" i="40"/>
  <c r="AM42" i="40"/>
  <c r="AI42" i="40"/>
  <c r="AE42" i="40"/>
  <c r="AA42" i="40"/>
  <c r="W42" i="40"/>
  <c r="S42" i="40"/>
  <c r="O42" i="40"/>
  <c r="I42" i="40"/>
  <c r="B42" i="40"/>
  <c r="AY41" i="40"/>
  <c r="AU41" i="40"/>
  <c r="AQ41" i="40"/>
  <c r="AM41" i="40"/>
  <c r="AI41" i="40"/>
  <c r="AE41" i="40"/>
  <c r="AA41" i="40"/>
  <c r="W41" i="40"/>
  <c r="S41" i="40"/>
  <c r="O41" i="40"/>
  <c r="I41" i="40"/>
  <c r="B41" i="40"/>
  <c r="AY40" i="40"/>
  <c r="AU40" i="40"/>
  <c r="AQ40" i="40"/>
  <c r="AM40" i="40"/>
  <c r="AI40" i="40"/>
  <c r="AE40" i="40"/>
  <c r="AA40" i="40"/>
  <c r="W40" i="40"/>
  <c r="S40" i="40"/>
  <c r="O40" i="40"/>
  <c r="I40" i="40"/>
  <c r="B40" i="40"/>
  <c r="AY39" i="40"/>
  <c r="AU39" i="40"/>
  <c r="AQ39" i="40"/>
  <c r="AM39" i="40"/>
  <c r="AI39" i="40"/>
  <c r="AE39" i="40"/>
  <c r="AA39" i="40"/>
  <c r="W39" i="40"/>
  <c r="S39" i="40"/>
  <c r="O39" i="40"/>
  <c r="I39" i="40"/>
  <c r="B39" i="40"/>
  <c r="AY38" i="40"/>
  <c r="AU38" i="40"/>
  <c r="AQ38" i="40"/>
  <c r="AM38" i="40"/>
  <c r="AI38" i="40"/>
  <c r="AE38" i="40"/>
  <c r="AA38" i="40"/>
  <c r="W38" i="40"/>
  <c r="S38" i="40"/>
  <c r="O38" i="40"/>
  <c r="I38" i="40"/>
  <c r="B38" i="40"/>
  <c r="AY37" i="40"/>
  <c r="AU37" i="40"/>
  <c r="AQ37" i="40"/>
  <c r="AM37" i="40"/>
  <c r="AI37" i="40"/>
  <c r="AE37" i="40"/>
  <c r="AA37" i="40"/>
  <c r="W37" i="40"/>
  <c r="S37" i="40"/>
  <c r="O37" i="40"/>
  <c r="I37" i="40"/>
  <c r="B37" i="40"/>
  <c r="AY36" i="40"/>
  <c r="AU36" i="40"/>
  <c r="AQ36" i="40"/>
  <c r="AM36" i="40"/>
  <c r="AI36" i="40"/>
  <c r="AE36" i="40"/>
  <c r="AA36" i="40"/>
  <c r="W36" i="40"/>
  <c r="S36" i="40"/>
  <c r="O36" i="40"/>
  <c r="I36" i="40"/>
  <c r="B36" i="40"/>
  <c r="AY35" i="40"/>
  <c r="AU35" i="40"/>
  <c r="AQ35" i="40"/>
  <c r="AM35" i="40"/>
  <c r="AI35" i="40"/>
  <c r="AE35" i="40"/>
  <c r="AA35" i="40"/>
  <c r="W35" i="40"/>
  <c r="S35" i="40"/>
  <c r="O35" i="40"/>
  <c r="I35" i="40"/>
  <c r="B35" i="40"/>
  <c r="AY34" i="40"/>
  <c r="AU34" i="40"/>
  <c r="AQ34" i="40"/>
  <c r="AM34" i="40"/>
  <c r="AI34" i="40"/>
  <c r="AE34" i="40"/>
  <c r="AA34" i="40"/>
  <c r="W34" i="40"/>
  <c r="S34" i="40"/>
  <c r="O34" i="40"/>
  <c r="I34" i="40"/>
  <c r="B34" i="40"/>
  <c r="AY33" i="40"/>
  <c r="AU33" i="40"/>
  <c r="AQ33" i="40"/>
  <c r="AM33" i="40"/>
  <c r="AI33" i="40"/>
  <c r="AE33" i="40"/>
  <c r="AA33" i="40"/>
  <c r="W33" i="40"/>
  <c r="S33" i="40"/>
  <c r="O33" i="40"/>
  <c r="I33" i="40"/>
  <c r="B33" i="40"/>
  <c r="AY32" i="40"/>
  <c r="AU32" i="40"/>
  <c r="AQ32" i="40"/>
  <c r="AM32" i="40"/>
  <c r="AI32" i="40"/>
  <c r="AE32" i="40"/>
  <c r="AA32" i="40"/>
  <c r="W32" i="40"/>
  <c r="S32" i="40"/>
  <c r="O32" i="40"/>
  <c r="I32" i="40"/>
  <c r="B32" i="40"/>
  <c r="AY31" i="40"/>
  <c r="AU31" i="40"/>
  <c r="AQ31" i="40"/>
  <c r="AM31" i="40"/>
  <c r="AI31" i="40"/>
  <c r="AE31" i="40"/>
  <c r="AA31" i="40"/>
  <c r="W31" i="40"/>
  <c r="S31" i="40"/>
  <c r="O31" i="40"/>
  <c r="I31" i="40"/>
  <c r="B31" i="40"/>
  <c r="AY30" i="40"/>
  <c r="AU30" i="40"/>
  <c r="AQ30" i="40"/>
  <c r="AM30" i="40"/>
  <c r="AI30" i="40"/>
  <c r="AE30" i="40"/>
  <c r="AA30" i="40"/>
  <c r="W30" i="40"/>
  <c r="S30" i="40"/>
  <c r="O30" i="40"/>
  <c r="I30" i="40"/>
  <c r="B30" i="40"/>
  <c r="AY29" i="40"/>
  <c r="AU29" i="40"/>
  <c r="AQ29" i="40"/>
  <c r="AM29" i="40"/>
  <c r="AI29" i="40"/>
  <c r="AE29" i="40"/>
  <c r="AA29" i="40"/>
  <c r="W29" i="40"/>
  <c r="S29" i="40"/>
  <c r="O29" i="40"/>
  <c r="I29" i="40"/>
  <c r="B29" i="40"/>
  <c r="AY28" i="40"/>
  <c r="AU28" i="40"/>
  <c r="AQ28" i="40"/>
  <c r="AM28" i="40"/>
  <c r="AI28" i="40"/>
  <c r="AE28" i="40"/>
  <c r="AA28" i="40"/>
  <c r="W28" i="40"/>
  <c r="S28" i="40"/>
  <c r="O28" i="40"/>
  <c r="I28" i="40"/>
  <c r="B28" i="40"/>
  <c r="AY27" i="40"/>
  <c r="AU27" i="40"/>
  <c r="AQ27" i="40"/>
  <c r="AM27" i="40"/>
  <c r="AI27" i="40"/>
  <c r="AE27" i="40"/>
  <c r="AA27" i="40"/>
  <c r="W27" i="40"/>
  <c r="S27" i="40"/>
  <c r="O27" i="40"/>
  <c r="I27" i="40"/>
  <c r="B27" i="40"/>
  <c r="AY26" i="40"/>
  <c r="AU26" i="40"/>
  <c r="AQ26" i="40"/>
  <c r="AM26" i="40"/>
  <c r="AI26" i="40"/>
  <c r="AE26" i="40"/>
  <c r="AA26" i="40"/>
  <c r="W26" i="40"/>
  <c r="S26" i="40"/>
  <c r="O26" i="40"/>
  <c r="I26" i="40"/>
  <c r="B26" i="40"/>
  <c r="AY25" i="40"/>
  <c r="AU25" i="40"/>
  <c r="AQ25" i="40"/>
  <c r="AM25" i="40"/>
  <c r="AI25" i="40"/>
  <c r="AE25" i="40"/>
  <c r="AA25" i="40"/>
  <c r="W25" i="40"/>
  <c r="S25" i="40"/>
  <c r="O25" i="40"/>
  <c r="I25" i="40"/>
  <c r="B25" i="40"/>
  <c r="AY24" i="40"/>
  <c r="AU24" i="40"/>
  <c r="AQ24" i="40"/>
  <c r="AM24" i="40"/>
  <c r="AI24" i="40"/>
  <c r="AE24" i="40"/>
  <c r="AA24" i="40"/>
  <c r="W24" i="40"/>
  <c r="S24" i="40"/>
  <c r="O24" i="40"/>
  <c r="I24" i="40"/>
  <c r="B24" i="40"/>
  <c r="AY23" i="40"/>
  <c r="AU23" i="40"/>
  <c r="AQ23" i="40"/>
  <c r="AM23" i="40"/>
  <c r="AI23" i="40"/>
  <c r="AE23" i="40"/>
  <c r="AA23" i="40"/>
  <c r="W23" i="40"/>
  <c r="S23" i="40"/>
  <c r="O23" i="40"/>
  <c r="I23" i="40"/>
  <c r="B23" i="40"/>
  <c r="AY22" i="40"/>
  <c r="AU22" i="40"/>
  <c r="AQ22" i="40"/>
  <c r="AM22" i="40"/>
  <c r="AI22" i="40"/>
  <c r="AE22" i="40"/>
  <c r="AA22" i="40"/>
  <c r="W22" i="40"/>
  <c r="S22" i="40"/>
  <c r="O22" i="40"/>
  <c r="I22" i="40"/>
  <c r="B22" i="40"/>
  <c r="AY21" i="40"/>
  <c r="AU21" i="40"/>
  <c r="AQ21" i="40"/>
  <c r="AM21" i="40"/>
  <c r="AI21" i="40"/>
  <c r="AE21" i="40"/>
  <c r="AA21" i="40"/>
  <c r="W21" i="40"/>
  <c r="S21" i="40"/>
  <c r="O21" i="40"/>
  <c r="I21" i="40"/>
  <c r="B21" i="40"/>
  <c r="AY20" i="40"/>
  <c r="AU20" i="40"/>
  <c r="AQ20" i="40"/>
  <c r="AM20" i="40"/>
  <c r="AI20" i="40"/>
  <c r="AE20" i="40"/>
  <c r="AA20" i="40"/>
  <c r="W20" i="40"/>
  <c r="S20" i="40"/>
  <c r="O20" i="40"/>
  <c r="I20" i="40"/>
  <c r="B20" i="40"/>
  <c r="AY19" i="40"/>
  <c r="AU19" i="40"/>
  <c r="AQ19" i="40"/>
  <c r="AM19" i="40"/>
  <c r="AI19" i="40"/>
  <c r="AE19" i="40"/>
  <c r="AA19" i="40"/>
  <c r="W19" i="40"/>
  <c r="S19" i="40"/>
  <c r="O19" i="40"/>
  <c r="I19" i="40"/>
  <c r="B19" i="40"/>
  <c r="AY5" i="40"/>
  <c r="AU5" i="40"/>
  <c r="AQ5" i="40"/>
  <c r="AM5" i="40"/>
  <c r="AI5" i="40"/>
  <c r="AE5" i="40"/>
  <c r="AA5" i="40"/>
  <c r="W5" i="40"/>
  <c r="S5" i="40"/>
  <c r="O5" i="40"/>
  <c r="I5" i="40"/>
  <c r="B5" i="40"/>
  <c r="AY8" i="40"/>
  <c r="AU8" i="40"/>
  <c r="AQ8" i="40"/>
  <c r="AM8" i="40"/>
  <c r="AI8" i="40"/>
  <c r="AE8" i="40"/>
  <c r="AA8" i="40"/>
  <c r="W8" i="40"/>
  <c r="S8" i="40"/>
  <c r="O8" i="40"/>
  <c r="I8" i="40"/>
  <c r="B8" i="40"/>
  <c r="AY9" i="40"/>
  <c r="AU9" i="40"/>
  <c r="AQ9" i="40"/>
  <c r="AM9" i="40"/>
  <c r="AI9" i="40"/>
  <c r="AE9" i="40"/>
  <c r="AA9" i="40"/>
  <c r="W9" i="40"/>
  <c r="S9" i="40"/>
  <c r="O9" i="40"/>
  <c r="I9" i="40"/>
  <c r="B9" i="40"/>
  <c r="AY10" i="40"/>
  <c r="AU10" i="40"/>
  <c r="AQ10" i="40"/>
  <c r="AM10" i="40"/>
  <c r="AI10" i="40"/>
  <c r="AE10" i="40"/>
  <c r="AA10" i="40"/>
  <c r="W10" i="40"/>
  <c r="S10" i="40"/>
  <c r="O10" i="40"/>
  <c r="I10" i="40"/>
  <c r="B10" i="40"/>
  <c r="AY6" i="40"/>
  <c r="AU6" i="40"/>
  <c r="AQ6" i="40"/>
  <c r="AM6" i="40"/>
  <c r="AI6" i="40"/>
  <c r="AE6" i="40"/>
  <c r="AA6" i="40"/>
  <c r="W6" i="40"/>
  <c r="S6" i="40"/>
  <c r="O6" i="40"/>
  <c r="I6" i="40"/>
  <c r="B6" i="40"/>
  <c r="AY2" i="40"/>
  <c r="AU2" i="40"/>
  <c r="AQ2" i="40"/>
  <c r="AM2" i="40"/>
  <c r="AI2" i="40"/>
  <c r="AE2" i="40"/>
  <c r="AA2" i="40"/>
  <c r="W2" i="40"/>
  <c r="S2" i="40"/>
  <c r="O2" i="40"/>
  <c r="I2" i="40"/>
  <c r="B2" i="40"/>
  <c r="AY18" i="40"/>
  <c r="AU18" i="40"/>
  <c r="AQ18" i="40"/>
  <c r="AM18" i="40"/>
  <c r="AI18" i="40"/>
  <c r="AE18" i="40"/>
  <c r="AA18" i="40"/>
  <c r="W18" i="40"/>
  <c r="S18" i="40"/>
  <c r="O18" i="40"/>
  <c r="I18" i="40"/>
  <c r="B18" i="40"/>
  <c r="AY7" i="40"/>
  <c r="AU7" i="40"/>
  <c r="AQ7" i="40"/>
  <c r="AM7" i="40"/>
  <c r="AI7" i="40"/>
  <c r="AE7" i="40"/>
  <c r="AA7" i="40"/>
  <c r="W7" i="40"/>
  <c r="S7" i="40"/>
  <c r="O7" i="40"/>
  <c r="I7" i="40"/>
  <c r="B7" i="40"/>
  <c r="AY13" i="40"/>
  <c r="AU13" i="40"/>
  <c r="AQ13" i="40"/>
  <c r="AM13" i="40"/>
  <c r="AI13" i="40"/>
  <c r="AE13" i="40"/>
  <c r="AA13" i="40"/>
  <c r="W13" i="40"/>
  <c r="S13" i="40"/>
  <c r="O13" i="40"/>
  <c r="I13" i="40"/>
  <c r="B13" i="40"/>
  <c r="AY11" i="40"/>
  <c r="AU11" i="40"/>
  <c r="AQ11" i="40"/>
  <c r="AM11" i="40"/>
  <c r="AI11" i="40"/>
  <c r="AE11" i="40"/>
  <c r="AA11" i="40"/>
  <c r="W11" i="40"/>
  <c r="S11" i="40"/>
  <c r="O11" i="40"/>
  <c r="I11" i="40"/>
  <c r="B11" i="40"/>
  <c r="AY15" i="40"/>
  <c r="AU15" i="40"/>
  <c r="AQ15" i="40"/>
  <c r="AM15" i="40"/>
  <c r="AI15" i="40"/>
  <c r="AE15" i="40"/>
  <c r="AA15" i="40"/>
  <c r="W15" i="40"/>
  <c r="S15" i="40"/>
  <c r="O15" i="40"/>
  <c r="I15" i="40"/>
  <c r="B15" i="40"/>
  <c r="AY4" i="40"/>
  <c r="AU4" i="40"/>
  <c r="AQ4" i="40"/>
  <c r="AM4" i="40"/>
  <c r="AI4" i="40"/>
  <c r="AE4" i="40"/>
  <c r="AA4" i="40"/>
  <c r="W4" i="40"/>
  <c r="S4" i="40"/>
  <c r="O4" i="40"/>
  <c r="I4" i="40"/>
  <c r="B4" i="40"/>
  <c r="AY12" i="40"/>
  <c r="AU12" i="40"/>
  <c r="AQ12" i="40"/>
  <c r="AM12" i="40"/>
  <c r="AI12" i="40"/>
  <c r="AE12" i="40"/>
  <c r="AA12" i="40"/>
  <c r="W12" i="40"/>
  <c r="S12" i="40"/>
  <c r="O12" i="40"/>
  <c r="I12" i="40"/>
  <c r="B12" i="40"/>
  <c r="AY16" i="40"/>
  <c r="AU16" i="40"/>
  <c r="AQ16" i="40"/>
  <c r="AM16" i="40"/>
  <c r="AI16" i="40"/>
  <c r="AE16" i="40"/>
  <c r="AA16" i="40"/>
  <c r="W16" i="40"/>
  <c r="S16" i="40"/>
  <c r="O16" i="40"/>
  <c r="I16" i="40"/>
  <c r="B16" i="40"/>
  <c r="AY3" i="40"/>
  <c r="AU3" i="40"/>
  <c r="AQ3" i="40"/>
  <c r="AM3" i="40"/>
  <c r="AI3" i="40"/>
  <c r="AE3" i="40"/>
  <c r="AA3" i="40"/>
  <c r="W3" i="40"/>
  <c r="S3" i="40"/>
  <c r="O3" i="40"/>
  <c r="I3" i="40"/>
  <c r="B3" i="40"/>
  <c r="AY17" i="40"/>
  <c r="AU17" i="40"/>
  <c r="AQ17" i="40"/>
  <c r="AM17" i="40"/>
  <c r="AI17" i="40"/>
  <c r="AE17" i="40"/>
  <c r="AA17" i="40"/>
  <c r="W17" i="40"/>
  <c r="S17" i="40"/>
  <c r="O17" i="40"/>
  <c r="I17" i="40"/>
  <c r="B17" i="40"/>
  <c r="AY14" i="40"/>
  <c r="AU14" i="40"/>
  <c r="AQ14" i="40"/>
  <c r="AM14" i="40"/>
  <c r="AI14" i="40"/>
  <c r="AE14" i="40"/>
  <c r="AA14" i="40"/>
  <c r="W14" i="40"/>
  <c r="S14" i="40"/>
  <c r="O14" i="40"/>
  <c r="I14" i="40"/>
  <c r="B14" i="40"/>
  <c r="C1" i="40"/>
  <c r="AX126" i="39"/>
  <c r="AT126" i="39"/>
  <c r="AP126" i="39"/>
  <c r="AL126" i="39"/>
  <c r="AH126" i="39"/>
  <c r="AD126" i="39"/>
  <c r="Z126" i="39"/>
  <c r="V126" i="39"/>
  <c r="R126" i="39"/>
  <c r="N126" i="39"/>
  <c r="G126" i="39"/>
  <c r="AY125" i="39"/>
  <c r="AU125" i="39"/>
  <c r="AQ125" i="39"/>
  <c r="AM125" i="39"/>
  <c r="AI125" i="39"/>
  <c r="AE125" i="39"/>
  <c r="AA125" i="39"/>
  <c r="W125" i="39"/>
  <c r="S125" i="39"/>
  <c r="O125" i="39"/>
  <c r="I125" i="39"/>
  <c r="B125" i="39"/>
  <c r="AY124" i="39"/>
  <c r="AU124" i="39"/>
  <c r="AQ124" i="39"/>
  <c r="AM124" i="39"/>
  <c r="AI124" i="39"/>
  <c r="AE124" i="39"/>
  <c r="AA124" i="39"/>
  <c r="W124" i="39"/>
  <c r="S124" i="39"/>
  <c r="O124" i="39"/>
  <c r="I124" i="39"/>
  <c r="B124" i="39"/>
  <c r="AY123" i="39"/>
  <c r="AU123" i="39"/>
  <c r="AQ123" i="39"/>
  <c r="AM123" i="39"/>
  <c r="AI123" i="39"/>
  <c r="AE123" i="39"/>
  <c r="AA123" i="39"/>
  <c r="W123" i="39"/>
  <c r="S123" i="39"/>
  <c r="O123" i="39"/>
  <c r="I123" i="39"/>
  <c r="B123" i="39"/>
  <c r="AY122" i="39"/>
  <c r="AU122" i="39"/>
  <c r="AQ122" i="39"/>
  <c r="AM122" i="39"/>
  <c r="AI122" i="39"/>
  <c r="AE122" i="39"/>
  <c r="AA122" i="39"/>
  <c r="W122" i="39"/>
  <c r="S122" i="39"/>
  <c r="O122" i="39"/>
  <c r="I122" i="39"/>
  <c r="B122" i="39"/>
  <c r="AY121" i="39"/>
  <c r="AU121" i="39"/>
  <c r="AQ121" i="39"/>
  <c r="AM121" i="39"/>
  <c r="AI121" i="39"/>
  <c r="AE121" i="39"/>
  <c r="AA121" i="39"/>
  <c r="W121" i="39"/>
  <c r="S121" i="39"/>
  <c r="O121" i="39"/>
  <c r="I121" i="39"/>
  <c r="B121" i="39"/>
  <c r="AY120" i="39"/>
  <c r="AU120" i="39"/>
  <c r="AQ120" i="39"/>
  <c r="AM120" i="39"/>
  <c r="AI120" i="39"/>
  <c r="AE120" i="39"/>
  <c r="AA120" i="39"/>
  <c r="W120" i="39"/>
  <c r="S120" i="39"/>
  <c r="O120" i="39"/>
  <c r="I120" i="39"/>
  <c r="B120" i="39"/>
  <c r="AY119" i="39"/>
  <c r="AU119" i="39"/>
  <c r="AQ119" i="39"/>
  <c r="AM119" i="39"/>
  <c r="AI119" i="39"/>
  <c r="AE119" i="39"/>
  <c r="AA119" i="39"/>
  <c r="W119" i="39"/>
  <c r="S119" i="39"/>
  <c r="O119" i="39"/>
  <c r="I119" i="39"/>
  <c r="B119" i="39"/>
  <c r="AY118" i="39"/>
  <c r="AU118" i="39"/>
  <c r="AQ118" i="39"/>
  <c r="AM118" i="39"/>
  <c r="AI118" i="39"/>
  <c r="AE118" i="39"/>
  <c r="AA118" i="39"/>
  <c r="W118" i="39"/>
  <c r="S118" i="39"/>
  <c r="O118" i="39"/>
  <c r="I118" i="39"/>
  <c r="B118" i="39"/>
  <c r="AY117" i="39"/>
  <c r="AU117" i="39"/>
  <c r="AQ117" i="39"/>
  <c r="AM117" i="39"/>
  <c r="AI117" i="39"/>
  <c r="AE117" i="39"/>
  <c r="AA117" i="39"/>
  <c r="W117" i="39"/>
  <c r="S117" i="39"/>
  <c r="O117" i="39"/>
  <c r="I117" i="39"/>
  <c r="B117" i="39"/>
  <c r="AY116" i="39"/>
  <c r="AU116" i="39"/>
  <c r="AQ116" i="39"/>
  <c r="AM116" i="39"/>
  <c r="AI116" i="39"/>
  <c r="AE116" i="39"/>
  <c r="AA116" i="39"/>
  <c r="W116" i="39"/>
  <c r="S116" i="39"/>
  <c r="O116" i="39"/>
  <c r="I116" i="39"/>
  <c r="B116" i="39"/>
  <c r="AY115" i="39"/>
  <c r="AU115" i="39"/>
  <c r="AQ115" i="39"/>
  <c r="AM115" i="39"/>
  <c r="AI115" i="39"/>
  <c r="AE115" i="39"/>
  <c r="AA115" i="39"/>
  <c r="W115" i="39"/>
  <c r="S115" i="39"/>
  <c r="O115" i="39"/>
  <c r="I115" i="39"/>
  <c r="B115" i="39"/>
  <c r="AY114" i="39"/>
  <c r="AU114" i="39"/>
  <c r="AQ114" i="39"/>
  <c r="AM114" i="39"/>
  <c r="AI114" i="39"/>
  <c r="AE114" i="39"/>
  <c r="AA114" i="39"/>
  <c r="W114" i="39"/>
  <c r="S114" i="39"/>
  <c r="O114" i="39"/>
  <c r="I114" i="39"/>
  <c r="B114" i="39"/>
  <c r="AY113" i="39"/>
  <c r="AU113" i="39"/>
  <c r="AQ113" i="39"/>
  <c r="AM113" i="39"/>
  <c r="AI113" i="39"/>
  <c r="AE113" i="39"/>
  <c r="AA113" i="39"/>
  <c r="W113" i="39"/>
  <c r="S113" i="39"/>
  <c r="O113" i="39"/>
  <c r="I113" i="39"/>
  <c r="B113" i="39"/>
  <c r="AY112" i="39"/>
  <c r="AU112" i="39"/>
  <c r="AQ112" i="39"/>
  <c r="AM112" i="39"/>
  <c r="AI112" i="39"/>
  <c r="AE112" i="39"/>
  <c r="AA112" i="39"/>
  <c r="W112" i="39"/>
  <c r="G112" i="39" s="1"/>
  <c r="J112" i="39" s="1"/>
  <c r="S112" i="39"/>
  <c r="O112" i="39"/>
  <c r="I112" i="39"/>
  <c r="B112" i="39"/>
  <c r="AY111" i="39"/>
  <c r="AU111" i="39"/>
  <c r="AQ111" i="39"/>
  <c r="AM111" i="39"/>
  <c r="AI111" i="39"/>
  <c r="AE111" i="39"/>
  <c r="AA111" i="39"/>
  <c r="W111" i="39"/>
  <c r="S111" i="39"/>
  <c r="O111" i="39"/>
  <c r="I111" i="39"/>
  <c r="B111" i="39"/>
  <c r="AY110" i="39"/>
  <c r="AU110" i="39"/>
  <c r="AQ110" i="39"/>
  <c r="AM110" i="39"/>
  <c r="AI110" i="39"/>
  <c r="AE110" i="39"/>
  <c r="AA110" i="39"/>
  <c r="W110" i="39"/>
  <c r="S110" i="39"/>
  <c r="O110" i="39"/>
  <c r="I110" i="39"/>
  <c r="B110" i="39"/>
  <c r="AY109" i="39"/>
  <c r="AU109" i="39"/>
  <c r="AQ109" i="39"/>
  <c r="AM109" i="39"/>
  <c r="AI109" i="39"/>
  <c r="AE109" i="39"/>
  <c r="AA109" i="39"/>
  <c r="W109" i="39"/>
  <c r="S109" i="39"/>
  <c r="O109" i="39"/>
  <c r="I109" i="39"/>
  <c r="B109" i="39"/>
  <c r="AY108" i="39"/>
  <c r="AU108" i="39"/>
  <c r="AQ108" i="39"/>
  <c r="AM108" i="39"/>
  <c r="AI108" i="39"/>
  <c r="AE108" i="39"/>
  <c r="AA108" i="39"/>
  <c r="W108" i="39"/>
  <c r="S108" i="39"/>
  <c r="O108" i="39"/>
  <c r="I108" i="39"/>
  <c r="B108" i="39"/>
  <c r="AY107" i="39"/>
  <c r="AU107" i="39"/>
  <c r="AQ107" i="39"/>
  <c r="AM107" i="39"/>
  <c r="AI107" i="39"/>
  <c r="AE107" i="39"/>
  <c r="AA107" i="39"/>
  <c r="W107" i="39"/>
  <c r="S107" i="39"/>
  <c r="O107" i="39"/>
  <c r="I107" i="39"/>
  <c r="B107" i="39"/>
  <c r="AY106" i="39"/>
  <c r="AU106" i="39"/>
  <c r="AQ106" i="39"/>
  <c r="AM106" i="39"/>
  <c r="AI106" i="39"/>
  <c r="AE106" i="39"/>
  <c r="AA106" i="39"/>
  <c r="W106" i="39"/>
  <c r="S106" i="39"/>
  <c r="O106" i="39"/>
  <c r="I106" i="39"/>
  <c r="B106" i="39"/>
  <c r="AY105" i="39"/>
  <c r="AU105" i="39"/>
  <c r="AQ105" i="39"/>
  <c r="AM105" i="39"/>
  <c r="AI105" i="39"/>
  <c r="AE105" i="39"/>
  <c r="AA105" i="39"/>
  <c r="W105" i="39"/>
  <c r="S105" i="39"/>
  <c r="O105" i="39"/>
  <c r="I105" i="39"/>
  <c r="B105" i="39"/>
  <c r="AY104" i="39"/>
  <c r="AU104" i="39"/>
  <c r="AQ104" i="39"/>
  <c r="AM104" i="39"/>
  <c r="AI104" i="39"/>
  <c r="AE104" i="39"/>
  <c r="AA104" i="39"/>
  <c r="W104" i="39"/>
  <c r="S104" i="39"/>
  <c r="O104" i="39"/>
  <c r="I104" i="39"/>
  <c r="B104" i="39"/>
  <c r="AY103" i="39"/>
  <c r="AU103" i="39"/>
  <c r="AQ103" i="39"/>
  <c r="AM103" i="39"/>
  <c r="AI103" i="39"/>
  <c r="AE103" i="39"/>
  <c r="AA103" i="39"/>
  <c r="W103" i="39"/>
  <c r="S103" i="39"/>
  <c r="O103" i="39"/>
  <c r="I103" i="39"/>
  <c r="B103" i="39"/>
  <c r="AY102" i="39"/>
  <c r="AU102" i="39"/>
  <c r="AQ102" i="39"/>
  <c r="AM102" i="39"/>
  <c r="AI102" i="39"/>
  <c r="AE102" i="39"/>
  <c r="AA102" i="39"/>
  <c r="W102" i="39"/>
  <c r="S102" i="39"/>
  <c r="O102" i="39"/>
  <c r="I102" i="39"/>
  <c r="B102" i="39"/>
  <c r="AY101" i="39"/>
  <c r="AU101" i="39"/>
  <c r="AQ101" i="39"/>
  <c r="AM101" i="39"/>
  <c r="AI101" i="39"/>
  <c r="AE101" i="39"/>
  <c r="AA101" i="39"/>
  <c r="W101" i="39"/>
  <c r="S101" i="39"/>
  <c r="O101" i="39"/>
  <c r="I101" i="39"/>
  <c r="B101" i="39"/>
  <c r="AY100" i="39"/>
  <c r="AU100" i="39"/>
  <c r="AQ100" i="39"/>
  <c r="AM100" i="39"/>
  <c r="AI100" i="39"/>
  <c r="AE100" i="39"/>
  <c r="AA100" i="39"/>
  <c r="W100" i="39"/>
  <c r="S100" i="39"/>
  <c r="O100" i="39"/>
  <c r="I100" i="39"/>
  <c r="B100" i="39"/>
  <c r="AY99" i="39"/>
  <c r="AU99" i="39"/>
  <c r="AQ99" i="39"/>
  <c r="AM99" i="39"/>
  <c r="AI99" i="39"/>
  <c r="AE99" i="39"/>
  <c r="AA99" i="39"/>
  <c r="W99" i="39"/>
  <c r="S99" i="39"/>
  <c r="O99" i="39"/>
  <c r="I99" i="39"/>
  <c r="B99" i="39"/>
  <c r="AY98" i="39"/>
  <c r="AU98" i="39"/>
  <c r="AQ98" i="39"/>
  <c r="AM98" i="39"/>
  <c r="AI98" i="39"/>
  <c r="AE98" i="39"/>
  <c r="AA98" i="39"/>
  <c r="W98" i="39"/>
  <c r="S98" i="39"/>
  <c r="O98" i="39"/>
  <c r="I98" i="39"/>
  <c r="B98" i="39"/>
  <c r="AY97" i="39"/>
  <c r="AU97" i="39"/>
  <c r="AQ97" i="39"/>
  <c r="AM97" i="39"/>
  <c r="AI97" i="39"/>
  <c r="AE97" i="39"/>
  <c r="AA97" i="39"/>
  <c r="W97" i="39"/>
  <c r="S97" i="39"/>
  <c r="O97" i="39"/>
  <c r="I97" i="39"/>
  <c r="B97" i="39"/>
  <c r="AY96" i="39"/>
  <c r="AU96" i="39"/>
  <c r="AQ96" i="39"/>
  <c r="AM96" i="39"/>
  <c r="AI96" i="39"/>
  <c r="AE96" i="39"/>
  <c r="AA96" i="39"/>
  <c r="W96" i="39"/>
  <c r="S96" i="39"/>
  <c r="O96" i="39"/>
  <c r="I96" i="39"/>
  <c r="B96" i="39"/>
  <c r="AY95" i="39"/>
  <c r="AU95" i="39"/>
  <c r="AQ95" i="39"/>
  <c r="AM95" i="39"/>
  <c r="AI95" i="39"/>
  <c r="AE95" i="39"/>
  <c r="AA95" i="39"/>
  <c r="W95" i="39"/>
  <c r="S95" i="39"/>
  <c r="O95" i="39"/>
  <c r="I95" i="39"/>
  <c r="B95" i="39"/>
  <c r="AY94" i="39"/>
  <c r="AU94" i="39"/>
  <c r="AQ94" i="39"/>
  <c r="AM94" i="39"/>
  <c r="AI94" i="39"/>
  <c r="AE94" i="39"/>
  <c r="AA94" i="39"/>
  <c r="W94" i="39"/>
  <c r="S94" i="39"/>
  <c r="O94" i="39"/>
  <c r="I94" i="39"/>
  <c r="B94" i="39"/>
  <c r="AY93" i="39"/>
  <c r="AU93" i="39"/>
  <c r="AQ93" i="39"/>
  <c r="AM93" i="39"/>
  <c r="AI93" i="39"/>
  <c r="AE93" i="39"/>
  <c r="AA93" i="39"/>
  <c r="W93" i="39"/>
  <c r="S93" i="39"/>
  <c r="O93" i="39"/>
  <c r="I93" i="39"/>
  <c r="B93" i="39"/>
  <c r="AY92" i="39"/>
  <c r="AU92" i="39"/>
  <c r="AQ92" i="39"/>
  <c r="AM92" i="39"/>
  <c r="AI92" i="39"/>
  <c r="AE92" i="39"/>
  <c r="AA92" i="39"/>
  <c r="W92" i="39"/>
  <c r="S92" i="39"/>
  <c r="O92" i="39"/>
  <c r="I92" i="39"/>
  <c r="B92" i="39"/>
  <c r="AY91" i="39"/>
  <c r="AU91" i="39"/>
  <c r="AQ91" i="39"/>
  <c r="AM91" i="39"/>
  <c r="AI91" i="39"/>
  <c r="AE91" i="39"/>
  <c r="AA91" i="39"/>
  <c r="W91" i="39"/>
  <c r="S91" i="39"/>
  <c r="O91" i="39"/>
  <c r="I91" i="39"/>
  <c r="B91" i="39"/>
  <c r="AY90" i="39"/>
  <c r="AU90" i="39"/>
  <c r="AQ90" i="39"/>
  <c r="AM90" i="39"/>
  <c r="AI90" i="39"/>
  <c r="AE90" i="39"/>
  <c r="AA90" i="39"/>
  <c r="W90" i="39"/>
  <c r="S90" i="39"/>
  <c r="O90" i="39"/>
  <c r="I90" i="39"/>
  <c r="B90" i="39"/>
  <c r="AY89" i="39"/>
  <c r="AU89" i="39"/>
  <c r="AQ89" i="39"/>
  <c r="AM89" i="39"/>
  <c r="AI89" i="39"/>
  <c r="AE89" i="39"/>
  <c r="AA89" i="39"/>
  <c r="W89" i="39"/>
  <c r="S89" i="39"/>
  <c r="O89" i="39"/>
  <c r="I89" i="39"/>
  <c r="B89" i="39"/>
  <c r="AY88" i="39"/>
  <c r="AU88" i="39"/>
  <c r="AQ88" i="39"/>
  <c r="AM88" i="39"/>
  <c r="AI88" i="39"/>
  <c r="AE88" i="39"/>
  <c r="AA88" i="39"/>
  <c r="W88" i="39"/>
  <c r="S88" i="39"/>
  <c r="O88" i="39"/>
  <c r="I88" i="39"/>
  <c r="B88" i="39"/>
  <c r="AY87" i="39"/>
  <c r="AU87" i="39"/>
  <c r="AQ87" i="39"/>
  <c r="AM87" i="39"/>
  <c r="AI87" i="39"/>
  <c r="AE87" i="39"/>
  <c r="AA87" i="39"/>
  <c r="W87" i="39"/>
  <c r="S87" i="39"/>
  <c r="O87" i="39"/>
  <c r="I87" i="39"/>
  <c r="B87" i="39"/>
  <c r="AY86" i="39"/>
  <c r="AU86" i="39"/>
  <c r="AQ86" i="39"/>
  <c r="AM86" i="39"/>
  <c r="AI86" i="39"/>
  <c r="AE86" i="39"/>
  <c r="AA86" i="39"/>
  <c r="W86" i="39"/>
  <c r="S86" i="39"/>
  <c r="O86" i="39"/>
  <c r="I86" i="39"/>
  <c r="B86" i="39"/>
  <c r="AY85" i="39"/>
  <c r="AU85" i="39"/>
  <c r="AQ85" i="39"/>
  <c r="AM85" i="39"/>
  <c r="AI85" i="39"/>
  <c r="AE85" i="39"/>
  <c r="AA85" i="39"/>
  <c r="W85" i="39"/>
  <c r="S85" i="39"/>
  <c r="O85" i="39"/>
  <c r="I85" i="39"/>
  <c r="B85" i="39"/>
  <c r="AY84" i="39"/>
  <c r="AU84" i="39"/>
  <c r="AQ84" i="39"/>
  <c r="AM84" i="39"/>
  <c r="AI84" i="39"/>
  <c r="AE84" i="39"/>
  <c r="AA84" i="39"/>
  <c r="W84" i="39"/>
  <c r="G84" i="39" s="1"/>
  <c r="S84" i="39"/>
  <c r="O84" i="39"/>
  <c r="I84" i="39"/>
  <c r="B84" i="39"/>
  <c r="AY83" i="39"/>
  <c r="AU83" i="39"/>
  <c r="AQ83" i="39"/>
  <c r="AM83" i="39"/>
  <c r="AI83" i="39"/>
  <c r="AE83" i="39"/>
  <c r="AA83" i="39"/>
  <c r="W83" i="39"/>
  <c r="S83" i="39"/>
  <c r="O83" i="39"/>
  <c r="I83" i="39"/>
  <c r="B83" i="39"/>
  <c r="BB82" i="39"/>
  <c r="BC82" i="39" s="1"/>
  <c r="AY82" i="39"/>
  <c r="AU82" i="39"/>
  <c r="AQ82" i="39"/>
  <c r="AM82" i="39"/>
  <c r="AI82" i="39"/>
  <c r="AE82" i="39"/>
  <c r="AA82" i="39"/>
  <c r="W82" i="39"/>
  <c r="S82" i="39"/>
  <c r="O82" i="39"/>
  <c r="I82" i="39"/>
  <c r="B82" i="39"/>
  <c r="AY81" i="39"/>
  <c r="AU81" i="39"/>
  <c r="AQ81" i="39"/>
  <c r="AM81" i="39"/>
  <c r="AI81" i="39"/>
  <c r="AE81" i="39"/>
  <c r="AA81" i="39"/>
  <c r="G81" i="39" s="1"/>
  <c r="AZ81" i="39" s="1"/>
  <c r="BB81" i="39" s="1"/>
  <c r="BC81" i="39" s="1"/>
  <c r="W81" i="39"/>
  <c r="S81" i="39"/>
  <c r="O81" i="39"/>
  <c r="I81" i="39"/>
  <c r="B81" i="39"/>
  <c r="AY80" i="39"/>
  <c r="AU80" i="39"/>
  <c r="AQ80" i="39"/>
  <c r="AM80" i="39"/>
  <c r="AI80" i="39"/>
  <c r="AE80" i="39"/>
  <c r="AA80" i="39"/>
  <c r="W80" i="39"/>
  <c r="S80" i="39"/>
  <c r="O80" i="39"/>
  <c r="I80" i="39"/>
  <c r="B80" i="39"/>
  <c r="AY79" i="39"/>
  <c r="AU79" i="39"/>
  <c r="AQ79" i="39"/>
  <c r="AM79" i="39"/>
  <c r="AI79" i="39"/>
  <c r="AE79" i="39"/>
  <c r="AA79" i="39"/>
  <c r="W79" i="39"/>
  <c r="S79" i="39"/>
  <c r="O79" i="39"/>
  <c r="I79" i="39"/>
  <c r="B79" i="39"/>
  <c r="AY78" i="39"/>
  <c r="AU78" i="39"/>
  <c r="AQ78" i="39"/>
  <c r="AM78" i="39"/>
  <c r="AI78" i="39"/>
  <c r="AE78" i="39"/>
  <c r="AA78" i="39"/>
  <c r="W78" i="39"/>
  <c r="S78" i="39"/>
  <c r="O78" i="39"/>
  <c r="I78" i="39"/>
  <c r="B78" i="39"/>
  <c r="AY77" i="39"/>
  <c r="AU77" i="39"/>
  <c r="AQ77" i="39"/>
  <c r="AM77" i="39"/>
  <c r="AI77" i="39"/>
  <c r="AE77" i="39"/>
  <c r="AA77" i="39"/>
  <c r="W77" i="39"/>
  <c r="S77" i="39"/>
  <c r="O77" i="39"/>
  <c r="I77" i="39"/>
  <c r="B77" i="39"/>
  <c r="AY76" i="39"/>
  <c r="AU76" i="39"/>
  <c r="AQ76" i="39"/>
  <c r="AM76" i="39"/>
  <c r="AI76" i="39"/>
  <c r="AE76" i="39"/>
  <c r="AA76" i="39"/>
  <c r="W76" i="39"/>
  <c r="S76" i="39"/>
  <c r="O76" i="39"/>
  <c r="I76" i="39"/>
  <c r="B76" i="39"/>
  <c r="AY75" i="39"/>
  <c r="AU75" i="39"/>
  <c r="AQ75" i="39"/>
  <c r="AM75" i="39"/>
  <c r="AI75" i="39"/>
  <c r="AE75" i="39"/>
  <c r="AA75" i="39"/>
  <c r="W75" i="39"/>
  <c r="S75" i="39"/>
  <c r="O75" i="39"/>
  <c r="I75" i="39"/>
  <c r="B75" i="39"/>
  <c r="AY74" i="39"/>
  <c r="AU74" i="39"/>
  <c r="AQ74" i="39"/>
  <c r="AM74" i="39"/>
  <c r="AI74" i="39"/>
  <c r="AE74" i="39"/>
  <c r="AA74" i="39"/>
  <c r="W74" i="39"/>
  <c r="S74" i="39"/>
  <c r="O74" i="39"/>
  <c r="I74" i="39"/>
  <c r="B74" i="39"/>
  <c r="AY73" i="39"/>
  <c r="AU73" i="39"/>
  <c r="AQ73" i="39"/>
  <c r="AM73" i="39"/>
  <c r="AI73" i="39"/>
  <c r="AE73" i="39"/>
  <c r="AA73" i="39"/>
  <c r="W73" i="39"/>
  <c r="S73" i="39"/>
  <c r="O73" i="39"/>
  <c r="I73" i="39"/>
  <c r="B73" i="39"/>
  <c r="BB72" i="39"/>
  <c r="BC72" i="39" s="1"/>
  <c r="AY72" i="39"/>
  <c r="AU72" i="39"/>
  <c r="AQ72" i="39"/>
  <c r="AM72" i="39"/>
  <c r="AI72" i="39"/>
  <c r="AE72" i="39"/>
  <c r="AA72" i="39"/>
  <c r="W72" i="39"/>
  <c r="S72" i="39"/>
  <c r="O72" i="39"/>
  <c r="I72" i="39"/>
  <c r="B72" i="39"/>
  <c r="AY71" i="39"/>
  <c r="AU71" i="39"/>
  <c r="AQ71" i="39"/>
  <c r="AM71" i="39"/>
  <c r="AI71" i="39"/>
  <c r="AE71" i="39"/>
  <c r="AA71" i="39"/>
  <c r="W71" i="39"/>
  <c r="S71" i="39"/>
  <c r="O71" i="39"/>
  <c r="I71" i="39"/>
  <c r="B71" i="39"/>
  <c r="AY70" i="39"/>
  <c r="AU70" i="39"/>
  <c r="AQ70" i="39"/>
  <c r="AM70" i="39"/>
  <c r="AI70" i="39"/>
  <c r="AE70" i="39"/>
  <c r="AA70" i="39"/>
  <c r="W70" i="39"/>
  <c r="S70" i="39"/>
  <c r="O70" i="39"/>
  <c r="I70" i="39"/>
  <c r="B70" i="39"/>
  <c r="AY69" i="39"/>
  <c r="AU69" i="39"/>
  <c r="AQ69" i="39"/>
  <c r="AM69" i="39"/>
  <c r="AI69" i="39"/>
  <c r="AE69" i="39"/>
  <c r="AA69" i="39"/>
  <c r="W69" i="39"/>
  <c r="S69" i="39"/>
  <c r="O69" i="39"/>
  <c r="I69" i="39"/>
  <c r="B69" i="39"/>
  <c r="AY68" i="39"/>
  <c r="AU68" i="39"/>
  <c r="AQ68" i="39"/>
  <c r="AM68" i="39"/>
  <c r="AI68" i="39"/>
  <c r="AE68" i="39"/>
  <c r="AA68" i="39"/>
  <c r="W68" i="39"/>
  <c r="S68" i="39"/>
  <c r="O68" i="39"/>
  <c r="I68" i="39"/>
  <c r="B68" i="39"/>
  <c r="AY67" i="39"/>
  <c r="AU67" i="39"/>
  <c r="AQ67" i="39"/>
  <c r="AM67" i="39"/>
  <c r="AI67" i="39"/>
  <c r="AE67" i="39"/>
  <c r="AA67" i="39"/>
  <c r="W67" i="39"/>
  <c r="S67" i="39"/>
  <c r="O67" i="39"/>
  <c r="I67" i="39"/>
  <c r="B67" i="39"/>
  <c r="AY66" i="39"/>
  <c r="AU66" i="39"/>
  <c r="AQ66" i="39"/>
  <c r="AM66" i="39"/>
  <c r="AI66" i="39"/>
  <c r="AE66" i="39"/>
  <c r="AA66" i="39"/>
  <c r="W66" i="39"/>
  <c r="S66" i="39"/>
  <c r="O66" i="39"/>
  <c r="I66" i="39"/>
  <c r="B66" i="39"/>
  <c r="BB65" i="39"/>
  <c r="BC65" i="39" s="1"/>
  <c r="AY65" i="39"/>
  <c r="AU65" i="39"/>
  <c r="AQ65" i="39"/>
  <c r="AM65" i="39"/>
  <c r="AI65" i="39"/>
  <c r="AE65" i="39"/>
  <c r="AA65" i="39"/>
  <c r="W65" i="39"/>
  <c r="S65" i="39"/>
  <c r="G65" i="39" s="1"/>
  <c r="J65" i="39" s="1"/>
  <c r="O65" i="39"/>
  <c r="I65" i="39"/>
  <c r="B65" i="39"/>
  <c r="AY64" i="39"/>
  <c r="AU64" i="39"/>
  <c r="AQ64" i="39"/>
  <c r="AM64" i="39"/>
  <c r="AI64" i="39"/>
  <c r="AE64" i="39"/>
  <c r="AA64" i="39"/>
  <c r="W64" i="39"/>
  <c r="S64" i="39"/>
  <c r="O64" i="39"/>
  <c r="I64" i="39"/>
  <c r="B64" i="39"/>
  <c r="AY63" i="39"/>
  <c r="AU63" i="39"/>
  <c r="AQ63" i="39"/>
  <c r="AM63" i="39"/>
  <c r="AI63" i="39"/>
  <c r="AE63" i="39"/>
  <c r="AA63" i="39"/>
  <c r="W63" i="39"/>
  <c r="S63" i="39"/>
  <c r="O63" i="39"/>
  <c r="I63" i="39"/>
  <c r="B63" i="39"/>
  <c r="AY62" i="39"/>
  <c r="AU62" i="39"/>
  <c r="AQ62" i="39"/>
  <c r="AM62" i="39"/>
  <c r="AI62" i="39"/>
  <c r="AE62" i="39"/>
  <c r="AA62" i="39"/>
  <c r="W62" i="39"/>
  <c r="S62" i="39"/>
  <c r="O62" i="39"/>
  <c r="I62" i="39"/>
  <c r="B62" i="39"/>
  <c r="AY61" i="39"/>
  <c r="AU61" i="39"/>
  <c r="AQ61" i="39"/>
  <c r="AM61" i="39"/>
  <c r="AI61" i="39"/>
  <c r="AE61" i="39"/>
  <c r="AA61" i="39"/>
  <c r="W61" i="39"/>
  <c r="S61" i="39"/>
  <c r="O61" i="39"/>
  <c r="I61" i="39"/>
  <c r="B61" i="39"/>
  <c r="AY60" i="39"/>
  <c r="AU60" i="39"/>
  <c r="AQ60" i="39"/>
  <c r="AM60" i="39"/>
  <c r="AI60" i="39"/>
  <c r="AE60" i="39"/>
  <c r="AA60" i="39"/>
  <c r="W60" i="39"/>
  <c r="S60" i="39"/>
  <c r="O60" i="39"/>
  <c r="I60" i="39"/>
  <c r="B60" i="39"/>
  <c r="AY59" i="39"/>
  <c r="AU59" i="39"/>
  <c r="AQ59" i="39"/>
  <c r="AM59" i="39"/>
  <c r="AI59" i="39"/>
  <c r="AE59" i="39"/>
  <c r="AA59" i="39"/>
  <c r="W59" i="39"/>
  <c r="S59" i="39"/>
  <c r="O59" i="39"/>
  <c r="I59" i="39"/>
  <c r="B59" i="39"/>
  <c r="AY58" i="39"/>
  <c r="AU58" i="39"/>
  <c r="AQ58" i="39"/>
  <c r="AM58" i="39"/>
  <c r="AI58" i="39"/>
  <c r="AE58" i="39"/>
  <c r="AA58" i="39"/>
  <c r="W58" i="39"/>
  <c r="S58" i="39"/>
  <c r="O58" i="39"/>
  <c r="I58" i="39"/>
  <c r="B58" i="39"/>
  <c r="AY57" i="39"/>
  <c r="AU57" i="39"/>
  <c r="AQ57" i="39"/>
  <c r="AM57" i="39"/>
  <c r="AI57" i="39"/>
  <c r="AE57" i="39"/>
  <c r="AA57" i="39"/>
  <c r="W57" i="39"/>
  <c r="S57" i="39"/>
  <c r="O57" i="39"/>
  <c r="I57" i="39"/>
  <c r="B57" i="39"/>
  <c r="AY56" i="39"/>
  <c r="AU56" i="39"/>
  <c r="AQ56" i="39"/>
  <c r="AM56" i="39"/>
  <c r="AI56" i="39"/>
  <c r="AE56" i="39"/>
  <c r="AA56" i="39"/>
  <c r="W56" i="39"/>
  <c r="S56" i="39"/>
  <c r="O56" i="39"/>
  <c r="I56" i="39"/>
  <c r="B56" i="39"/>
  <c r="AY55" i="39"/>
  <c r="AU55" i="39"/>
  <c r="AQ55" i="39"/>
  <c r="AM55" i="39"/>
  <c r="AI55" i="39"/>
  <c r="AE55" i="39"/>
  <c r="AA55" i="39"/>
  <c r="W55" i="39"/>
  <c r="S55" i="39"/>
  <c r="O55" i="39"/>
  <c r="I55" i="39"/>
  <c r="B55" i="39"/>
  <c r="AY54" i="39"/>
  <c r="AU54" i="39"/>
  <c r="AQ54" i="39"/>
  <c r="AM54" i="39"/>
  <c r="AI54" i="39"/>
  <c r="AE54" i="39"/>
  <c r="AA54" i="39"/>
  <c r="W54" i="39"/>
  <c r="S54" i="39"/>
  <c r="O54" i="39"/>
  <c r="I54" i="39"/>
  <c r="B54" i="39"/>
  <c r="AY53" i="39"/>
  <c r="AU53" i="39"/>
  <c r="AQ53" i="39"/>
  <c r="AM53" i="39"/>
  <c r="AI53" i="39"/>
  <c r="AE53" i="39"/>
  <c r="AA53" i="39"/>
  <c r="W53" i="39"/>
  <c r="S53" i="39"/>
  <c r="O53" i="39"/>
  <c r="I53" i="39"/>
  <c r="B53" i="39"/>
  <c r="AY52" i="39"/>
  <c r="AU52" i="39"/>
  <c r="AQ52" i="39"/>
  <c r="AM52" i="39"/>
  <c r="AI52" i="39"/>
  <c r="AE52" i="39"/>
  <c r="AA52" i="39"/>
  <c r="W52" i="39"/>
  <c r="S52" i="39"/>
  <c r="O52" i="39"/>
  <c r="I52" i="39"/>
  <c r="B52" i="39"/>
  <c r="AY51" i="39"/>
  <c r="AU51" i="39"/>
  <c r="AQ51" i="39"/>
  <c r="AM51" i="39"/>
  <c r="AI51" i="39"/>
  <c r="AE51" i="39"/>
  <c r="AA51" i="39"/>
  <c r="W51" i="39"/>
  <c r="S51" i="39"/>
  <c r="O51" i="39"/>
  <c r="I51" i="39"/>
  <c r="B51" i="39"/>
  <c r="AY50" i="39"/>
  <c r="AU50" i="39"/>
  <c r="AQ50" i="39"/>
  <c r="AM50" i="39"/>
  <c r="AI50" i="39"/>
  <c r="AE50" i="39"/>
  <c r="AA50" i="39"/>
  <c r="W50" i="39"/>
  <c r="S50" i="39"/>
  <c r="O50" i="39"/>
  <c r="I50" i="39"/>
  <c r="B50" i="39"/>
  <c r="AY49" i="39"/>
  <c r="AU49" i="39"/>
  <c r="AQ49" i="39"/>
  <c r="AM49" i="39"/>
  <c r="AI49" i="39"/>
  <c r="AE49" i="39"/>
  <c r="AA49" i="39"/>
  <c r="W49" i="39"/>
  <c r="S49" i="39"/>
  <c r="O49" i="39"/>
  <c r="I49" i="39"/>
  <c r="B49" i="39"/>
  <c r="AY48" i="39"/>
  <c r="AU48" i="39"/>
  <c r="AQ48" i="39"/>
  <c r="AM48" i="39"/>
  <c r="AI48" i="39"/>
  <c r="AE48" i="39"/>
  <c r="AA48" i="39"/>
  <c r="W48" i="39"/>
  <c r="S48" i="39"/>
  <c r="O48" i="39"/>
  <c r="I48" i="39"/>
  <c r="B48" i="39"/>
  <c r="AY47" i="39"/>
  <c r="AU47" i="39"/>
  <c r="AQ47" i="39"/>
  <c r="AM47" i="39"/>
  <c r="AI47" i="39"/>
  <c r="AE47" i="39"/>
  <c r="AA47" i="39"/>
  <c r="W47" i="39"/>
  <c r="S47" i="39"/>
  <c r="G47" i="39" s="1"/>
  <c r="O47" i="39"/>
  <c r="I47" i="39"/>
  <c r="B47" i="39"/>
  <c r="AY46" i="39"/>
  <c r="AU46" i="39"/>
  <c r="AQ46" i="39"/>
  <c r="AM46" i="39"/>
  <c r="AI46" i="39"/>
  <c r="AE46" i="39"/>
  <c r="AA46" i="39"/>
  <c r="W46" i="39"/>
  <c r="S46" i="39"/>
  <c r="O46" i="39"/>
  <c r="I46" i="39"/>
  <c r="B46" i="39"/>
  <c r="AY45" i="39"/>
  <c r="AU45" i="39"/>
  <c r="AQ45" i="39"/>
  <c r="AM45" i="39"/>
  <c r="AI45" i="39"/>
  <c r="AE45" i="39"/>
  <c r="AA45" i="39"/>
  <c r="W45" i="39"/>
  <c r="S45" i="39"/>
  <c r="O45" i="39"/>
  <c r="I45" i="39"/>
  <c r="B45" i="39"/>
  <c r="AY44" i="39"/>
  <c r="AU44" i="39"/>
  <c r="AQ44" i="39"/>
  <c r="AM44" i="39"/>
  <c r="AI44" i="39"/>
  <c r="AE44" i="39"/>
  <c r="AA44" i="39"/>
  <c r="W44" i="39"/>
  <c r="S44" i="39"/>
  <c r="O44" i="39"/>
  <c r="I44" i="39"/>
  <c r="B44" i="39"/>
  <c r="AY43" i="39"/>
  <c r="AU43" i="39"/>
  <c r="AQ43" i="39"/>
  <c r="AM43" i="39"/>
  <c r="AI43" i="39"/>
  <c r="AE43" i="39"/>
  <c r="AA43" i="39"/>
  <c r="W43" i="39"/>
  <c r="S43" i="39"/>
  <c r="O43" i="39"/>
  <c r="I43" i="39"/>
  <c r="B43" i="39"/>
  <c r="AY42" i="39"/>
  <c r="AU42" i="39"/>
  <c r="AQ42" i="39"/>
  <c r="AM42" i="39"/>
  <c r="AI42" i="39"/>
  <c r="AE42" i="39"/>
  <c r="AA42" i="39"/>
  <c r="W42" i="39"/>
  <c r="S42" i="39"/>
  <c r="O42" i="39"/>
  <c r="I42" i="39"/>
  <c r="B42" i="39"/>
  <c r="AY41" i="39"/>
  <c r="AU41" i="39"/>
  <c r="AQ41" i="39"/>
  <c r="AM41" i="39"/>
  <c r="AI41" i="39"/>
  <c r="AE41" i="39"/>
  <c r="AA41" i="39"/>
  <c r="W41" i="39"/>
  <c r="S41" i="39"/>
  <c r="O41" i="39"/>
  <c r="I41" i="39"/>
  <c r="B41" i="39"/>
  <c r="AY40" i="39"/>
  <c r="AU40" i="39"/>
  <c r="AQ40" i="39"/>
  <c r="AM40" i="39"/>
  <c r="AI40" i="39"/>
  <c r="AE40" i="39"/>
  <c r="AA40" i="39"/>
  <c r="W40" i="39"/>
  <c r="S40" i="39"/>
  <c r="O40" i="39"/>
  <c r="I40" i="39"/>
  <c r="B40" i="39"/>
  <c r="AY39" i="39"/>
  <c r="AU39" i="39"/>
  <c r="AQ39" i="39"/>
  <c r="AM39" i="39"/>
  <c r="AI39" i="39"/>
  <c r="AE39" i="39"/>
  <c r="AA39" i="39"/>
  <c r="W39" i="39"/>
  <c r="S39" i="39"/>
  <c r="O39" i="39"/>
  <c r="I39" i="39"/>
  <c r="B39" i="39"/>
  <c r="AY38" i="39"/>
  <c r="AU38" i="39"/>
  <c r="AQ38" i="39"/>
  <c r="AM38" i="39"/>
  <c r="AI38" i="39"/>
  <c r="AE38" i="39"/>
  <c r="AA38" i="39"/>
  <c r="W38" i="39"/>
  <c r="S38" i="39"/>
  <c r="O38" i="39"/>
  <c r="I38" i="39"/>
  <c r="B38" i="39"/>
  <c r="AY37" i="39"/>
  <c r="AU37" i="39"/>
  <c r="AQ37" i="39"/>
  <c r="AM37" i="39"/>
  <c r="AI37" i="39"/>
  <c r="AE37" i="39"/>
  <c r="AA37" i="39"/>
  <c r="W37" i="39"/>
  <c r="S37" i="39"/>
  <c r="O37" i="39"/>
  <c r="I37" i="39"/>
  <c r="B37" i="39"/>
  <c r="AY36" i="39"/>
  <c r="AU36" i="39"/>
  <c r="AQ36" i="39"/>
  <c r="AM36" i="39"/>
  <c r="AI36" i="39"/>
  <c r="AE36" i="39"/>
  <c r="AA36" i="39"/>
  <c r="W36" i="39"/>
  <c r="S36" i="39"/>
  <c r="O36" i="39"/>
  <c r="I36" i="39"/>
  <c r="B36" i="39"/>
  <c r="AY35" i="39"/>
  <c r="AU35" i="39"/>
  <c r="AQ35" i="39"/>
  <c r="AM35" i="39"/>
  <c r="AI35" i="39"/>
  <c r="AE35" i="39"/>
  <c r="AA35" i="39"/>
  <c r="W35" i="39"/>
  <c r="S35" i="39"/>
  <c r="O35" i="39"/>
  <c r="I35" i="39"/>
  <c r="B35" i="39"/>
  <c r="AY34" i="39"/>
  <c r="AU34" i="39"/>
  <c r="AQ34" i="39"/>
  <c r="AM34" i="39"/>
  <c r="AI34" i="39"/>
  <c r="AE34" i="39"/>
  <c r="AA34" i="39"/>
  <c r="W34" i="39"/>
  <c r="S34" i="39"/>
  <c r="O34" i="39"/>
  <c r="I34" i="39"/>
  <c r="B34" i="39"/>
  <c r="AY33" i="39"/>
  <c r="AU33" i="39"/>
  <c r="AQ33" i="39"/>
  <c r="AM33" i="39"/>
  <c r="AI33" i="39"/>
  <c r="AE33" i="39"/>
  <c r="AA33" i="39"/>
  <c r="W33" i="39"/>
  <c r="S33" i="39"/>
  <c r="O33" i="39"/>
  <c r="I33" i="39"/>
  <c r="B33" i="39"/>
  <c r="AY32" i="39"/>
  <c r="AU32" i="39"/>
  <c r="AQ32" i="39"/>
  <c r="AM32" i="39"/>
  <c r="AI32" i="39"/>
  <c r="AE32" i="39"/>
  <c r="AA32" i="39"/>
  <c r="W32" i="39"/>
  <c r="S32" i="39"/>
  <c r="O32" i="39"/>
  <c r="I32" i="39"/>
  <c r="B32" i="39"/>
  <c r="AY31" i="39"/>
  <c r="AU31" i="39"/>
  <c r="AQ31" i="39"/>
  <c r="AM31" i="39"/>
  <c r="AI31" i="39"/>
  <c r="AE31" i="39"/>
  <c r="AA31" i="39"/>
  <c r="W31" i="39"/>
  <c r="S31" i="39"/>
  <c r="O31" i="39"/>
  <c r="I31" i="39"/>
  <c r="B31" i="39"/>
  <c r="AY30" i="39"/>
  <c r="AU30" i="39"/>
  <c r="AQ30" i="39"/>
  <c r="AM30" i="39"/>
  <c r="AI30" i="39"/>
  <c r="AE30" i="39"/>
  <c r="AA30" i="39"/>
  <c r="W30" i="39"/>
  <c r="S30" i="39"/>
  <c r="O30" i="39"/>
  <c r="I30" i="39"/>
  <c r="B30" i="39"/>
  <c r="AY24" i="39"/>
  <c r="AU24" i="39"/>
  <c r="AQ24" i="39"/>
  <c r="AM24" i="39"/>
  <c r="AI24" i="39"/>
  <c r="AE24" i="39"/>
  <c r="AA24" i="39"/>
  <c r="W24" i="39"/>
  <c r="S24" i="39"/>
  <c r="O24" i="39"/>
  <c r="I24" i="39"/>
  <c r="B24" i="39"/>
  <c r="AY23" i="39"/>
  <c r="AU23" i="39"/>
  <c r="AQ23" i="39"/>
  <c r="AM23" i="39"/>
  <c r="AI23" i="39"/>
  <c r="AE23" i="39"/>
  <c r="AA23" i="39"/>
  <c r="W23" i="39"/>
  <c r="S23" i="39"/>
  <c r="O23" i="39"/>
  <c r="I23" i="39"/>
  <c r="B23" i="39"/>
  <c r="AY18" i="39"/>
  <c r="AU18" i="39"/>
  <c r="AQ18" i="39"/>
  <c r="AM18" i="39"/>
  <c r="AI18" i="39"/>
  <c r="AE18" i="39"/>
  <c r="AA18" i="39"/>
  <c r="W18" i="39"/>
  <c r="S18" i="39"/>
  <c r="O18" i="39"/>
  <c r="I18" i="39"/>
  <c r="B18" i="39"/>
  <c r="AY15" i="39"/>
  <c r="AU15" i="39"/>
  <c r="AQ15" i="39"/>
  <c r="AM15" i="39"/>
  <c r="AI15" i="39"/>
  <c r="AE15" i="39"/>
  <c r="AA15" i="39"/>
  <c r="W15" i="39"/>
  <c r="S15" i="39"/>
  <c r="O15" i="39"/>
  <c r="I15" i="39"/>
  <c r="B15" i="39"/>
  <c r="AY11" i="39"/>
  <c r="AU11" i="39"/>
  <c r="AQ11" i="39"/>
  <c r="AM11" i="39"/>
  <c r="AI11" i="39"/>
  <c r="AE11" i="39"/>
  <c r="AA11" i="39"/>
  <c r="W11" i="39"/>
  <c r="S11" i="39"/>
  <c r="O11" i="39"/>
  <c r="I11" i="39"/>
  <c r="B11" i="39"/>
  <c r="AY9" i="39"/>
  <c r="AU9" i="39"/>
  <c r="AQ9" i="39"/>
  <c r="AM9" i="39"/>
  <c r="AI9" i="39"/>
  <c r="AE9" i="39"/>
  <c r="AA9" i="39"/>
  <c r="W9" i="39"/>
  <c r="S9" i="39"/>
  <c r="O9" i="39"/>
  <c r="I9" i="39"/>
  <c r="B9" i="39"/>
  <c r="AY4" i="39"/>
  <c r="AU4" i="39"/>
  <c r="AQ4" i="39"/>
  <c r="AM4" i="39"/>
  <c r="AI4" i="39"/>
  <c r="AE4" i="39"/>
  <c r="AA4" i="39"/>
  <c r="W4" i="39"/>
  <c r="S4" i="39"/>
  <c r="O4" i="39"/>
  <c r="I4" i="39"/>
  <c r="B4" i="39"/>
  <c r="AY13" i="39"/>
  <c r="AU13" i="39"/>
  <c r="AQ13" i="39"/>
  <c r="AM13" i="39"/>
  <c r="AI13" i="39"/>
  <c r="AE13" i="39"/>
  <c r="AA13" i="39"/>
  <c r="W13" i="39"/>
  <c r="S13" i="39"/>
  <c r="O13" i="39"/>
  <c r="K13" i="39"/>
  <c r="I13" i="39"/>
  <c r="B13" i="39"/>
  <c r="AY7" i="39"/>
  <c r="AU7" i="39"/>
  <c r="AQ7" i="39"/>
  <c r="AM7" i="39"/>
  <c r="AI7" i="39"/>
  <c r="AE7" i="39"/>
  <c r="AA7" i="39"/>
  <c r="W7" i="39"/>
  <c r="S7" i="39"/>
  <c r="O7" i="39"/>
  <c r="I7" i="39"/>
  <c r="B7" i="39"/>
  <c r="AY12" i="39"/>
  <c r="AU12" i="39"/>
  <c r="AQ12" i="39"/>
  <c r="AM12" i="39"/>
  <c r="AI12" i="39"/>
  <c r="AE12" i="39"/>
  <c r="AA12" i="39"/>
  <c r="W12" i="39"/>
  <c r="S12" i="39"/>
  <c r="O12" i="39"/>
  <c r="I12" i="39"/>
  <c r="B12" i="39"/>
  <c r="AY3" i="39"/>
  <c r="AU3" i="39"/>
  <c r="AQ3" i="39"/>
  <c r="AM3" i="39"/>
  <c r="AI3" i="39"/>
  <c r="AE3" i="39"/>
  <c r="AA3" i="39"/>
  <c r="W3" i="39"/>
  <c r="S3" i="39"/>
  <c r="O3" i="39"/>
  <c r="I3" i="39"/>
  <c r="B3" i="39"/>
  <c r="AY21" i="39"/>
  <c r="AU21" i="39"/>
  <c r="AQ21" i="39"/>
  <c r="AM21" i="39"/>
  <c r="AI21" i="39"/>
  <c r="AE21" i="39"/>
  <c r="AA21" i="39"/>
  <c r="W21" i="39"/>
  <c r="S21" i="39"/>
  <c r="O21" i="39"/>
  <c r="I21" i="39"/>
  <c r="B21" i="39"/>
  <c r="AY8" i="39"/>
  <c r="AU8" i="39"/>
  <c r="AQ8" i="39"/>
  <c r="AM8" i="39"/>
  <c r="AI8" i="39"/>
  <c r="AE8" i="39"/>
  <c r="AA8" i="39"/>
  <c r="W8" i="39"/>
  <c r="S8" i="39"/>
  <c r="O8" i="39"/>
  <c r="I8" i="39"/>
  <c r="B8" i="39"/>
  <c r="AY16" i="39"/>
  <c r="AU16" i="39"/>
  <c r="AQ16" i="39"/>
  <c r="AM16" i="39"/>
  <c r="AI16" i="39"/>
  <c r="AE16" i="39"/>
  <c r="AA16" i="39"/>
  <c r="W16" i="39"/>
  <c r="S16" i="39"/>
  <c r="O16" i="39"/>
  <c r="I16" i="39"/>
  <c r="B16" i="39"/>
  <c r="AY27" i="39"/>
  <c r="AU27" i="39"/>
  <c r="AQ27" i="39"/>
  <c r="AM27" i="39"/>
  <c r="AI27" i="39"/>
  <c r="AE27" i="39"/>
  <c r="AA27" i="39"/>
  <c r="W27" i="39"/>
  <c r="S27" i="39"/>
  <c r="O27" i="39"/>
  <c r="I27" i="39"/>
  <c r="B27" i="39"/>
  <c r="AY10" i="39"/>
  <c r="AU10" i="39"/>
  <c r="AQ10" i="39"/>
  <c r="AM10" i="39"/>
  <c r="AI10" i="39"/>
  <c r="AE10" i="39"/>
  <c r="AA10" i="39"/>
  <c r="W10" i="39"/>
  <c r="S10" i="39"/>
  <c r="O10" i="39"/>
  <c r="I10" i="39"/>
  <c r="B10" i="39"/>
  <c r="AY22" i="39"/>
  <c r="AU22" i="39"/>
  <c r="AQ22" i="39"/>
  <c r="AM22" i="39"/>
  <c r="AE22" i="39"/>
  <c r="AA22" i="39"/>
  <c r="W22" i="39"/>
  <c r="S22" i="39"/>
  <c r="O22" i="39"/>
  <c r="I22" i="39"/>
  <c r="B22" i="39"/>
  <c r="AY20" i="39"/>
  <c r="AU20" i="39"/>
  <c r="AQ20" i="39"/>
  <c r="AM20" i="39"/>
  <c r="AI20" i="39"/>
  <c r="AE20" i="39"/>
  <c r="AA20" i="39"/>
  <c r="W20" i="39"/>
  <c r="S20" i="39"/>
  <c r="O20" i="39"/>
  <c r="I20" i="39"/>
  <c r="B20" i="39"/>
  <c r="AY2" i="39"/>
  <c r="AU2" i="39"/>
  <c r="AQ2" i="39"/>
  <c r="AM2" i="39"/>
  <c r="AI2" i="39"/>
  <c r="AE2" i="39"/>
  <c r="AA2" i="39"/>
  <c r="W2" i="39"/>
  <c r="S2" i="39"/>
  <c r="O2" i="39"/>
  <c r="I2" i="39"/>
  <c r="B2" i="39"/>
  <c r="AY28" i="39"/>
  <c r="AU28" i="39"/>
  <c r="AQ28" i="39"/>
  <c r="AM28" i="39"/>
  <c r="AI28" i="39"/>
  <c r="AE28" i="39"/>
  <c r="AA28" i="39"/>
  <c r="W28" i="39"/>
  <c r="S28" i="39"/>
  <c r="O28" i="39"/>
  <c r="I28" i="39"/>
  <c r="B28" i="39"/>
  <c r="AY26" i="39"/>
  <c r="AU26" i="39"/>
  <c r="AQ26" i="39"/>
  <c r="AM26" i="39"/>
  <c r="AI26" i="39"/>
  <c r="AE26" i="39"/>
  <c r="AA26" i="39"/>
  <c r="W26" i="39"/>
  <c r="S26" i="39"/>
  <c r="O26" i="39"/>
  <c r="I26" i="39"/>
  <c r="B26" i="39"/>
  <c r="AY25" i="39"/>
  <c r="AU25" i="39"/>
  <c r="AQ25" i="39"/>
  <c r="AM25" i="39"/>
  <c r="AI25" i="39"/>
  <c r="AE25" i="39"/>
  <c r="AA25" i="39"/>
  <c r="W25" i="39"/>
  <c r="S25" i="39"/>
  <c r="O25" i="39"/>
  <c r="I25" i="39"/>
  <c r="B25" i="39"/>
  <c r="AY6" i="39"/>
  <c r="AU6" i="39"/>
  <c r="AQ6" i="39"/>
  <c r="AM6" i="39"/>
  <c r="AI6" i="39"/>
  <c r="AE6" i="39"/>
  <c r="AA6" i="39"/>
  <c r="W6" i="39"/>
  <c r="S6" i="39"/>
  <c r="O6" i="39"/>
  <c r="I6" i="39"/>
  <c r="B6" i="39"/>
  <c r="AY17" i="39"/>
  <c r="AU17" i="39"/>
  <c r="AQ17" i="39"/>
  <c r="AM17" i="39"/>
  <c r="AI17" i="39"/>
  <c r="AE17" i="39"/>
  <c r="AA17" i="39"/>
  <c r="W17" i="39"/>
  <c r="S17" i="39"/>
  <c r="O17" i="39"/>
  <c r="I17" i="39"/>
  <c r="B17" i="39"/>
  <c r="AY5" i="39"/>
  <c r="AU5" i="39"/>
  <c r="AQ5" i="39"/>
  <c r="AM5" i="39"/>
  <c r="AI5" i="39"/>
  <c r="AE5" i="39"/>
  <c r="AA5" i="39"/>
  <c r="W5" i="39"/>
  <c r="S5" i="39"/>
  <c r="O5" i="39"/>
  <c r="I5" i="39"/>
  <c r="B5" i="39"/>
  <c r="AY19" i="39"/>
  <c r="AU19" i="39"/>
  <c r="AQ19" i="39"/>
  <c r="AM19" i="39"/>
  <c r="AI19" i="39"/>
  <c r="AE19" i="39"/>
  <c r="AA19" i="39"/>
  <c r="W19" i="39"/>
  <c r="S19" i="39"/>
  <c r="O19" i="39"/>
  <c r="B19" i="39"/>
  <c r="AY14" i="39"/>
  <c r="AU14" i="39"/>
  <c r="AQ14" i="39"/>
  <c r="AM14" i="39"/>
  <c r="AI14" i="39"/>
  <c r="AE14" i="39"/>
  <c r="AA14" i="39"/>
  <c r="W14" i="39"/>
  <c r="S14" i="39"/>
  <c r="O14" i="39"/>
  <c r="I14" i="39"/>
  <c r="B14" i="39"/>
  <c r="AY29" i="39"/>
  <c r="AU29" i="39"/>
  <c r="AQ29" i="39"/>
  <c r="AM29" i="39"/>
  <c r="AI29" i="39"/>
  <c r="AE29" i="39"/>
  <c r="AA29" i="39"/>
  <c r="W29" i="39"/>
  <c r="S29" i="39"/>
  <c r="O29" i="39"/>
  <c r="I29" i="39"/>
  <c r="B29" i="39"/>
  <c r="C1" i="39"/>
  <c r="G69" i="40" l="1"/>
  <c r="G16" i="40"/>
  <c r="G25" i="40"/>
  <c r="J25" i="40" s="1"/>
  <c r="G29" i="40"/>
  <c r="J29" i="40" s="1"/>
  <c r="G67" i="40"/>
  <c r="G78" i="40"/>
  <c r="J78" i="40" s="1"/>
  <c r="G9" i="40"/>
  <c r="J9" i="40" s="1"/>
  <c r="G18" i="40"/>
  <c r="J18" i="40" s="1"/>
  <c r="G42" i="40"/>
  <c r="G56" i="40"/>
  <c r="J56" i="40" s="1"/>
  <c r="G58" i="40"/>
  <c r="AZ58" i="40" s="1"/>
  <c r="BB58" i="40" s="1"/>
  <c r="BC58" i="40" s="1"/>
  <c r="G71" i="40"/>
  <c r="J71" i="40" s="1"/>
  <c r="G84" i="40"/>
  <c r="G85" i="40"/>
  <c r="G26" i="40"/>
  <c r="AZ26" i="40" s="1"/>
  <c r="BB26" i="40" s="1"/>
  <c r="BC26" i="40" s="1"/>
  <c r="G28" i="40"/>
  <c r="J28" i="40" s="1"/>
  <c r="G41" i="40"/>
  <c r="J41" i="40" s="1"/>
  <c r="G45" i="40"/>
  <c r="J45" i="40" s="1"/>
  <c r="G79" i="40"/>
  <c r="J79" i="40" s="1"/>
  <c r="G92" i="40"/>
  <c r="J92" i="40" s="1"/>
  <c r="G2" i="40"/>
  <c r="G6" i="40"/>
  <c r="G114" i="40"/>
  <c r="AZ114" i="40" s="1"/>
  <c r="BB114" i="40" s="1"/>
  <c r="BC114" i="40" s="1"/>
  <c r="G27" i="39"/>
  <c r="J27" i="39" s="1"/>
  <c r="G8" i="39"/>
  <c r="J8" i="39" s="1"/>
  <c r="G34" i="39"/>
  <c r="J34" i="39" s="1"/>
  <c r="G63" i="39"/>
  <c r="AZ63" i="39" s="1"/>
  <c r="BB63" i="39" s="1"/>
  <c r="BC63" i="39" s="1"/>
  <c r="G74" i="39"/>
  <c r="J74" i="39" s="1"/>
  <c r="G76" i="39"/>
  <c r="J76" i="39" s="1"/>
  <c r="G77" i="39"/>
  <c r="G80" i="39"/>
  <c r="J80" i="39" s="1"/>
  <c r="G19" i="39"/>
  <c r="G38" i="39"/>
  <c r="AZ38" i="39" s="1"/>
  <c r="BB38" i="39" s="1"/>
  <c r="BC38" i="39" s="1"/>
  <c r="G49" i="39"/>
  <c r="G50" i="39"/>
  <c r="J50" i="39" s="1"/>
  <c r="G51" i="39"/>
  <c r="G56" i="39"/>
  <c r="J56" i="39" s="1"/>
  <c r="G58" i="39"/>
  <c r="G59" i="39"/>
  <c r="AZ59" i="39" s="1"/>
  <c r="BB59" i="39" s="1"/>
  <c r="BC59" i="39" s="1"/>
  <c r="G62" i="39"/>
  <c r="G67" i="39"/>
  <c r="J67" i="39" s="1"/>
  <c r="G70" i="39"/>
  <c r="G113" i="39"/>
  <c r="AZ113" i="39" s="1"/>
  <c r="BB113" i="39" s="1"/>
  <c r="BC113" i="39" s="1"/>
  <c r="G121" i="39"/>
  <c r="G122" i="39"/>
  <c r="G123" i="39"/>
  <c r="AZ123" i="39" s="1"/>
  <c r="BB123" i="39" s="1"/>
  <c r="BC123" i="39" s="1"/>
  <c r="G13" i="39"/>
  <c r="AZ13" i="39" s="1"/>
  <c r="BB13" i="39" s="1"/>
  <c r="BC13" i="39" s="1"/>
  <c r="G15" i="39"/>
  <c r="G24" i="39"/>
  <c r="J24" i="39" s="1"/>
  <c r="G66" i="39"/>
  <c r="J66" i="39" s="1"/>
  <c r="G117" i="39"/>
  <c r="J117" i="39" s="1"/>
  <c r="G11" i="40"/>
  <c r="J11" i="40" s="1"/>
  <c r="J86" i="40"/>
  <c r="G14" i="40"/>
  <c r="G8" i="40"/>
  <c r="J8" i="40" s="1"/>
  <c r="G22" i="40"/>
  <c r="J22" i="40" s="1"/>
  <c r="G33" i="40"/>
  <c r="G34" i="40"/>
  <c r="G35" i="40"/>
  <c r="J35" i="40" s="1"/>
  <c r="G36" i="40"/>
  <c r="G44" i="40"/>
  <c r="G46" i="40"/>
  <c r="G49" i="40"/>
  <c r="AZ49" i="40" s="1"/>
  <c r="BB49" i="40" s="1"/>
  <c r="BC49" i="40" s="1"/>
  <c r="G50" i="40"/>
  <c r="AZ50" i="40" s="1"/>
  <c r="BB50" i="40" s="1"/>
  <c r="BC50" i="40" s="1"/>
  <c r="G60" i="40"/>
  <c r="G68" i="40"/>
  <c r="G70" i="40"/>
  <c r="AZ70" i="40" s="1"/>
  <c r="BB70" i="40" s="1"/>
  <c r="BC70" i="40" s="1"/>
  <c r="G82" i="40"/>
  <c r="J82" i="40" s="1"/>
  <c r="G97" i="40"/>
  <c r="G98" i="40"/>
  <c r="G103" i="40"/>
  <c r="J103" i="40" s="1"/>
  <c r="G105" i="40"/>
  <c r="J105" i="40" s="1"/>
  <c r="G106" i="40"/>
  <c r="G112" i="40"/>
  <c r="G119" i="40"/>
  <c r="J119" i="40" s="1"/>
  <c r="G121" i="40"/>
  <c r="AZ121" i="40" s="1"/>
  <c r="BB121" i="40" s="1"/>
  <c r="BC121" i="40" s="1"/>
  <c r="G122" i="40"/>
  <c r="G30" i="40"/>
  <c r="AZ30" i="40" s="1"/>
  <c r="BB30" i="40" s="1"/>
  <c r="BC30" i="40" s="1"/>
  <c r="G21" i="40"/>
  <c r="J21" i="40" s="1"/>
  <c r="G24" i="40"/>
  <c r="AZ24" i="40" s="1"/>
  <c r="BB24" i="40" s="1"/>
  <c r="BC24" i="40" s="1"/>
  <c r="G37" i="40"/>
  <c r="G51" i="40"/>
  <c r="G52" i="40"/>
  <c r="G66" i="40"/>
  <c r="J66" i="40" s="1"/>
  <c r="G74" i="40"/>
  <c r="G75" i="40"/>
  <c r="AZ75" i="40" s="1"/>
  <c r="BB75" i="40" s="1"/>
  <c r="BC75" i="40" s="1"/>
  <c r="G76" i="40"/>
  <c r="AZ76" i="40" s="1"/>
  <c r="BB76" i="40" s="1"/>
  <c r="BC76" i="40" s="1"/>
  <c r="G89" i="40"/>
  <c r="AZ89" i="40" s="1"/>
  <c r="BB89" i="40" s="1"/>
  <c r="BC89" i="40" s="1"/>
  <c r="G90" i="40"/>
  <c r="G96" i="40"/>
  <c r="G99" i="40"/>
  <c r="J99" i="40" s="1"/>
  <c r="G104" i="40"/>
  <c r="J104" i="40" s="1"/>
  <c r="G109" i="40"/>
  <c r="G110" i="40"/>
  <c r="G115" i="40"/>
  <c r="J115" i="40" s="1"/>
  <c r="G120" i="40"/>
  <c r="AZ120" i="40" s="1"/>
  <c r="BB120" i="40" s="1"/>
  <c r="BC120" i="40" s="1"/>
  <c r="G3" i="40"/>
  <c r="J3" i="40" s="1"/>
  <c r="G32" i="40"/>
  <c r="J32" i="40" s="1"/>
  <c r="G38" i="40"/>
  <c r="J38" i="40" s="1"/>
  <c r="G40" i="40"/>
  <c r="G48" i="40"/>
  <c r="J48" i="40" s="1"/>
  <c r="G53" i="40"/>
  <c r="AZ53" i="40" s="1"/>
  <c r="BB53" i="40" s="1"/>
  <c r="BC53" i="40" s="1"/>
  <c r="G54" i="40"/>
  <c r="AZ54" i="40" s="1"/>
  <c r="BB54" i="40" s="1"/>
  <c r="BC54" i="40" s="1"/>
  <c r="G59" i="40"/>
  <c r="J59" i="40" s="1"/>
  <c r="G64" i="40"/>
  <c r="G81" i="40"/>
  <c r="AZ81" i="40" s="1"/>
  <c r="BB81" i="40" s="1"/>
  <c r="BC81" i="40" s="1"/>
  <c r="G83" i="40"/>
  <c r="J83" i="40" s="1"/>
  <c r="G88" i="40"/>
  <c r="G93" i="40"/>
  <c r="G94" i="40"/>
  <c r="G101" i="40"/>
  <c r="AZ101" i="40" s="1"/>
  <c r="BB101" i="40" s="1"/>
  <c r="BC101" i="40" s="1"/>
  <c r="G102" i="40"/>
  <c r="G108" i="40"/>
  <c r="G117" i="40"/>
  <c r="J117" i="40" s="1"/>
  <c r="G118" i="40"/>
  <c r="G16" i="39"/>
  <c r="AZ16" i="39" s="1"/>
  <c r="BB16" i="39" s="1"/>
  <c r="BC16" i="39" s="1"/>
  <c r="G11" i="39"/>
  <c r="G37" i="39"/>
  <c r="J37" i="39" s="1"/>
  <c r="G42" i="39"/>
  <c r="J42" i="39" s="1"/>
  <c r="G43" i="39"/>
  <c r="AZ43" i="39" s="1"/>
  <c r="BB43" i="39" s="1"/>
  <c r="BC43" i="39" s="1"/>
  <c r="G54" i="39"/>
  <c r="G72" i="39"/>
  <c r="J72" i="39" s="1"/>
  <c r="G86" i="39"/>
  <c r="AZ86" i="39" s="1"/>
  <c r="BB86" i="39" s="1"/>
  <c r="BC86" i="39" s="1"/>
  <c r="G116" i="39"/>
  <c r="J116" i="39" s="1"/>
  <c r="G120" i="39"/>
  <c r="J120" i="39" s="1"/>
  <c r="AZ19" i="39"/>
  <c r="BB19" i="39" s="1"/>
  <c r="BC19" i="39" s="1"/>
  <c r="J19" i="39"/>
  <c r="G10" i="39"/>
  <c r="AZ10" i="39" s="1"/>
  <c r="BB10" i="39" s="1"/>
  <c r="BC10" i="39" s="1"/>
  <c r="G9" i="39"/>
  <c r="J9" i="39" s="1"/>
  <c r="G18" i="39"/>
  <c r="AZ18" i="39" s="1"/>
  <c r="BB18" i="39" s="1"/>
  <c r="BC18" i="39" s="1"/>
  <c r="G30" i="39"/>
  <c r="AZ30" i="39" s="1"/>
  <c r="BB30" i="39" s="1"/>
  <c r="BC30" i="39" s="1"/>
  <c r="G39" i="39"/>
  <c r="AZ39" i="39" s="1"/>
  <c r="BB39" i="39" s="1"/>
  <c r="BC39" i="39" s="1"/>
  <c r="G53" i="39"/>
  <c r="J53" i="39" s="1"/>
  <c r="G61" i="39"/>
  <c r="J61" i="39" s="1"/>
  <c r="G68" i="39"/>
  <c r="AZ68" i="39" s="1"/>
  <c r="BB68" i="39" s="1"/>
  <c r="BC68" i="39" s="1"/>
  <c r="G79" i="39"/>
  <c r="J79" i="39" s="1"/>
  <c r="G87" i="39"/>
  <c r="J87" i="39" s="1"/>
  <c r="G93" i="39"/>
  <c r="J93" i="39" s="1"/>
  <c r="G95" i="39"/>
  <c r="J95" i="39" s="1"/>
  <c r="G101" i="39"/>
  <c r="J101" i="39" s="1"/>
  <c r="G103" i="39"/>
  <c r="J103" i="39" s="1"/>
  <c r="G109" i="39"/>
  <c r="J109" i="39" s="1"/>
  <c r="G125" i="39"/>
  <c r="AZ125" i="39" s="1"/>
  <c r="BB125" i="39" s="1"/>
  <c r="BC125" i="39" s="1"/>
  <c r="G17" i="39"/>
  <c r="AZ17" i="39" s="1"/>
  <c r="BB17" i="39" s="1"/>
  <c r="BC17" i="39" s="1"/>
  <c r="G21" i="39"/>
  <c r="G12" i="39"/>
  <c r="AZ12" i="39" s="1"/>
  <c r="BB12" i="39" s="1"/>
  <c r="BC12" i="39" s="1"/>
  <c r="G4" i="39"/>
  <c r="AZ4" i="39" s="1"/>
  <c r="BB4" i="39" s="1"/>
  <c r="BC4" i="39" s="1"/>
  <c r="G31" i="39"/>
  <c r="AZ31" i="39" s="1"/>
  <c r="BB31" i="39" s="1"/>
  <c r="BC31" i="39" s="1"/>
  <c r="G33" i="39"/>
  <c r="G35" i="39"/>
  <c r="AZ35" i="39" s="1"/>
  <c r="BB35" i="39" s="1"/>
  <c r="BC35" i="39" s="1"/>
  <c r="G40" i="39"/>
  <c r="J40" i="39" s="1"/>
  <c r="G41" i="39"/>
  <c r="G45" i="39"/>
  <c r="G55" i="39"/>
  <c r="AZ55" i="39" s="1"/>
  <c r="BB55" i="39" s="1"/>
  <c r="BC55" i="39" s="1"/>
  <c r="G57" i="39"/>
  <c r="AZ57" i="39" s="1"/>
  <c r="BB57" i="39" s="1"/>
  <c r="BC57" i="39" s="1"/>
  <c r="G71" i="39"/>
  <c r="J71" i="39" s="1"/>
  <c r="G73" i="39"/>
  <c r="G75" i="39"/>
  <c r="AZ75" i="39" s="1"/>
  <c r="BB75" i="39" s="1"/>
  <c r="BC75" i="39" s="1"/>
  <c r="G85" i="39"/>
  <c r="J85" i="39" s="1"/>
  <c r="G88" i="39"/>
  <c r="AZ88" i="39" s="1"/>
  <c r="BB88" i="39" s="1"/>
  <c r="BC88" i="39" s="1"/>
  <c r="G89" i="39"/>
  <c r="G92" i="39"/>
  <c r="AZ92" i="39" s="1"/>
  <c r="BB92" i="39" s="1"/>
  <c r="BC92" i="39" s="1"/>
  <c r="G96" i="39"/>
  <c r="J96" i="39" s="1"/>
  <c r="G97" i="39"/>
  <c r="J97" i="39" s="1"/>
  <c r="G100" i="39"/>
  <c r="G104" i="39"/>
  <c r="J104" i="39" s="1"/>
  <c r="G105" i="39"/>
  <c r="J105" i="39" s="1"/>
  <c r="G108" i="39"/>
  <c r="AZ108" i="39" s="1"/>
  <c r="BB108" i="39" s="1"/>
  <c r="BC108" i="39" s="1"/>
  <c r="G114" i="39"/>
  <c r="G115" i="39"/>
  <c r="AZ115" i="39" s="1"/>
  <c r="BB115" i="39" s="1"/>
  <c r="BC115" i="39" s="1"/>
  <c r="G118" i="39"/>
  <c r="J118" i="39" s="1"/>
  <c r="G124" i="39"/>
  <c r="J124" i="39" s="1"/>
  <c r="G20" i="39"/>
  <c r="AZ20" i="39" s="1"/>
  <c r="BB20" i="39" s="1"/>
  <c r="BC20" i="39" s="1"/>
  <c r="G28" i="39"/>
  <c r="AZ28" i="39" s="1"/>
  <c r="BB28" i="39" s="1"/>
  <c r="BC28" i="39" s="1"/>
  <c r="G26" i="39"/>
  <c r="J26" i="39" s="1"/>
  <c r="G25" i="39"/>
  <c r="AZ25" i="39" s="1"/>
  <c r="BB25" i="39" s="1"/>
  <c r="BC25" i="39" s="1"/>
  <c r="G14" i="39"/>
  <c r="J14" i="39" s="1"/>
  <c r="G6" i="39"/>
  <c r="J6" i="39" s="1"/>
  <c r="G29" i="39"/>
  <c r="AZ29" i="39" s="1"/>
  <c r="BB29" i="39" s="1"/>
  <c r="BC29" i="39" s="1"/>
  <c r="G13" i="40"/>
  <c r="G15" i="40"/>
  <c r="AZ15" i="40" s="1"/>
  <c r="BB15" i="40" s="1"/>
  <c r="BC15" i="40" s="1"/>
  <c r="G12" i="40"/>
  <c r="AZ12" i="40" s="1"/>
  <c r="BB12" i="40" s="1"/>
  <c r="BC12" i="40" s="1"/>
  <c r="J20" i="39"/>
  <c r="AZ11" i="39"/>
  <c r="BB11" i="39" s="1"/>
  <c r="BC11" i="39" s="1"/>
  <c r="J11" i="39"/>
  <c r="AZ21" i="39"/>
  <c r="BB21" i="39" s="1"/>
  <c r="BC21" i="39" s="1"/>
  <c r="J21" i="39"/>
  <c r="J4" i="39"/>
  <c r="J33" i="39"/>
  <c r="AZ33" i="39"/>
  <c r="BB33" i="39" s="1"/>
  <c r="BC33" i="39" s="1"/>
  <c r="J15" i="39"/>
  <c r="AZ15" i="39"/>
  <c r="BB15" i="39" s="1"/>
  <c r="BC15" i="39" s="1"/>
  <c r="AZ34" i="39"/>
  <c r="BB34" i="39" s="1"/>
  <c r="BC34" i="39" s="1"/>
  <c r="J38" i="39"/>
  <c r="AZ47" i="39"/>
  <c r="BB47" i="39" s="1"/>
  <c r="BC47" i="39" s="1"/>
  <c r="J47" i="39"/>
  <c r="J86" i="39"/>
  <c r="G2" i="39"/>
  <c r="J10" i="39"/>
  <c r="AZ27" i="39"/>
  <c r="BB27" i="39" s="1"/>
  <c r="BC27" i="39" s="1"/>
  <c r="G3" i="39"/>
  <c r="AZ42" i="39"/>
  <c r="BB42" i="39" s="1"/>
  <c r="BC42" i="39" s="1"/>
  <c r="G46" i="39"/>
  <c r="AZ93" i="39"/>
  <c r="BB93" i="39" s="1"/>
  <c r="BC93" i="39" s="1"/>
  <c r="J125" i="39"/>
  <c r="AZ14" i="39"/>
  <c r="BB14" i="39" s="1"/>
  <c r="BC14" i="39" s="1"/>
  <c r="G5" i="39"/>
  <c r="G22" i="39"/>
  <c r="AZ8" i="39"/>
  <c r="BB8" i="39" s="1"/>
  <c r="BC8" i="39" s="1"/>
  <c r="G7" i="39"/>
  <c r="AZ9" i="39"/>
  <c r="BB9" i="39" s="1"/>
  <c r="BC9" i="39" s="1"/>
  <c r="J5" i="40"/>
  <c r="J18" i="39"/>
  <c r="J30" i="39"/>
  <c r="J49" i="39"/>
  <c r="AZ49" i="39"/>
  <c r="BB49" i="39" s="1"/>
  <c r="BC49" i="39" s="1"/>
  <c r="AZ51" i="39"/>
  <c r="BB51" i="39" s="1"/>
  <c r="BC51" i="39" s="1"/>
  <c r="J51" i="39"/>
  <c r="AZ71" i="39"/>
  <c r="BB71" i="39" s="1"/>
  <c r="BC71" i="39" s="1"/>
  <c r="AZ73" i="39"/>
  <c r="BB73" i="39" s="1"/>
  <c r="BC73" i="39" s="1"/>
  <c r="J73" i="39"/>
  <c r="J75" i="39"/>
  <c r="J88" i="39"/>
  <c r="J89" i="39"/>
  <c r="AZ89" i="39"/>
  <c r="BB89" i="39" s="1"/>
  <c r="BC89" i="39" s="1"/>
  <c r="J92" i="39"/>
  <c r="AZ97" i="39"/>
  <c r="BB97" i="39" s="1"/>
  <c r="BC97" i="39" s="1"/>
  <c r="J100" i="39"/>
  <c r="AZ100" i="39"/>
  <c r="BB100" i="39" s="1"/>
  <c r="BC100" i="39" s="1"/>
  <c r="J15" i="40"/>
  <c r="J35" i="39"/>
  <c r="J45" i="39"/>
  <c r="AZ45" i="39"/>
  <c r="BB45" i="39" s="1"/>
  <c r="BC45" i="39" s="1"/>
  <c r="AZ53" i="39"/>
  <c r="BB53" i="39" s="1"/>
  <c r="BC53" i="39" s="1"/>
  <c r="J54" i="39"/>
  <c r="AZ54" i="39"/>
  <c r="BB54" i="39" s="1"/>
  <c r="BC54" i="39" s="1"/>
  <c r="J58" i="39"/>
  <c r="AZ58" i="39"/>
  <c r="BB58" i="39" s="1"/>
  <c r="BC58" i="39" s="1"/>
  <c r="J59" i="39"/>
  <c r="J62" i="39"/>
  <c r="AZ62" i="39"/>
  <c r="BB62" i="39" s="1"/>
  <c r="BC62" i="39" s="1"/>
  <c r="J70" i="39"/>
  <c r="AZ70" i="39"/>
  <c r="BB70" i="39" s="1"/>
  <c r="BC70" i="39" s="1"/>
  <c r="AZ77" i="39"/>
  <c r="BB77" i="39" s="1"/>
  <c r="BC77" i="39" s="1"/>
  <c r="J77" i="39"/>
  <c r="AZ80" i="39"/>
  <c r="BB80" i="39" s="1"/>
  <c r="BC80" i="39" s="1"/>
  <c r="J84" i="39"/>
  <c r="AZ84" i="39"/>
  <c r="BB84" i="39" s="1"/>
  <c r="BC84" i="39" s="1"/>
  <c r="AZ117" i="39"/>
  <c r="BB117" i="39" s="1"/>
  <c r="BC117" i="39" s="1"/>
  <c r="AZ67" i="39"/>
  <c r="BB67" i="39" s="1"/>
  <c r="BC67" i="39" s="1"/>
  <c r="J113" i="39"/>
  <c r="AZ120" i="39"/>
  <c r="BB120" i="39" s="1"/>
  <c r="BC120" i="39" s="1"/>
  <c r="J122" i="39"/>
  <c r="AZ122" i="39"/>
  <c r="BB122" i="39" s="1"/>
  <c r="BC122" i="39" s="1"/>
  <c r="J16" i="40"/>
  <c r="AZ16" i="40"/>
  <c r="BB16" i="40" s="1"/>
  <c r="BC16" i="40" s="1"/>
  <c r="AZ9" i="40"/>
  <c r="BB9" i="40" s="1"/>
  <c r="BC9" i="40" s="1"/>
  <c r="AZ22" i="40"/>
  <c r="BB22" i="40" s="1"/>
  <c r="BC22" i="40" s="1"/>
  <c r="J75" i="40"/>
  <c r="J113" i="40"/>
  <c r="AZ113" i="40"/>
  <c r="BB113" i="40" s="1"/>
  <c r="BC113" i="40" s="1"/>
  <c r="G36" i="39"/>
  <c r="G52" i="39"/>
  <c r="AZ66" i="39"/>
  <c r="BB66" i="39" s="1"/>
  <c r="BC66" i="39" s="1"/>
  <c r="G69" i="39"/>
  <c r="G83" i="39"/>
  <c r="G94" i="39"/>
  <c r="G102" i="39"/>
  <c r="G110" i="39"/>
  <c r="G119" i="39"/>
  <c r="J123" i="39"/>
  <c r="J14" i="40"/>
  <c r="AZ14" i="40"/>
  <c r="BB14" i="40" s="1"/>
  <c r="BC14" i="40" s="1"/>
  <c r="AZ6" i="40"/>
  <c r="BB6" i="40" s="1"/>
  <c r="BC6" i="40" s="1"/>
  <c r="J6" i="40"/>
  <c r="J24" i="40"/>
  <c r="AZ34" i="40"/>
  <c r="BB34" i="40" s="1"/>
  <c r="BC34" i="40" s="1"/>
  <c r="J34" i="40"/>
  <c r="AZ48" i="40"/>
  <c r="BB48" i="40" s="1"/>
  <c r="BC48" i="40" s="1"/>
  <c r="J69" i="40"/>
  <c r="AZ69" i="40"/>
  <c r="BB69" i="40" s="1"/>
  <c r="BC69" i="40" s="1"/>
  <c r="AZ84" i="40"/>
  <c r="BB84" i="40" s="1"/>
  <c r="BC84" i="40" s="1"/>
  <c r="J84" i="40"/>
  <c r="J63" i="39"/>
  <c r="G64" i="39"/>
  <c r="AZ74" i="39"/>
  <c r="BB74" i="39" s="1"/>
  <c r="BC74" i="39" s="1"/>
  <c r="J81" i="39"/>
  <c r="G82" i="39"/>
  <c r="J82" i="39" s="1"/>
  <c r="AZ87" i="39"/>
  <c r="BB87" i="39" s="1"/>
  <c r="BC87" i="39" s="1"/>
  <c r="G91" i="39"/>
  <c r="G99" i="39"/>
  <c r="AZ103" i="39"/>
  <c r="BB103" i="39" s="1"/>
  <c r="BC103" i="39" s="1"/>
  <c r="G107" i="39"/>
  <c r="AZ112" i="39"/>
  <c r="BB112" i="39" s="1"/>
  <c r="BC112" i="39" s="1"/>
  <c r="J114" i="39"/>
  <c r="AZ114" i="39"/>
  <c r="BB114" i="39" s="1"/>
  <c r="BC114" i="39" s="1"/>
  <c r="J121" i="39"/>
  <c r="AZ121" i="39"/>
  <c r="BB121" i="39" s="1"/>
  <c r="BC121" i="39" s="1"/>
  <c r="AZ3" i="40"/>
  <c r="BB3" i="40" s="1"/>
  <c r="BC3" i="40" s="1"/>
  <c r="J2" i="40"/>
  <c r="AZ2" i="40"/>
  <c r="BB2" i="40" s="1"/>
  <c r="BC2" i="40" s="1"/>
  <c r="J37" i="40"/>
  <c r="AZ37" i="40"/>
  <c r="BB37" i="40" s="1"/>
  <c r="BC37" i="40" s="1"/>
  <c r="AZ42" i="40"/>
  <c r="BB42" i="40" s="1"/>
  <c r="BC42" i="40" s="1"/>
  <c r="J42" i="40"/>
  <c r="J44" i="40"/>
  <c r="AZ44" i="40"/>
  <c r="BB44" i="40" s="1"/>
  <c r="BC44" i="40" s="1"/>
  <c r="J54" i="40"/>
  <c r="AZ68" i="40"/>
  <c r="BB68" i="40" s="1"/>
  <c r="BC68" i="40" s="1"/>
  <c r="J68" i="40"/>
  <c r="J70" i="40"/>
  <c r="AZ78" i="40"/>
  <c r="BB78" i="40" s="1"/>
  <c r="BC78" i="40" s="1"/>
  <c r="AZ88" i="40"/>
  <c r="BB88" i="40" s="1"/>
  <c r="BC88" i="40" s="1"/>
  <c r="J88" i="40"/>
  <c r="AZ104" i="40"/>
  <c r="BB104" i="40" s="1"/>
  <c r="BC104" i="40" s="1"/>
  <c r="G32" i="39"/>
  <c r="G48" i="39"/>
  <c r="G23" i="39"/>
  <c r="G44" i="39"/>
  <c r="G60" i="39"/>
  <c r="G78" i="39"/>
  <c r="G90" i="39"/>
  <c r="G98" i="39"/>
  <c r="G106" i="39"/>
  <c r="G111" i="39"/>
  <c r="J115" i="39"/>
  <c r="AZ116" i="39"/>
  <c r="BB116" i="39" s="1"/>
  <c r="BC116" i="39" s="1"/>
  <c r="AZ118" i="39"/>
  <c r="BB118" i="39" s="1"/>
  <c r="BC118" i="39" s="1"/>
  <c r="G17" i="40"/>
  <c r="AZ13" i="40"/>
  <c r="BB13" i="40" s="1"/>
  <c r="BC13" i="40" s="1"/>
  <c r="J13" i="40"/>
  <c r="J40" i="40"/>
  <c r="AZ40" i="40"/>
  <c r="BB40" i="40" s="1"/>
  <c r="BC40" i="40" s="1"/>
  <c r="AZ46" i="40"/>
  <c r="BB46" i="40" s="1"/>
  <c r="BC46" i="40" s="1"/>
  <c r="J46" i="40"/>
  <c r="G7" i="40"/>
  <c r="J30" i="40"/>
  <c r="G31" i="40"/>
  <c r="J50" i="40"/>
  <c r="G61" i="40"/>
  <c r="J64" i="40"/>
  <c r="AZ64" i="40"/>
  <c r="G4" i="40"/>
  <c r="AZ18" i="40"/>
  <c r="BB18" i="40" s="1"/>
  <c r="BC18" i="40" s="1"/>
  <c r="G20" i="40"/>
  <c r="J26" i="40"/>
  <c r="AZ32" i="40"/>
  <c r="BB32" i="40" s="1"/>
  <c r="BC32" i="40" s="1"/>
  <c r="J33" i="40"/>
  <c r="AZ33" i="40"/>
  <c r="BB33" i="40" s="1"/>
  <c r="BC33" i="40" s="1"/>
  <c r="AZ41" i="40"/>
  <c r="BB41" i="40" s="1"/>
  <c r="BC41" i="40" s="1"/>
  <c r="J53" i="40"/>
  <c r="J67" i="40"/>
  <c r="AZ67" i="40"/>
  <c r="BB67" i="40" s="1"/>
  <c r="BC67" i="40" s="1"/>
  <c r="AZ79" i="40"/>
  <c r="BB79" i="40" s="1"/>
  <c r="BC79" i="40" s="1"/>
  <c r="J85" i="40"/>
  <c r="AZ85" i="40"/>
  <c r="BB85" i="40" s="1"/>
  <c r="BC85" i="40" s="1"/>
  <c r="J97" i="40"/>
  <c r="AZ97" i="40"/>
  <c r="BB97" i="40" s="1"/>
  <c r="BC97" i="40" s="1"/>
  <c r="J100" i="40"/>
  <c r="AZ100" i="40"/>
  <c r="BB100" i="40" s="1"/>
  <c r="BC100" i="40" s="1"/>
  <c r="J120" i="40"/>
  <c r="G10" i="40"/>
  <c r="G19" i="40"/>
  <c r="AZ45" i="40"/>
  <c r="BB45" i="40" s="1"/>
  <c r="BC45" i="40" s="1"/>
  <c r="G47" i="40"/>
  <c r="J51" i="40"/>
  <c r="AZ51" i="40"/>
  <c r="BB51" i="40" s="1"/>
  <c r="BC51" i="40" s="1"/>
  <c r="AZ56" i="40"/>
  <c r="BB56" i="40" s="1"/>
  <c r="BC56" i="40" s="1"/>
  <c r="G72" i="40"/>
  <c r="J74" i="40"/>
  <c r="AZ74" i="40"/>
  <c r="BB74" i="40" s="1"/>
  <c r="BC74" i="40" s="1"/>
  <c r="G80" i="40"/>
  <c r="J93" i="40"/>
  <c r="AZ93" i="40"/>
  <c r="BB93" i="40" s="1"/>
  <c r="BC93" i="40" s="1"/>
  <c r="J96" i="40"/>
  <c r="AZ96" i="40"/>
  <c r="BB96" i="40" s="1"/>
  <c r="BC96" i="40" s="1"/>
  <c r="G27" i="40"/>
  <c r="G43" i="40"/>
  <c r="G57" i="40"/>
  <c r="AZ59" i="40"/>
  <c r="BB59" i="40" s="1"/>
  <c r="BC59" i="40" s="1"/>
  <c r="J60" i="40"/>
  <c r="AZ60" i="40"/>
  <c r="BB60" i="40" s="1"/>
  <c r="BC60" i="40" s="1"/>
  <c r="G62" i="40"/>
  <c r="G77" i="40"/>
  <c r="G91" i="40"/>
  <c r="J109" i="40"/>
  <c r="AZ109" i="40"/>
  <c r="BB109" i="40" s="1"/>
  <c r="BC109" i="40" s="1"/>
  <c r="J112" i="40"/>
  <c r="AZ112" i="40"/>
  <c r="BB112" i="40" s="1"/>
  <c r="BC112" i="40" s="1"/>
  <c r="J116" i="40"/>
  <c r="AZ116" i="40"/>
  <c r="BB116" i="40" s="1"/>
  <c r="BC116" i="40" s="1"/>
  <c r="G23" i="40"/>
  <c r="G39" i="40"/>
  <c r="G55" i="40"/>
  <c r="G65" i="40"/>
  <c r="J108" i="40"/>
  <c r="AZ108" i="40"/>
  <c r="BB108" i="40" s="1"/>
  <c r="BC108" i="40" s="1"/>
  <c r="AZ115" i="40"/>
  <c r="BB115" i="40" s="1"/>
  <c r="BC115" i="40" s="1"/>
  <c r="J101" i="40"/>
  <c r="G107" i="40"/>
  <c r="G63" i="40"/>
  <c r="G73" i="40"/>
  <c r="G87" i="40"/>
  <c r="G95" i="40"/>
  <c r="G111" i="40"/>
  <c r="J121" i="40"/>
  <c r="AZ28" i="40" l="1"/>
  <c r="BB28" i="40" s="1"/>
  <c r="BC28" i="40" s="1"/>
  <c r="AZ92" i="40"/>
  <c r="BB92" i="40" s="1"/>
  <c r="BC92" i="40" s="1"/>
  <c r="AZ71" i="40"/>
  <c r="BB71" i="40" s="1"/>
  <c r="BC71" i="40" s="1"/>
  <c r="AZ105" i="40"/>
  <c r="BB105" i="40" s="1"/>
  <c r="BC105" i="40" s="1"/>
  <c r="J89" i="40"/>
  <c r="AZ99" i="40"/>
  <c r="BB99" i="40" s="1"/>
  <c r="BC99" i="40" s="1"/>
  <c r="AZ83" i="40"/>
  <c r="BB83" i="40" s="1"/>
  <c r="BC83" i="40" s="1"/>
  <c r="AZ38" i="40"/>
  <c r="BB38" i="40" s="1"/>
  <c r="BC38" i="40" s="1"/>
  <c r="J49" i="40"/>
  <c r="AZ11" i="40"/>
  <c r="BB11" i="40" s="1"/>
  <c r="BC11" i="40" s="1"/>
  <c r="AZ82" i="40"/>
  <c r="BB82" i="40" s="1"/>
  <c r="BC82" i="40" s="1"/>
  <c r="AZ66" i="40"/>
  <c r="BB66" i="40" s="1"/>
  <c r="BC66" i="40" s="1"/>
  <c r="J58" i="40"/>
  <c r="AZ29" i="40"/>
  <c r="BB29" i="40" s="1"/>
  <c r="BC29" i="40" s="1"/>
  <c r="AZ25" i="40"/>
  <c r="BB25" i="40" s="1"/>
  <c r="BC25" i="40" s="1"/>
  <c r="J114" i="40"/>
  <c r="AZ50" i="39"/>
  <c r="BB50" i="39" s="1"/>
  <c r="BC50" i="39" s="1"/>
  <c r="J108" i="39"/>
  <c r="J55" i="39"/>
  <c r="J12" i="39"/>
  <c r="AZ37" i="39"/>
  <c r="BB37" i="39" s="1"/>
  <c r="BC37" i="39" s="1"/>
  <c r="AZ109" i="39"/>
  <c r="BB109" i="39" s="1"/>
  <c r="BC109" i="39" s="1"/>
  <c r="AZ61" i="39"/>
  <c r="BB61" i="39" s="1"/>
  <c r="BC61" i="39" s="1"/>
  <c r="J13" i="39"/>
  <c r="AZ104" i="39"/>
  <c r="BB104" i="39" s="1"/>
  <c r="BC104" i="39" s="1"/>
  <c r="J25" i="39"/>
  <c r="AZ76" i="39"/>
  <c r="BB76" i="39" s="1"/>
  <c r="BC76" i="39" s="1"/>
  <c r="AZ101" i="39"/>
  <c r="BB101" i="39" s="1"/>
  <c r="BC101" i="39" s="1"/>
  <c r="AZ79" i="39"/>
  <c r="BB79" i="39" s="1"/>
  <c r="BC79" i="39" s="1"/>
  <c r="J16" i="39"/>
  <c r="AZ56" i="39"/>
  <c r="BB56" i="39" s="1"/>
  <c r="BC56" i="39" s="1"/>
  <c r="AZ124" i="39"/>
  <c r="BB124" i="39" s="1"/>
  <c r="BC124" i="39" s="1"/>
  <c r="J43" i="39"/>
  <c r="J17" i="39"/>
  <c r="J39" i="39"/>
  <c r="AZ24" i="39"/>
  <c r="BB24" i="39" s="1"/>
  <c r="BC24" i="39" s="1"/>
  <c r="J31" i="39"/>
  <c r="AZ52" i="40"/>
  <c r="BB52" i="40" s="1"/>
  <c r="BC52" i="40" s="1"/>
  <c r="J52" i="40"/>
  <c r="AZ117" i="40"/>
  <c r="BB117" i="40" s="1"/>
  <c r="BC117" i="40" s="1"/>
  <c r="AZ35" i="40"/>
  <c r="BB35" i="40" s="1"/>
  <c r="BC35" i="40" s="1"/>
  <c r="J81" i="40"/>
  <c r="AZ21" i="40"/>
  <c r="BB21" i="40" s="1"/>
  <c r="BC21" i="40" s="1"/>
  <c r="AZ110" i="40"/>
  <c r="BB110" i="40" s="1"/>
  <c r="BC110" i="40" s="1"/>
  <c r="J110" i="40"/>
  <c r="AZ98" i="40"/>
  <c r="BB98" i="40" s="1"/>
  <c r="BC98" i="40" s="1"/>
  <c r="J98" i="40"/>
  <c r="AZ119" i="40"/>
  <c r="BB119" i="40" s="1"/>
  <c r="BC119" i="40" s="1"/>
  <c r="AZ103" i="40"/>
  <c r="BB103" i="40" s="1"/>
  <c r="BC103" i="40" s="1"/>
  <c r="AZ8" i="40"/>
  <c r="BB8" i="40" s="1"/>
  <c r="BC8" i="40" s="1"/>
  <c r="J76" i="40"/>
  <c r="J12" i="40"/>
  <c r="AZ102" i="40"/>
  <c r="BB102" i="40" s="1"/>
  <c r="BC102" i="40" s="1"/>
  <c r="J102" i="40"/>
  <c r="AZ90" i="40"/>
  <c r="BB90" i="40" s="1"/>
  <c r="BC90" i="40" s="1"/>
  <c r="J90" i="40"/>
  <c r="AZ122" i="40"/>
  <c r="BB122" i="40" s="1"/>
  <c r="BC122" i="40" s="1"/>
  <c r="J122" i="40"/>
  <c r="AZ106" i="40"/>
  <c r="BB106" i="40" s="1"/>
  <c r="BC106" i="40" s="1"/>
  <c r="J106" i="40"/>
  <c r="AZ94" i="40"/>
  <c r="BB94" i="40" s="1"/>
  <c r="BC94" i="40" s="1"/>
  <c r="J94" i="40"/>
  <c r="AZ118" i="40"/>
  <c r="BB118" i="40" s="1"/>
  <c r="BC118" i="40" s="1"/>
  <c r="J118" i="40"/>
  <c r="AZ36" i="40"/>
  <c r="BB36" i="40" s="1"/>
  <c r="BC36" i="40" s="1"/>
  <c r="J36" i="40"/>
  <c r="AZ95" i="39"/>
  <c r="BB95" i="39" s="1"/>
  <c r="BC95" i="39" s="1"/>
  <c r="AZ105" i="39"/>
  <c r="BB105" i="39" s="1"/>
  <c r="BC105" i="39" s="1"/>
  <c r="AZ96" i="39"/>
  <c r="BB96" i="39" s="1"/>
  <c r="BC96" i="39" s="1"/>
  <c r="AZ85" i="39"/>
  <c r="BB85" i="39" s="1"/>
  <c r="BC85" i="39" s="1"/>
  <c r="J57" i="39"/>
  <c r="AZ40" i="39"/>
  <c r="BB40" i="39" s="1"/>
  <c r="BC40" i="39" s="1"/>
  <c r="J68" i="39"/>
  <c r="AZ5" i="40"/>
  <c r="BB5" i="40" s="1"/>
  <c r="BC5" i="40" s="1"/>
  <c r="AZ41" i="39"/>
  <c r="BB41" i="39" s="1"/>
  <c r="BC41" i="39" s="1"/>
  <c r="J41" i="39"/>
  <c r="J28" i="39"/>
  <c r="AZ26" i="39"/>
  <c r="BB26" i="39" s="1"/>
  <c r="BC26" i="39" s="1"/>
  <c r="J29" i="39"/>
  <c r="AZ6" i="39"/>
  <c r="BB6" i="39" s="1"/>
  <c r="BC6" i="39" s="1"/>
  <c r="J95" i="40"/>
  <c r="AZ95" i="40"/>
  <c r="BB95" i="40" s="1"/>
  <c r="BC95" i="40" s="1"/>
  <c r="J73" i="40"/>
  <c r="AZ73" i="40"/>
  <c r="BB73" i="40" s="1"/>
  <c r="BC73" i="40" s="1"/>
  <c r="J107" i="40"/>
  <c r="AZ107" i="40"/>
  <c r="BB107" i="40" s="1"/>
  <c r="BC107" i="40" s="1"/>
  <c r="J23" i="40"/>
  <c r="AZ23" i="40"/>
  <c r="BB23" i="40" s="1"/>
  <c r="BC23" i="40" s="1"/>
  <c r="J77" i="40"/>
  <c r="AZ77" i="40"/>
  <c r="BB77" i="40" s="1"/>
  <c r="BC77" i="40" s="1"/>
  <c r="AZ80" i="40"/>
  <c r="BB80" i="40" s="1"/>
  <c r="BC80" i="40" s="1"/>
  <c r="J80" i="40"/>
  <c r="J20" i="40"/>
  <c r="AZ20" i="40"/>
  <c r="BB20" i="40" s="1"/>
  <c r="BC20" i="40" s="1"/>
  <c r="AZ31" i="40"/>
  <c r="BB31" i="40" s="1"/>
  <c r="BC31" i="40" s="1"/>
  <c r="J31" i="40"/>
  <c r="J78" i="39"/>
  <c r="AZ78" i="39"/>
  <c r="BB78" i="39" s="1"/>
  <c r="BC78" i="39" s="1"/>
  <c r="J99" i="39"/>
  <c r="AZ99" i="39"/>
  <c r="BB99" i="39" s="1"/>
  <c r="BC99" i="39" s="1"/>
  <c r="AZ119" i="39"/>
  <c r="BB119" i="39" s="1"/>
  <c r="BC119" i="39" s="1"/>
  <c r="J119" i="39"/>
  <c r="AZ83" i="39"/>
  <c r="BB83" i="39" s="1"/>
  <c r="BC83" i="39" s="1"/>
  <c r="J83" i="39"/>
  <c r="AZ36" i="39"/>
  <c r="BB36" i="39" s="1"/>
  <c r="BC36" i="39" s="1"/>
  <c r="J36" i="39"/>
  <c r="J22" i="39"/>
  <c r="AZ22" i="39"/>
  <c r="BB22" i="39" s="1"/>
  <c r="BC22" i="39" s="1"/>
  <c r="J3" i="39"/>
  <c r="AZ3" i="39"/>
  <c r="BB3" i="39" s="1"/>
  <c r="BC3" i="39" s="1"/>
  <c r="J111" i="40"/>
  <c r="AZ111" i="40"/>
  <c r="BB111" i="40" s="1"/>
  <c r="BC111" i="40" s="1"/>
  <c r="AZ63" i="40"/>
  <c r="J63" i="40"/>
  <c r="AZ65" i="40"/>
  <c r="BB65" i="40" s="1"/>
  <c r="BC65" i="40" s="1"/>
  <c r="J65" i="40"/>
  <c r="J62" i="40"/>
  <c r="AZ62" i="40"/>
  <c r="AZ57" i="40"/>
  <c r="BB57" i="40" s="1"/>
  <c r="BC57" i="40" s="1"/>
  <c r="J57" i="40"/>
  <c r="AZ19" i="40"/>
  <c r="BB19" i="40" s="1"/>
  <c r="BC19" i="40" s="1"/>
  <c r="J19" i="40"/>
  <c r="AZ106" i="39"/>
  <c r="BB106" i="39" s="1"/>
  <c r="BC106" i="39" s="1"/>
  <c r="J106" i="39"/>
  <c r="J60" i="39"/>
  <c r="AZ60" i="39"/>
  <c r="BB60" i="39" s="1"/>
  <c r="BC60" i="39" s="1"/>
  <c r="J48" i="39"/>
  <c r="AZ48" i="39"/>
  <c r="BB48" i="39" s="1"/>
  <c r="BC48" i="39" s="1"/>
  <c r="AZ110" i="39"/>
  <c r="BB110" i="39" s="1"/>
  <c r="BC110" i="39" s="1"/>
  <c r="J110" i="39"/>
  <c r="AZ69" i="39"/>
  <c r="BB69" i="39" s="1"/>
  <c r="BC69" i="39" s="1"/>
  <c r="J69" i="39"/>
  <c r="J55" i="40"/>
  <c r="AZ55" i="40"/>
  <c r="BB55" i="40" s="1"/>
  <c r="BC55" i="40" s="1"/>
  <c r="J43" i="40"/>
  <c r="AZ43" i="40"/>
  <c r="BB43" i="40" s="1"/>
  <c r="BC43" i="40" s="1"/>
  <c r="J10" i="40"/>
  <c r="AZ10" i="40"/>
  <c r="BB10" i="40" s="1"/>
  <c r="BC10" i="40" s="1"/>
  <c r="J4" i="40"/>
  <c r="AZ4" i="40"/>
  <c r="BB4" i="40" s="1"/>
  <c r="BC4" i="40" s="1"/>
  <c r="AZ98" i="39"/>
  <c r="BB98" i="39" s="1"/>
  <c r="BC98" i="39" s="1"/>
  <c r="J98" i="39"/>
  <c r="J44" i="39"/>
  <c r="AZ44" i="39"/>
  <c r="BB44" i="39" s="1"/>
  <c r="BC44" i="39" s="1"/>
  <c r="J32" i="39"/>
  <c r="AZ32" i="39"/>
  <c r="BB32" i="39" s="1"/>
  <c r="BC32" i="39" s="1"/>
  <c r="J107" i="39"/>
  <c r="AZ107" i="39"/>
  <c r="BB107" i="39" s="1"/>
  <c r="BC107" i="39" s="1"/>
  <c r="J91" i="39"/>
  <c r="AZ91" i="39"/>
  <c r="BB91" i="39" s="1"/>
  <c r="BC91" i="39" s="1"/>
  <c r="AZ102" i="39"/>
  <c r="BB102" i="39" s="1"/>
  <c r="BC102" i="39" s="1"/>
  <c r="J102" i="39"/>
  <c r="J7" i="39"/>
  <c r="AZ7" i="39"/>
  <c r="BB7" i="39" s="1"/>
  <c r="BC7" i="39" s="1"/>
  <c r="J5" i="39"/>
  <c r="AZ5" i="39"/>
  <c r="BB5" i="39" s="1"/>
  <c r="BC5" i="39" s="1"/>
  <c r="J46" i="39"/>
  <c r="AZ46" i="39"/>
  <c r="BB46" i="39" s="1"/>
  <c r="BC46" i="39" s="1"/>
  <c r="AZ111" i="39"/>
  <c r="BB111" i="39" s="1"/>
  <c r="BC111" i="39" s="1"/>
  <c r="J111" i="39"/>
  <c r="J87" i="40"/>
  <c r="AZ87" i="40"/>
  <c r="BB87" i="40" s="1"/>
  <c r="BC87" i="40" s="1"/>
  <c r="J39" i="40"/>
  <c r="AZ39" i="40"/>
  <c r="BB39" i="40" s="1"/>
  <c r="BC39" i="40" s="1"/>
  <c r="J91" i="40"/>
  <c r="AZ91" i="40"/>
  <c r="BB91" i="40" s="1"/>
  <c r="BC91" i="40" s="1"/>
  <c r="J27" i="40"/>
  <c r="AZ27" i="40"/>
  <c r="BB27" i="40" s="1"/>
  <c r="BC27" i="40" s="1"/>
  <c r="AZ72" i="40"/>
  <c r="BB72" i="40" s="1"/>
  <c r="BC72" i="40" s="1"/>
  <c r="J72" i="40"/>
  <c r="AZ47" i="40"/>
  <c r="BB47" i="40" s="1"/>
  <c r="BC47" i="40" s="1"/>
  <c r="J47" i="40"/>
  <c r="AZ61" i="40"/>
  <c r="BB61" i="40" s="1"/>
  <c r="BC61" i="40" s="1"/>
  <c r="J61" i="40"/>
  <c r="AZ7" i="40"/>
  <c r="BB7" i="40" s="1"/>
  <c r="BC7" i="40" s="1"/>
  <c r="J7" i="40"/>
  <c r="AZ17" i="40"/>
  <c r="BB17" i="40" s="1"/>
  <c r="BC17" i="40" s="1"/>
  <c r="J17" i="40"/>
  <c r="AZ90" i="39"/>
  <c r="BB90" i="39" s="1"/>
  <c r="BC90" i="39" s="1"/>
  <c r="J90" i="39"/>
  <c r="J23" i="39"/>
  <c r="AZ23" i="39"/>
  <c r="BB23" i="39" s="1"/>
  <c r="BC23" i="39" s="1"/>
  <c r="J64" i="39"/>
  <c r="AZ64" i="39"/>
  <c r="BB64" i="39" s="1"/>
  <c r="BC64" i="39" s="1"/>
  <c r="AZ94" i="39"/>
  <c r="BB94" i="39" s="1"/>
  <c r="BC94" i="39" s="1"/>
  <c r="J94" i="39"/>
  <c r="AZ52" i="39"/>
  <c r="BB52" i="39" s="1"/>
  <c r="BC52" i="39" s="1"/>
  <c r="J52" i="39"/>
  <c r="J2" i="39"/>
  <c r="AZ2" i="39"/>
  <c r="BB2" i="39" s="1"/>
  <c r="BC2" i="39" s="1"/>
  <c r="V197" i="38" l="1"/>
  <c r="U197" i="38"/>
  <c r="T197" i="38"/>
  <c r="S197" i="38"/>
  <c r="R197" i="38"/>
  <c r="Q197" i="38"/>
  <c r="P197" i="38"/>
  <c r="O197" i="38"/>
  <c r="N197" i="38"/>
  <c r="M197" i="38"/>
  <c r="L196" i="38"/>
  <c r="K196" i="38" s="1"/>
  <c r="I196" i="38" s="1"/>
  <c r="L195" i="38"/>
  <c r="K195" i="38" s="1"/>
  <c r="I195" i="38" s="1"/>
  <c r="L194" i="38"/>
  <c r="K194" i="38" s="1"/>
  <c r="I194" i="38" s="1"/>
  <c r="L193" i="38"/>
  <c r="K193" i="38" s="1"/>
  <c r="I193" i="38" s="1"/>
  <c r="L192" i="38"/>
  <c r="K192" i="38"/>
  <c r="I192" i="38" s="1"/>
  <c r="L191" i="38"/>
  <c r="K191" i="38" s="1"/>
  <c r="I191" i="38" s="1"/>
  <c r="L190" i="38"/>
  <c r="K190" i="38" s="1"/>
  <c r="I190" i="38" s="1"/>
  <c r="L189" i="38"/>
  <c r="K189" i="38" s="1"/>
  <c r="I189" i="38" s="1"/>
  <c r="L188" i="38"/>
  <c r="K188" i="38" s="1"/>
  <c r="I188" i="38" s="1"/>
  <c r="L187" i="38"/>
  <c r="K187" i="38" s="1"/>
  <c r="I187" i="38" s="1"/>
  <c r="L186" i="38"/>
  <c r="K186" i="38" s="1"/>
  <c r="I186" i="38" s="1"/>
  <c r="L185" i="38"/>
  <c r="K185" i="38" s="1"/>
  <c r="I185" i="38" s="1"/>
  <c r="L184" i="38"/>
  <c r="K184" i="38" s="1"/>
  <c r="I184" i="38" s="1"/>
  <c r="L183" i="38"/>
  <c r="K183" i="38" s="1"/>
  <c r="I183" i="38" s="1"/>
  <c r="L182" i="38"/>
  <c r="K182" i="38" s="1"/>
  <c r="I182" i="38" s="1"/>
  <c r="L181" i="38"/>
  <c r="K181" i="38" s="1"/>
  <c r="I181" i="38" s="1"/>
  <c r="L180" i="38"/>
  <c r="K180" i="38" s="1"/>
  <c r="I180" i="38" s="1"/>
  <c r="L179" i="38"/>
  <c r="K179" i="38" s="1"/>
  <c r="I179" i="38" s="1"/>
  <c r="L178" i="38"/>
  <c r="K178" i="38" s="1"/>
  <c r="I178" i="38" s="1"/>
  <c r="L177" i="38"/>
  <c r="K177" i="38" s="1"/>
  <c r="I177" i="38" s="1"/>
  <c r="L176" i="38"/>
  <c r="K176" i="38" s="1"/>
  <c r="I176" i="38" s="1"/>
  <c r="L175" i="38"/>
  <c r="K175" i="38" s="1"/>
  <c r="I175" i="38" s="1"/>
  <c r="L174" i="38"/>
  <c r="K174" i="38"/>
  <c r="I174" i="38" s="1"/>
  <c r="L173" i="38"/>
  <c r="K173" i="38" s="1"/>
  <c r="I173" i="38" s="1"/>
  <c r="L172" i="38"/>
  <c r="K172" i="38" s="1"/>
  <c r="I172" i="38" s="1"/>
  <c r="L171" i="38"/>
  <c r="K171" i="38" s="1"/>
  <c r="I171" i="38" s="1"/>
  <c r="L170" i="38"/>
  <c r="K170" i="38"/>
  <c r="I170" i="38" s="1"/>
  <c r="L169" i="38"/>
  <c r="K169" i="38" s="1"/>
  <c r="I169" i="38" s="1"/>
  <c r="L140" i="38"/>
  <c r="K140" i="38" s="1"/>
  <c r="I140" i="38" s="1"/>
  <c r="L139" i="38"/>
  <c r="K139" i="38"/>
  <c r="I139" i="38" s="1"/>
  <c r="L138" i="38"/>
  <c r="K138" i="38" s="1"/>
  <c r="I138" i="38" s="1"/>
  <c r="L137" i="38"/>
  <c r="K137" i="38" s="1"/>
  <c r="I137" i="38" s="1"/>
  <c r="L136" i="38"/>
  <c r="K136" i="38" s="1"/>
  <c r="I136" i="38" s="1"/>
  <c r="L135" i="38"/>
  <c r="K135" i="38"/>
  <c r="I135" i="38" s="1"/>
  <c r="L134" i="38"/>
  <c r="K134" i="38" s="1"/>
  <c r="I134" i="38" s="1"/>
  <c r="L133" i="38"/>
  <c r="K133" i="38" s="1"/>
  <c r="I133" i="38" s="1"/>
  <c r="L132" i="38"/>
  <c r="K132" i="38" s="1"/>
  <c r="I132" i="38" s="1"/>
  <c r="L131" i="38"/>
  <c r="K131" i="38" s="1"/>
  <c r="I131" i="38" s="1"/>
  <c r="L130" i="38"/>
  <c r="K130" i="38" s="1"/>
  <c r="I130" i="38" s="1"/>
  <c r="L129" i="38"/>
  <c r="K129" i="38" s="1"/>
  <c r="I129" i="38" s="1"/>
  <c r="L128" i="38"/>
  <c r="K128" i="38" s="1"/>
  <c r="I128" i="38" s="1"/>
  <c r="L127" i="38"/>
  <c r="K127" i="38" s="1"/>
  <c r="I127" i="38" s="1"/>
  <c r="L126" i="38"/>
  <c r="K126" i="38"/>
  <c r="I126" i="38" s="1"/>
  <c r="L125" i="38"/>
  <c r="K125" i="38" s="1"/>
  <c r="I125" i="38" s="1"/>
  <c r="L124" i="38"/>
  <c r="K124" i="38" s="1"/>
  <c r="I124" i="38" s="1"/>
  <c r="L123" i="38"/>
  <c r="K123" i="38" s="1"/>
  <c r="I123" i="38" s="1"/>
  <c r="L122" i="38"/>
  <c r="K122" i="38" s="1"/>
  <c r="I122" i="38" s="1"/>
  <c r="L121" i="38"/>
  <c r="K121" i="38" s="1"/>
  <c r="I121" i="38" s="1"/>
  <c r="L120" i="38"/>
  <c r="K120" i="38" s="1"/>
  <c r="I120" i="38" s="1"/>
  <c r="L119" i="38"/>
  <c r="K119" i="38" s="1"/>
  <c r="I119" i="38" s="1"/>
  <c r="L118" i="38"/>
  <c r="K118" i="38"/>
  <c r="I118" i="38" s="1"/>
  <c r="L117" i="38"/>
  <c r="K117" i="38" s="1"/>
  <c r="I117" i="38" s="1"/>
  <c r="L116" i="38"/>
  <c r="K116" i="38" s="1"/>
  <c r="I116" i="38" s="1"/>
  <c r="L115" i="38"/>
  <c r="K115" i="38" s="1"/>
  <c r="I115" i="38" s="1"/>
  <c r="L114" i="38"/>
  <c r="K114" i="38" s="1"/>
  <c r="I114" i="38" s="1"/>
  <c r="L113" i="38"/>
  <c r="K113" i="38" s="1"/>
  <c r="I113" i="38" s="1"/>
  <c r="L112" i="38"/>
  <c r="K112" i="38" s="1"/>
  <c r="I112" i="38" s="1"/>
  <c r="L111" i="38"/>
  <c r="K111" i="38"/>
  <c r="I111" i="38" s="1"/>
  <c r="L110" i="38"/>
  <c r="K110" i="38" s="1"/>
  <c r="I110" i="38" s="1"/>
  <c r="L109" i="38"/>
  <c r="K109" i="38" s="1"/>
  <c r="I109" i="38" s="1"/>
  <c r="L108" i="38"/>
  <c r="K108" i="38" s="1"/>
  <c r="I108" i="38" s="1"/>
  <c r="L107" i="38"/>
  <c r="K107" i="38" s="1"/>
  <c r="I107" i="38" s="1"/>
  <c r="L106" i="38"/>
  <c r="K106" i="38"/>
  <c r="I106" i="38" s="1"/>
  <c r="L105" i="38"/>
  <c r="K105" i="38" s="1"/>
  <c r="I105" i="38" s="1"/>
  <c r="L104" i="38"/>
  <c r="K104" i="38" s="1"/>
  <c r="I104" i="38" s="1"/>
  <c r="L103" i="38"/>
  <c r="K103" i="38" s="1"/>
  <c r="I103" i="38" s="1"/>
  <c r="L102" i="38"/>
  <c r="K102" i="38" s="1"/>
  <c r="I102" i="38" s="1"/>
  <c r="L101" i="38"/>
  <c r="K101" i="38" s="1"/>
  <c r="I101" i="38" s="1"/>
  <c r="L100" i="38"/>
  <c r="K100" i="38" s="1"/>
  <c r="I100" i="38" s="1"/>
  <c r="L99" i="38"/>
  <c r="K99" i="38"/>
  <c r="I99" i="38" s="1"/>
  <c r="L98" i="38"/>
  <c r="K98" i="38" s="1"/>
  <c r="I98" i="38" s="1"/>
  <c r="L97" i="38"/>
  <c r="K97" i="38" s="1"/>
  <c r="I97" i="38" s="1"/>
  <c r="L96" i="38"/>
  <c r="K96" i="38" s="1"/>
  <c r="I96" i="38" s="1"/>
  <c r="L95" i="38"/>
  <c r="K95" i="38" s="1"/>
  <c r="I95" i="38" s="1"/>
  <c r="L94" i="38"/>
  <c r="K94" i="38" s="1"/>
  <c r="I94" i="38" s="1"/>
  <c r="L93" i="38"/>
  <c r="K93" i="38" s="1"/>
  <c r="I93" i="38" s="1"/>
  <c r="L92" i="38"/>
  <c r="K92" i="38" s="1"/>
  <c r="I92" i="38" s="1"/>
  <c r="L91" i="38"/>
  <c r="K91" i="38" s="1"/>
  <c r="I91" i="38" s="1"/>
  <c r="L90" i="38"/>
  <c r="K90" i="38"/>
  <c r="I90" i="38" s="1"/>
  <c r="L89" i="38"/>
  <c r="K89" i="38" s="1"/>
  <c r="I89" i="38" s="1"/>
  <c r="L88" i="38"/>
  <c r="K88" i="38" s="1"/>
  <c r="I88" i="38" s="1"/>
  <c r="L87" i="38"/>
  <c r="K87" i="38" s="1"/>
  <c r="I87" i="38" s="1"/>
  <c r="L86" i="38"/>
  <c r="K86" i="38" s="1"/>
  <c r="I86" i="38" s="1"/>
  <c r="L85" i="38"/>
  <c r="K85" i="38" s="1"/>
  <c r="I85" i="38" s="1"/>
  <c r="L84" i="38"/>
  <c r="K84" i="38" s="1"/>
  <c r="I84" i="38" s="1"/>
  <c r="L83" i="38"/>
  <c r="K83" i="38" s="1"/>
  <c r="I83" i="38" s="1"/>
  <c r="L82" i="38"/>
  <c r="K82" i="38" s="1"/>
  <c r="I82" i="38" s="1"/>
  <c r="L81" i="38"/>
  <c r="K81" i="38" s="1"/>
  <c r="I81" i="38" s="1"/>
  <c r="L80" i="38"/>
  <c r="K80" i="38" s="1"/>
  <c r="I80" i="38" s="1"/>
  <c r="L79" i="38"/>
  <c r="K79" i="38"/>
  <c r="I79" i="38" s="1"/>
  <c r="L78" i="38"/>
  <c r="K78" i="38" s="1"/>
  <c r="I78" i="38" s="1"/>
  <c r="L77" i="38"/>
  <c r="K77" i="38" s="1"/>
  <c r="I77" i="38" s="1"/>
  <c r="L76" i="38"/>
  <c r="K76" i="38" s="1"/>
  <c r="I76" i="38" s="1"/>
  <c r="L75" i="38"/>
  <c r="K75" i="38" s="1"/>
  <c r="I75" i="38" s="1"/>
  <c r="L74" i="38"/>
  <c r="K74" i="38" s="1"/>
  <c r="I74" i="38" s="1"/>
  <c r="L73" i="38"/>
  <c r="K73" i="38" s="1"/>
  <c r="I73" i="38" s="1"/>
  <c r="L72" i="38"/>
  <c r="K72" i="38"/>
  <c r="I72" i="38" s="1"/>
  <c r="L71" i="38"/>
  <c r="K71" i="38"/>
  <c r="I71" i="38" s="1"/>
  <c r="L70" i="38"/>
  <c r="K70" i="38" s="1"/>
  <c r="I70" i="38" s="1"/>
  <c r="L69" i="38"/>
  <c r="K69" i="38" s="1"/>
  <c r="I69" i="38" s="1"/>
  <c r="L68" i="38"/>
  <c r="K68" i="38" s="1"/>
  <c r="I68" i="38" s="1"/>
  <c r="L67" i="38"/>
  <c r="K67" i="38"/>
  <c r="I67" i="38" s="1"/>
  <c r="L66" i="38"/>
  <c r="K66" i="38"/>
  <c r="I66" i="38" s="1"/>
  <c r="L65" i="38"/>
  <c r="K65" i="38" s="1"/>
  <c r="I65" i="38" s="1"/>
  <c r="L64" i="38"/>
  <c r="K64" i="38"/>
  <c r="I64" i="38" s="1"/>
  <c r="L63" i="38"/>
  <c r="K63" i="38" s="1"/>
  <c r="I63" i="38" s="1"/>
  <c r="L62" i="38"/>
  <c r="K62" i="38" s="1"/>
  <c r="I62" i="38" s="1"/>
  <c r="L61" i="38"/>
  <c r="K61" i="38" s="1"/>
  <c r="I61" i="38" s="1"/>
  <c r="L60" i="38"/>
  <c r="K60" i="38" s="1"/>
  <c r="I60" i="38" s="1"/>
  <c r="L59" i="38"/>
  <c r="K59" i="38" s="1"/>
  <c r="I59" i="38" s="1"/>
  <c r="L58" i="38"/>
  <c r="K58" i="38" s="1"/>
  <c r="I58" i="38" s="1"/>
  <c r="L57" i="38"/>
  <c r="K57" i="38" s="1"/>
  <c r="I57" i="38" s="1"/>
  <c r="L56" i="38"/>
  <c r="K56" i="38" s="1"/>
  <c r="I56" i="38" s="1"/>
  <c r="L55" i="38"/>
  <c r="K55" i="38" s="1"/>
  <c r="I55" i="38" s="1"/>
  <c r="L54" i="38"/>
  <c r="K54" i="38" s="1"/>
  <c r="I54" i="38" s="1"/>
  <c r="L53" i="38"/>
  <c r="K53" i="38" s="1"/>
  <c r="I53" i="38" s="1"/>
  <c r="L52" i="38"/>
  <c r="K52" i="38" s="1"/>
  <c r="I52" i="38" s="1"/>
  <c r="L51" i="38"/>
  <c r="K51" i="38" s="1"/>
  <c r="I51" i="38" s="1"/>
  <c r="L50" i="38"/>
  <c r="K50" i="38" s="1"/>
  <c r="I50" i="38" s="1"/>
  <c r="L49" i="38"/>
  <c r="K49" i="38" s="1"/>
  <c r="I49" i="38" s="1"/>
  <c r="L48" i="38"/>
  <c r="K48" i="38" s="1"/>
  <c r="I48" i="38" s="1"/>
  <c r="L47" i="38"/>
  <c r="K47" i="38" s="1"/>
  <c r="I47" i="38" s="1"/>
  <c r="L46" i="38"/>
  <c r="K46" i="38"/>
  <c r="I46" i="38" s="1"/>
  <c r="L45" i="38"/>
  <c r="K45" i="38" s="1"/>
  <c r="I45" i="38" s="1"/>
  <c r="L44" i="38"/>
  <c r="K44" i="38" s="1"/>
  <c r="I44" i="38" s="1"/>
  <c r="L43" i="38"/>
  <c r="K43" i="38" s="1"/>
  <c r="I43" i="38" s="1"/>
  <c r="L42" i="38"/>
  <c r="K42" i="38" s="1"/>
  <c r="I42" i="38" s="1"/>
  <c r="L41" i="38"/>
  <c r="K41" i="38" s="1"/>
  <c r="I41" i="38" s="1"/>
  <c r="L40" i="38"/>
  <c r="K40" i="38" s="1"/>
  <c r="I40" i="38" s="1"/>
  <c r="L39" i="38"/>
  <c r="K39" i="38" s="1"/>
  <c r="I39" i="38" s="1"/>
  <c r="L38" i="38"/>
  <c r="K38" i="38" s="1"/>
  <c r="I38" i="38" s="1"/>
  <c r="L37" i="38"/>
  <c r="K37" i="38" s="1"/>
  <c r="I37" i="38" s="1"/>
  <c r="L36" i="38"/>
  <c r="K36" i="38" s="1"/>
  <c r="I36" i="38" s="1"/>
  <c r="L35" i="38"/>
  <c r="K35" i="38" s="1"/>
  <c r="I35" i="38" s="1"/>
  <c r="L34" i="38"/>
  <c r="K34" i="38"/>
  <c r="I34" i="38" s="1"/>
  <c r="L33" i="38"/>
  <c r="K33" i="38" s="1"/>
  <c r="I33" i="38" s="1"/>
  <c r="L32" i="38"/>
  <c r="K32" i="38" s="1"/>
  <c r="I32" i="38" s="1"/>
  <c r="L31" i="38"/>
  <c r="K31" i="38" s="1"/>
  <c r="I31" i="38" s="1"/>
  <c r="L30" i="38"/>
  <c r="K30" i="38" s="1"/>
  <c r="I30" i="38" s="1"/>
  <c r="L29" i="38"/>
  <c r="K29" i="38" s="1"/>
  <c r="I29" i="38" s="1"/>
  <c r="L28" i="38"/>
  <c r="K28" i="38"/>
  <c r="I28" i="38" s="1"/>
  <c r="L27" i="38"/>
  <c r="K27" i="38" s="1"/>
  <c r="I27" i="38" s="1"/>
  <c r="L26" i="38"/>
  <c r="K26" i="38" s="1"/>
  <c r="I26" i="38" s="1"/>
  <c r="L25" i="38"/>
  <c r="K25" i="38" s="1"/>
  <c r="I25" i="38" s="1"/>
  <c r="L24" i="38"/>
  <c r="K24" i="38" s="1"/>
  <c r="I24" i="38" s="1"/>
  <c r="L23" i="38"/>
  <c r="K23" i="38" s="1"/>
  <c r="I23" i="38" s="1"/>
  <c r="L22" i="38"/>
  <c r="K22" i="38" s="1"/>
  <c r="I22" i="38" s="1"/>
  <c r="L21" i="38"/>
  <c r="K21" i="38" s="1"/>
  <c r="I21" i="38" s="1"/>
  <c r="L20" i="38"/>
  <c r="K20" i="38" s="1"/>
  <c r="I20" i="38" s="1"/>
  <c r="L19" i="38"/>
  <c r="K19" i="38" s="1"/>
  <c r="I19" i="38" s="1"/>
  <c r="L18" i="38"/>
  <c r="K18" i="38"/>
  <c r="I18" i="38" s="1"/>
  <c r="L17" i="38"/>
  <c r="K17" i="38" s="1"/>
  <c r="I17" i="38" s="1"/>
  <c r="L16" i="38"/>
  <c r="K16" i="38"/>
  <c r="I16" i="38" s="1"/>
  <c r="L15" i="38"/>
  <c r="K15" i="38"/>
  <c r="I15" i="38" s="1"/>
  <c r="L14" i="38"/>
  <c r="K14" i="38"/>
  <c r="I14" i="38" s="1"/>
  <c r="L13" i="38"/>
  <c r="K13" i="38" s="1"/>
  <c r="I13" i="38" s="1"/>
  <c r="L12" i="38"/>
  <c r="K12" i="38"/>
  <c r="I12" i="38" s="1"/>
  <c r="L11" i="38"/>
  <c r="K11" i="38" s="1"/>
  <c r="I11" i="38" s="1"/>
  <c r="L10" i="38"/>
  <c r="K10" i="38" s="1"/>
  <c r="I10" i="38" s="1"/>
  <c r="L9" i="38"/>
  <c r="K9" i="38" s="1"/>
  <c r="I9" i="38" s="1"/>
  <c r="L8" i="38"/>
  <c r="K8" i="38" s="1"/>
  <c r="I8" i="38" s="1"/>
  <c r="L7" i="38"/>
  <c r="K7" i="38" s="1"/>
  <c r="I7" i="38" s="1"/>
  <c r="L6" i="38"/>
  <c r="K6" i="38" s="1"/>
  <c r="I6" i="38" s="1"/>
  <c r="L5" i="38"/>
  <c r="K5" i="38" s="1"/>
  <c r="I5" i="38" s="1"/>
  <c r="L4" i="38"/>
  <c r="K4" i="38" s="1"/>
  <c r="I4" i="38" s="1"/>
  <c r="L3" i="38"/>
  <c r="K3" i="38" s="1"/>
  <c r="I3" i="38" s="1"/>
  <c r="L2" i="38"/>
  <c r="K2" i="38" s="1"/>
  <c r="I2" i="38" s="1"/>
  <c r="BA126" i="35"/>
  <c r="BC126" i="35" s="1"/>
  <c r="BD126" i="35" s="1"/>
  <c r="AZ126" i="35"/>
  <c r="AV126" i="35"/>
  <c r="AR126" i="35"/>
  <c r="AN126" i="35"/>
  <c r="AJ126" i="35"/>
  <c r="AF126" i="35"/>
  <c r="AB126" i="35"/>
  <c r="X126" i="35"/>
  <c r="T126" i="35"/>
  <c r="P126" i="35"/>
  <c r="K126" i="35"/>
  <c r="J126" i="35"/>
  <c r="B126" i="35"/>
  <c r="BD125" i="35"/>
  <c r="AZ125" i="35"/>
  <c r="AV125" i="35"/>
  <c r="AR125" i="35"/>
  <c r="AN125" i="35"/>
  <c r="AJ125" i="35"/>
  <c r="AF125" i="35"/>
  <c r="AB125" i="35"/>
  <c r="X125" i="35"/>
  <c r="T125" i="35"/>
  <c r="P125" i="35"/>
  <c r="J125" i="35"/>
  <c r="B125" i="35"/>
  <c r="AZ124" i="35"/>
  <c r="AV124" i="35"/>
  <c r="AR124" i="35"/>
  <c r="AN124" i="35"/>
  <c r="AJ124" i="35"/>
  <c r="AF124" i="35"/>
  <c r="AB124" i="35"/>
  <c r="X124" i="35"/>
  <c r="T124" i="35"/>
  <c r="P124" i="35"/>
  <c r="J124" i="35"/>
  <c r="B124" i="35"/>
  <c r="AZ123" i="35"/>
  <c r="AV123" i="35"/>
  <c r="AR123" i="35"/>
  <c r="AN123" i="35"/>
  <c r="AJ123" i="35"/>
  <c r="AF123" i="35"/>
  <c r="AB123" i="35"/>
  <c r="X123" i="35"/>
  <c r="T123" i="35"/>
  <c r="P123" i="35"/>
  <c r="J123" i="35"/>
  <c r="B123" i="35"/>
  <c r="BD122" i="35"/>
  <c r="AZ122" i="35"/>
  <c r="AV122" i="35"/>
  <c r="AR122" i="35"/>
  <c r="AN122" i="35"/>
  <c r="AJ122" i="35"/>
  <c r="AF122" i="35"/>
  <c r="AB122" i="35"/>
  <c r="X122" i="35"/>
  <c r="T122" i="35"/>
  <c r="P122" i="35"/>
  <c r="J122" i="35"/>
  <c r="B122" i="35"/>
  <c r="BD121" i="35"/>
  <c r="AZ121" i="35"/>
  <c r="AV121" i="35"/>
  <c r="AR121" i="35"/>
  <c r="AN121" i="35"/>
  <c r="AJ121" i="35"/>
  <c r="AF121" i="35"/>
  <c r="AB121" i="35"/>
  <c r="X121" i="35"/>
  <c r="T121" i="35"/>
  <c r="P121" i="35"/>
  <c r="J121" i="35"/>
  <c r="B121" i="35"/>
  <c r="BD120" i="35"/>
  <c r="AZ120" i="35"/>
  <c r="AV120" i="35"/>
  <c r="AR120" i="35"/>
  <c r="AN120" i="35"/>
  <c r="AJ120" i="35"/>
  <c r="AF120" i="35"/>
  <c r="AB120" i="35"/>
  <c r="X120" i="35"/>
  <c r="T120" i="35"/>
  <c r="P120" i="35"/>
  <c r="J120" i="35"/>
  <c r="B120" i="35"/>
  <c r="BD119" i="35"/>
  <c r="AZ119" i="35"/>
  <c r="AV119" i="35"/>
  <c r="AR119" i="35"/>
  <c r="AN119" i="35"/>
  <c r="AJ119" i="35"/>
  <c r="AF119" i="35"/>
  <c r="AB119" i="35"/>
  <c r="X119" i="35"/>
  <c r="T119" i="35"/>
  <c r="P119" i="35"/>
  <c r="J119" i="35"/>
  <c r="B119" i="35"/>
  <c r="BD118" i="35"/>
  <c r="AZ118" i="35"/>
  <c r="AV118" i="35"/>
  <c r="AR118" i="35"/>
  <c r="AN118" i="35"/>
  <c r="AJ118" i="35"/>
  <c r="AF118" i="35"/>
  <c r="AB118" i="35"/>
  <c r="X118" i="35"/>
  <c r="T118" i="35"/>
  <c r="P118" i="35"/>
  <c r="H118" i="35" s="1"/>
  <c r="J118" i="35"/>
  <c r="B118" i="35"/>
  <c r="AZ117" i="35"/>
  <c r="AV117" i="35"/>
  <c r="AR117" i="35"/>
  <c r="AN117" i="35"/>
  <c r="AJ117" i="35"/>
  <c r="AF117" i="35"/>
  <c r="AB117" i="35"/>
  <c r="X117" i="35"/>
  <c r="T117" i="35"/>
  <c r="P117" i="35"/>
  <c r="H117" i="35" s="1"/>
  <c r="J117" i="35"/>
  <c r="B117" i="35"/>
  <c r="AZ116" i="35"/>
  <c r="AV116" i="35"/>
  <c r="AR116" i="35"/>
  <c r="AN116" i="35"/>
  <c r="AJ116" i="35"/>
  <c r="AF116" i="35"/>
  <c r="AB116" i="35"/>
  <c r="X116" i="35"/>
  <c r="T116" i="35"/>
  <c r="P116" i="35"/>
  <c r="H116" i="35" s="1"/>
  <c r="BA116" i="35" s="1"/>
  <c r="BC116" i="35" s="1"/>
  <c r="BD116" i="35" s="1"/>
  <c r="J116" i="35"/>
  <c r="B116" i="35"/>
  <c r="AZ115" i="35"/>
  <c r="AV115" i="35"/>
  <c r="AR115" i="35"/>
  <c r="AN115" i="35"/>
  <c r="AJ115" i="35"/>
  <c r="AF115" i="35"/>
  <c r="AB115" i="35"/>
  <c r="X115" i="35"/>
  <c r="T115" i="35"/>
  <c r="P115" i="35"/>
  <c r="J115" i="35"/>
  <c r="B115" i="35"/>
  <c r="AZ114" i="35"/>
  <c r="AV114" i="35"/>
  <c r="AR114" i="35"/>
  <c r="AN114" i="35"/>
  <c r="AJ114" i="35"/>
  <c r="AF114" i="35"/>
  <c r="AB114" i="35"/>
  <c r="X114" i="35"/>
  <c r="T114" i="35"/>
  <c r="P114" i="35"/>
  <c r="J114" i="35"/>
  <c r="B114" i="35"/>
  <c r="AZ113" i="35"/>
  <c r="AV113" i="35"/>
  <c r="AR113" i="35"/>
  <c r="AN113" i="35"/>
  <c r="AJ113" i="35"/>
  <c r="AF113" i="35"/>
  <c r="AB113" i="35"/>
  <c r="X113" i="35"/>
  <c r="T113" i="35"/>
  <c r="P113" i="35"/>
  <c r="J113" i="35"/>
  <c r="B113" i="35"/>
  <c r="AZ112" i="35"/>
  <c r="AV112" i="35"/>
  <c r="AR112" i="35"/>
  <c r="AN112" i="35"/>
  <c r="AJ112" i="35"/>
  <c r="AF112" i="35"/>
  <c r="AB112" i="35"/>
  <c r="X112" i="35"/>
  <c r="T112" i="35"/>
  <c r="P112" i="35"/>
  <c r="J112" i="35"/>
  <c r="B112" i="35"/>
  <c r="AZ111" i="35"/>
  <c r="AV111" i="35"/>
  <c r="AR111" i="35"/>
  <c r="AN111" i="35"/>
  <c r="AJ111" i="35"/>
  <c r="AF111" i="35"/>
  <c r="AB111" i="35"/>
  <c r="X111" i="35"/>
  <c r="T111" i="35"/>
  <c r="P111" i="35"/>
  <c r="J111" i="35"/>
  <c r="B111" i="35"/>
  <c r="AZ110" i="35"/>
  <c r="AV110" i="35"/>
  <c r="AR110" i="35"/>
  <c r="AN110" i="35"/>
  <c r="AJ110" i="35"/>
  <c r="AF110" i="35"/>
  <c r="AB110" i="35"/>
  <c r="X110" i="35"/>
  <c r="T110" i="35"/>
  <c r="P110" i="35"/>
  <c r="J110" i="35"/>
  <c r="B110" i="35"/>
  <c r="AZ109" i="35"/>
  <c r="AV109" i="35"/>
  <c r="AR109" i="35"/>
  <c r="AN109" i="35"/>
  <c r="AJ109" i="35"/>
  <c r="AF109" i="35"/>
  <c r="AB109" i="35"/>
  <c r="X109" i="35"/>
  <c r="T109" i="35"/>
  <c r="P109" i="35"/>
  <c r="J109" i="35"/>
  <c r="B109" i="35"/>
  <c r="AZ108" i="35"/>
  <c r="AV108" i="35"/>
  <c r="AR108" i="35"/>
  <c r="AN108" i="35"/>
  <c r="AJ108" i="35"/>
  <c r="AF108" i="35"/>
  <c r="AB108" i="35"/>
  <c r="X108" i="35"/>
  <c r="T108" i="35"/>
  <c r="P108" i="35"/>
  <c r="H108" i="35" s="1"/>
  <c r="BA108" i="35" s="1"/>
  <c r="BC108" i="35" s="1"/>
  <c r="BD108" i="35" s="1"/>
  <c r="J108" i="35"/>
  <c r="B108" i="35"/>
  <c r="AZ107" i="35"/>
  <c r="AV107" i="35"/>
  <c r="AR107" i="35"/>
  <c r="AN107" i="35"/>
  <c r="AJ107" i="35"/>
  <c r="AF107" i="35"/>
  <c r="AB107" i="35"/>
  <c r="X107" i="35"/>
  <c r="T107" i="35"/>
  <c r="P107" i="35"/>
  <c r="J107" i="35"/>
  <c r="B107" i="35"/>
  <c r="AZ106" i="35"/>
  <c r="AV106" i="35"/>
  <c r="AR106" i="35"/>
  <c r="AN106" i="35"/>
  <c r="AJ106" i="35"/>
  <c r="AF106" i="35"/>
  <c r="AB106" i="35"/>
  <c r="X106" i="35"/>
  <c r="T106" i="35"/>
  <c r="P106" i="35"/>
  <c r="J106" i="35"/>
  <c r="B106" i="35"/>
  <c r="AZ105" i="35"/>
  <c r="AV105" i="35"/>
  <c r="AR105" i="35"/>
  <c r="AN105" i="35"/>
  <c r="AJ105" i="35"/>
  <c r="AF105" i="35"/>
  <c r="AB105" i="35"/>
  <c r="X105" i="35"/>
  <c r="T105" i="35"/>
  <c r="P105" i="35"/>
  <c r="J105" i="35"/>
  <c r="B105" i="35"/>
  <c r="AZ104" i="35"/>
  <c r="AV104" i="35"/>
  <c r="AR104" i="35"/>
  <c r="AN104" i="35"/>
  <c r="AJ104" i="35"/>
  <c r="AF104" i="35"/>
  <c r="AB104" i="35"/>
  <c r="X104" i="35"/>
  <c r="T104" i="35"/>
  <c r="P104" i="35"/>
  <c r="J104" i="35"/>
  <c r="B104" i="35"/>
  <c r="AZ103" i="35"/>
  <c r="AV103" i="35"/>
  <c r="AR103" i="35"/>
  <c r="AN103" i="35"/>
  <c r="AJ103" i="35"/>
  <c r="AF103" i="35"/>
  <c r="AB103" i="35"/>
  <c r="X103" i="35"/>
  <c r="T103" i="35"/>
  <c r="P103" i="35"/>
  <c r="J103" i="35"/>
  <c r="B103" i="35"/>
  <c r="AZ102" i="35"/>
  <c r="AV102" i="35"/>
  <c r="AR102" i="35"/>
  <c r="AN102" i="35"/>
  <c r="AJ102" i="35"/>
  <c r="AF102" i="35"/>
  <c r="AB102" i="35"/>
  <c r="X102" i="35"/>
  <c r="T102" i="35"/>
  <c r="P102" i="35"/>
  <c r="J102" i="35"/>
  <c r="B102" i="35"/>
  <c r="AZ101" i="35"/>
  <c r="AV101" i="35"/>
  <c r="AR101" i="35"/>
  <c r="AN101" i="35"/>
  <c r="AJ101" i="35"/>
  <c r="AF101" i="35"/>
  <c r="AB101" i="35"/>
  <c r="X101" i="35"/>
  <c r="T101" i="35"/>
  <c r="P101" i="35"/>
  <c r="J101" i="35"/>
  <c r="B101" i="35"/>
  <c r="AZ100" i="35"/>
  <c r="AV100" i="35"/>
  <c r="AR100" i="35"/>
  <c r="AN100" i="35"/>
  <c r="AJ100" i="35"/>
  <c r="AF100" i="35"/>
  <c r="AB100" i="35"/>
  <c r="X100" i="35"/>
  <c r="T100" i="35"/>
  <c r="H100" i="35" s="1"/>
  <c r="BA100" i="35" s="1"/>
  <c r="BC100" i="35" s="1"/>
  <c r="BD100" i="35" s="1"/>
  <c r="P100" i="35"/>
  <c r="J100" i="35"/>
  <c r="B100" i="35"/>
  <c r="AZ99" i="35"/>
  <c r="AV99" i="35"/>
  <c r="AR99" i="35"/>
  <c r="AN99" i="35"/>
  <c r="AJ99" i="35"/>
  <c r="AF99" i="35"/>
  <c r="AB99" i="35"/>
  <c r="X99" i="35"/>
  <c r="T99" i="35"/>
  <c r="P99" i="35"/>
  <c r="J99" i="35"/>
  <c r="B99" i="35"/>
  <c r="AZ98" i="35"/>
  <c r="AV98" i="35"/>
  <c r="AR98" i="35"/>
  <c r="AN98" i="35"/>
  <c r="AJ98" i="35"/>
  <c r="AF98" i="35"/>
  <c r="AB98" i="35"/>
  <c r="X98" i="35"/>
  <c r="T98" i="35"/>
  <c r="P98" i="35"/>
  <c r="J98" i="35"/>
  <c r="B98" i="35"/>
  <c r="AZ97" i="35"/>
  <c r="AV97" i="35"/>
  <c r="AR97" i="35"/>
  <c r="AN97" i="35"/>
  <c r="AJ97" i="35"/>
  <c r="AF97" i="35"/>
  <c r="AB97" i="35"/>
  <c r="X97" i="35"/>
  <c r="T97" i="35"/>
  <c r="P97" i="35"/>
  <c r="J97" i="35"/>
  <c r="B97" i="35"/>
  <c r="AZ96" i="35"/>
  <c r="AV96" i="35"/>
  <c r="AR96" i="35"/>
  <c r="AN96" i="35"/>
  <c r="AJ96" i="35"/>
  <c r="AF96" i="35"/>
  <c r="AB96" i="35"/>
  <c r="X96" i="35"/>
  <c r="T96" i="35"/>
  <c r="P96" i="35"/>
  <c r="J96" i="35"/>
  <c r="B96" i="35"/>
  <c r="AZ95" i="35"/>
  <c r="AV95" i="35"/>
  <c r="AR95" i="35"/>
  <c r="AN95" i="35"/>
  <c r="AJ95" i="35"/>
  <c r="AF95" i="35"/>
  <c r="AB95" i="35"/>
  <c r="X95" i="35"/>
  <c r="T95" i="35"/>
  <c r="P95" i="35"/>
  <c r="J95" i="35"/>
  <c r="B95" i="35"/>
  <c r="AZ94" i="35"/>
  <c r="AV94" i="35"/>
  <c r="AR94" i="35"/>
  <c r="AN94" i="35"/>
  <c r="AJ94" i="35"/>
  <c r="AF94" i="35"/>
  <c r="AB94" i="35"/>
  <c r="X94" i="35"/>
  <c r="T94" i="35"/>
  <c r="P94" i="35"/>
  <c r="J94" i="35"/>
  <c r="B94" i="35"/>
  <c r="AZ93" i="35"/>
  <c r="AV93" i="35"/>
  <c r="AR93" i="35"/>
  <c r="AN93" i="35"/>
  <c r="AJ93" i="35"/>
  <c r="AF93" i="35"/>
  <c r="AB93" i="35"/>
  <c r="X93" i="35"/>
  <c r="T93" i="35"/>
  <c r="P93" i="35"/>
  <c r="J93" i="35"/>
  <c r="B93" i="35"/>
  <c r="AZ92" i="35"/>
  <c r="AV92" i="35"/>
  <c r="AR92" i="35"/>
  <c r="AN92" i="35"/>
  <c r="AJ92" i="35"/>
  <c r="AF92" i="35"/>
  <c r="AB92" i="35"/>
  <c r="X92" i="35"/>
  <c r="T92" i="35"/>
  <c r="P92" i="35"/>
  <c r="J92" i="35"/>
  <c r="B92" i="35"/>
  <c r="AZ91" i="35"/>
  <c r="AV91" i="35"/>
  <c r="AR91" i="35"/>
  <c r="AN91" i="35"/>
  <c r="AJ91" i="35"/>
  <c r="AF91" i="35"/>
  <c r="AB91" i="35"/>
  <c r="X91" i="35"/>
  <c r="T91" i="35"/>
  <c r="P91" i="35"/>
  <c r="J91" i="35"/>
  <c r="B91" i="35"/>
  <c r="AZ90" i="35"/>
  <c r="AV90" i="35"/>
  <c r="AR90" i="35"/>
  <c r="AN90" i="35"/>
  <c r="AJ90" i="35"/>
  <c r="AF90" i="35"/>
  <c r="AB90" i="35"/>
  <c r="X90" i="35"/>
  <c r="T90" i="35"/>
  <c r="P90" i="35"/>
  <c r="J90" i="35"/>
  <c r="B90" i="35"/>
  <c r="AZ89" i="35"/>
  <c r="AV89" i="35"/>
  <c r="AR89" i="35"/>
  <c r="AN89" i="35"/>
  <c r="AJ89" i="35"/>
  <c r="AF89" i="35"/>
  <c r="AB89" i="35"/>
  <c r="X89" i="35"/>
  <c r="T89" i="35"/>
  <c r="P89" i="35"/>
  <c r="J89" i="35"/>
  <c r="B89" i="35"/>
  <c r="AZ88" i="35"/>
  <c r="AV88" i="35"/>
  <c r="AR88" i="35"/>
  <c r="AN88" i="35"/>
  <c r="AJ88" i="35"/>
  <c r="AF88" i="35"/>
  <c r="AB88" i="35"/>
  <c r="X88" i="35"/>
  <c r="T88" i="35"/>
  <c r="P88" i="35"/>
  <c r="J88" i="35"/>
  <c r="B88" i="35"/>
  <c r="AZ87" i="35"/>
  <c r="AV87" i="35"/>
  <c r="AR87" i="35"/>
  <c r="AN87" i="35"/>
  <c r="AJ87" i="35"/>
  <c r="AF87" i="35"/>
  <c r="AB87" i="35"/>
  <c r="X87" i="35"/>
  <c r="T87" i="35"/>
  <c r="P87" i="35"/>
  <c r="J87" i="35"/>
  <c r="B87" i="35"/>
  <c r="AZ86" i="35"/>
  <c r="AV86" i="35"/>
  <c r="AR86" i="35"/>
  <c r="AN86" i="35"/>
  <c r="AJ86" i="35"/>
  <c r="AF86" i="35"/>
  <c r="AB86" i="35"/>
  <c r="X86" i="35"/>
  <c r="T86" i="35"/>
  <c r="P86" i="35"/>
  <c r="J86" i="35"/>
  <c r="B86" i="35"/>
  <c r="AZ85" i="35"/>
  <c r="AV85" i="35"/>
  <c r="AR85" i="35"/>
  <c r="AN85" i="35"/>
  <c r="AJ85" i="35"/>
  <c r="AF85" i="35"/>
  <c r="AB85" i="35"/>
  <c r="X85" i="35"/>
  <c r="T85" i="35"/>
  <c r="P85" i="35"/>
  <c r="J85" i="35"/>
  <c r="B85" i="35"/>
  <c r="AZ84" i="35"/>
  <c r="AV84" i="35"/>
  <c r="AR84" i="35"/>
  <c r="AN84" i="35"/>
  <c r="AJ84" i="35"/>
  <c r="AF84" i="35"/>
  <c r="AB84" i="35"/>
  <c r="X84" i="35"/>
  <c r="H84" i="35" s="1"/>
  <c r="BA84" i="35" s="1"/>
  <c r="BC84" i="35" s="1"/>
  <c r="BD84" i="35" s="1"/>
  <c r="T84" i="35"/>
  <c r="P84" i="35"/>
  <c r="J84" i="35"/>
  <c r="B84" i="35"/>
  <c r="AZ83" i="35"/>
  <c r="AV83" i="35"/>
  <c r="AR83" i="35"/>
  <c r="AN83" i="35"/>
  <c r="AJ83" i="35"/>
  <c r="AF83" i="35"/>
  <c r="AB83" i="35"/>
  <c r="X83" i="35"/>
  <c r="T83" i="35"/>
  <c r="P83" i="35"/>
  <c r="J83" i="35"/>
  <c r="B83" i="35"/>
  <c r="AZ82" i="35"/>
  <c r="AV82" i="35"/>
  <c r="AR82" i="35"/>
  <c r="AN82" i="35"/>
  <c r="AJ82" i="35"/>
  <c r="AF82" i="35"/>
  <c r="AB82" i="35"/>
  <c r="X82" i="35"/>
  <c r="T82" i="35"/>
  <c r="P82" i="35"/>
  <c r="J82" i="35"/>
  <c r="B82" i="35"/>
  <c r="AZ81" i="35"/>
  <c r="AV81" i="35"/>
  <c r="AR81" i="35"/>
  <c r="AN81" i="35"/>
  <c r="AJ81" i="35"/>
  <c r="AF81" i="35"/>
  <c r="AB81" i="35"/>
  <c r="X81" i="35"/>
  <c r="T81" i="35"/>
  <c r="P81" i="35"/>
  <c r="J81" i="35"/>
  <c r="B81" i="35"/>
  <c r="AZ80" i="35"/>
  <c r="AV80" i="35"/>
  <c r="AR80" i="35"/>
  <c r="AN80" i="35"/>
  <c r="AJ80" i="35"/>
  <c r="AF80" i="35"/>
  <c r="AB80" i="35"/>
  <c r="X80" i="35"/>
  <c r="T80" i="35"/>
  <c r="P80" i="35"/>
  <c r="J80" i="35"/>
  <c r="B80" i="35"/>
  <c r="AZ79" i="35"/>
  <c r="AV79" i="35"/>
  <c r="AR79" i="35"/>
  <c r="AN79" i="35"/>
  <c r="AJ79" i="35"/>
  <c r="AF79" i="35"/>
  <c r="AB79" i="35"/>
  <c r="X79" i="35"/>
  <c r="T79" i="35"/>
  <c r="P79" i="35"/>
  <c r="J79" i="35"/>
  <c r="B79" i="35"/>
  <c r="AZ78" i="35"/>
  <c r="AV78" i="35"/>
  <c r="AR78" i="35"/>
  <c r="AN78" i="35"/>
  <c r="AJ78" i="35"/>
  <c r="AF78" i="35"/>
  <c r="AB78" i="35"/>
  <c r="X78" i="35"/>
  <c r="T78" i="35"/>
  <c r="P78" i="35"/>
  <c r="J78" i="35"/>
  <c r="B78" i="35"/>
  <c r="AZ77" i="35"/>
  <c r="AV77" i="35"/>
  <c r="AR77" i="35"/>
  <c r="AN77" i="35"/>
  <c r="AJ77" i="35"/>
  <c r="AF77" i="35"/>
  <c r="AB77" i="35"/>
  <c r="X77" i="35"/>
  <c r="T77" i="35"/>
  <c r="P77" i="35"/>
  <c r="J77" i="35"/>
  <c r="B77" i="35"/>
  <c r="AZ76" i="35"/>
  <c r="AV76" i="35"/>
  <c r="AR76" i="35"/>
  <c r="AN76" i="35"/>
  <c r="AJ76" i="35"/>
  <c r="AF76" i="35"/>
  <c r="AB76" i="35"/>
  <c r="X76" i="35"/>
  <c r="T76" i="35"/>
  <c r="P76" i="35"/>
  <c r="J76" i="35"/>
  <c r="B76" i="35"/>
  <c r="AZ75" i="35"/>
  <c r="AV75" i="35"/>
  <c r="AR75" i="35"/>
  <c r="AN75" i="35"/>
  <c r="AJ75" i="35"/>
  <c r="AF75" i="35"/>
  <c r="AB75" i="35"/>
  <c r="X75" i="35"/>
  <c r="T75" i="35"/>
  <c r="P75" i="35"/>
  <c r="J75" i="35"/>
  <c r="B75" i="35"/>
  <c r="AZ74" i="35"/>
  <c r="AV74" i="35"/>
  <c r="AR74" i="35"/>
  <c r="AN74" i="35"/>
  <c r="AJ74" i="35"/>
  <c r="AF74" i="35"/>
  <c r="AB74" i="35"/>
  <c r="X74" i="35"/>
  <c r="T74" i="35"/>
  <c r="P74" i="35"/>
  <c r="J74" i="35"/>
  <c r="B74" i="35"/>
  <c r="AZ73" i="35"/>
  <c r="AV73" i="35"/>
  <c r="AR73" i="35"/>
  <c r="AN73" i="35"/>
  <c r="AJ73" i="35"/>
  <c r="AF73" i="35"/>
  <c r="AB73" i="35"/>
  <c r="X73" i="35"/>
  <c r="T73" i="35"/>
  <c r="P73" i="35"/>
  <c r="J73" i="35"/>
  <c r="B73" i="35"/>
  <c r="AZ72" i="35"/>
  <c r="AV72" i="35"/>
  <c r="AR72" i="35"/>
  <c r="AN72" i="35"/>
  <c r="AJ72" i="35"/>
  <c r="AF72" i="35"/>
  <c r="AB72" i="35"/>
  <c r="X72" i="35"/>
  <c r="T72" i="35"/>
  <c r="P72" i="35"/>
  <c r="J72" i="35"/>
  <c r="B72" i="35"/>
  <c r="AZ71" i="35"/>
  <c r="AV71" i="35"/>
  <c r="AR71" i="35"/>
  <c r="AN71" i="35"/>
  <c r="AJ71" i="35"/>
  <c r="AF71" i="35"/>
  <c r="AB71" i="35"/>
  <c r="X71" i="35"/>
  <c r="T71" i="35"/>
  <c r="P71" i="35"/>
  <c r="J71" i="35"/>
  <c r="B71" i="35"/>
  <c r="AZ70" i="35"/>
  <c r="AV70" i="35"/>
  <c r="AR70" i="35"/>
  <c r="AN70" i="35"/>
  <c r="AJ70" i="35"/>
  <c r="AF70" i="35"/>
  <c r="AB70" i="35"/>
  <c r="X70" i="35"/>
  <c r="T70" i="35"/>
  <c r="P70" i="35"/>
  <c r="J70" i="35"/>
  <c r="B70" i="35"/>
  <c r="AZ69" i="35"/>
  <c r="AV69" i="35"/>
  <c r="AR69" i="35"/>
  <c r="AN69" i="35"/>
  <c r="AJ69" i="35"/>
  <c r="AF69" i="35"/>
  <c r="AB69" i="35"/>
  <c r="X69" i="35"/>
  <c r="T69" i="35"/>
  <c r="P69" i="35"/>
  <c r="J69" i="35"/>
  <c r="B69" i="35"/>
  <c r="AZ68" i="35"/>
  <c r="AV68" i="35"/>
  <c r="AR68" i="35"/>
  <c r="AN68" i="35"/>
  <c r="AJ68" i="35"/>
  <c r="AF68" i="35"/>
  <c r="AB68" i="35"/>
  <c r="X68" i="35"/>
  <c r="T68" i="35"/>
  <c r="P68" i="35"/>
  <c r="J68" i="35"/>
  <c r="B68" i="35"/>
  <c r="AZ67" i="35"/>
  <c r="AV67" i="35"/>
  <c r="AR67" i="35"/>
  <c r="AN67" i="35"/>
  <c r="AJ67" i="35"/>
  <c r="AF67" i="35"/>
  <c r="AB67" i="35"/>
  <c r="X67" i="35"/>
  <c r="T67" i="35"/>
  <c r="P67" i="35"/>
  <c r="J67" i="35"/>
  <c r="B67" i="35"/>
  <c r="AZ66" i="35"/>
  <c r="AV66" i="35"/>
  <c r="AR66" i="35"/>
  <c r="AN66" i="35"/>
  <c r="AJ66" i="35"/>
  <c r="AF66" i="35"/>
  <c r="AB66" i="35"/>
  <c r="X66" i="35"/>
  <c r="T66" i="35"/>
  <c r="P66" i="35"/>
  <c r="J66" i="35"/>
  <c r="B66" i="35"/>
  <c r="AZ65" i="35"/>
  <c r="AV65" i="35"/>
  <c r="AR65" i="35"/>
  <c r="AN65" i="35"/>
  <c r="AJ65" i="35"/>
  <c r="AF65" i="35"/>
  <c r="AB65" i="35"/>
  <c r="X65" i="35"/>
  <c r="T65" i="35"/>
  <c r="P65" i="35"/>
  <c r="J65" i="35"/>
  <c r="B65" i="35"/>
  <c r="AZ64" i="35"/>
  <c r="AV64" i="35"/>
  <c r="AR64" i="35"/>
  <c r="AN64" i="35"/>
  <c r="AJ64" i="35"/>
  <c r="AF64" i="35"/>
  <c r="AB64" i="35"/>
  <c r="X64" i="35"/>
  <c r="H64" i="35" s="1"/>
  <c r="BA64" i="35" s="1"/>
  <c r="BC64" i="35" s="1"/>
  <c r="BD64" i="35" s="1"/>
  <c r="T64" i="35"/>
  <c r="P64" i="35"/>
  <c r="J64" i="35"/>
  <c r="B64" i="35"/>
  <c r="AZ63" i="35"/>
  <c r="AV63" i="35"/>
  <c r="AR63" i="35"/>
  <c r="AN63" i="35"/>
  <c r="AJ63" i="35"/>
  <c r="AF63" i="35"/>
  <c r="AB63" i="35"/>
  <c r="X63" i="35"/>
  <c r="T63" i="35"/>
  <c r="P63" i="35"/>
  <c r="J63" i="35"/>
  <c r="B63" i="35"/>
  <c r="AZ62" i="35"/>
  <c r="AV62" i="35"/>
  <c r="AR62" i="35"/>
  <c r="AN62" i="35"/>
  <c r="AJ62" i="35"/>
  <c r="AF62" i="35"/>
  <c r="AB62" i="35"/>
  <c r="X62" i="35"/>
  <c r="T62" i="35"/>
  <c r="P62" i="35"/>
  <c r="J62" i="35"/>
  <c r="B62" i="35"/>
  <c r="AZ61" i="35"/>
  <c r="AV61" i="35"/>
  <c r="AR61" i="35"/>
  <c r="AN61" i="35"/>
  <c r="AJ61" i="35"/>
  <c r="AF61" i="35"/>
  <c r="AB61" i="35"/>
  <c r="X61" i="35"/>
  <c r="T61" i="35"/>
  <c r="P61" i="35"/>
  <c r="J61" i="35"/>
  <c r="B61" i="35"/>
  <c r="AZ60" i="35"/>
  <c r="AV60" i="35"/>
  <c r="AR60" i="35"/>
  <c r="AN60" i="35"/>
  <c r="AJ60" i="35"/>
  <c r="AF60" i="35"/>
  <c r="AB60" i="35"/>
  <c r="X60" i="35"/>
  <c r="T60" i="35"/>
  <c r="P60" i="35"/>
  <c r="J60" i="35"/>
  <c r="B60" i="35"/>
  <c r="AZ59" i="35"/>
  <c r="AV59" i="35"/>
  <c r="AR59" i="35"/>
  <c r="AN59" i="35"/>
  <c r="AJ59" i="35"/>
  <c r="AF59" i="35"/>
  <c r="AB59" i="35"/>
  <c r="X59" i="35"/>
  <c r="T59" i="35"/>
  <c r="P59" i="35"/>
  <c r="J59" i="35"/>
  <c r="B59" i="35"/>
  <c r="AZ58" i="35"/>
  <c r="AV58" i="35"/>
  <c r="AR58" i="35"/>
  <c r="AN58" i="35"/>
  <c r="AJ58" i="35"/>
  <c r="AF58" i="35"/>
  <c r="AB58" i="35"/>
  <c r="X58" i="35"/>
  <c r="T58" i="35"/>
  <c r="P58" i="35"/>
  <c r="J58" i="35"/>
  <c r="B58" i="35"/>
  <c r="AZ57" i="35"/>
  <c r="AV57" i="35"/>
  <c r="AR57" i="35"/>
  <c r="AN57" i="35"/>
  <c r="AJ57" i="35"/>
  <c r="AF57" i="35"/>
  <c r="AB57" i="35"/>
  <c r="X57" i="35"/>
  <c r="T57" i="35"/>
  <c r="P57" i="35"/>
  <c r="J57" i="35"/>
  <c r="B57" i="35"/>
  <c r="AZ56" i="35"/>
  <c r="AV56" i="35"/>
  <c r="AR56" i="35"/>
  <c r="AN56" i="35"/>
  <c r="AJ56" i="35"/>
  <c r="AF56" i="35"/>
  <c r="AB56" i="35"/>
  <c r="X56" i="35"/>
  <c r="T56" i="35"/>
  <c r="P56" i="35"/>
  <c r="J56" i="35"/>
  <c r="B56" i="35"/>
  <c r="AZ55" i="35"/>
  <c r="AV55" i="35"/>
  <c r="AR55" i="35"/>
  <c r="AN55" i="35"/>
  <c r="AJ55" i="35"/>
  <c r="AF55" i="35"/>
  <c r="AB55" i="35"/>
  <c r="X55" i="35"/>
  <c r="T55" i="35"/>
  <c r="P55" i="35"/>
  <c r="J55" i="35"/>
  <c r="B55" i="35"/>
  <c r="AZ54" i="35"/>
  <c r="AV54" i="35"/>
  <c r="AR54" i="35"/>
  <c r="AN54" i="35"/>
  <c r="AJ54" i="35"/>
  <c r="AF54" i="35"/>
  <c r="AB54" i="35"/>
  <c r="X54" i="35"/>
  <c r="T54" i="35"/>
  <c r="P54" i="35"/>
  <c r="J54" i="35"/>
  <c r="B54" i="35"/>
  <c r="AZ53" i="35"/>
  <c r="AV53" i="35"/>
  <c r="AR53" i="35"/>
  <c r="AN53" i="35"/>
  <c r="AJ53" i="35"/>
  <c r="AF53" i="35"/>
  <c r="AB53" i="35"/>
  <c r="X53" i="35"/>
  <c r="T53" i="35"/>
  <c r="P53" i="35"/>
  <c r="J53" i="35"/>
  <c r="B53" i="35"/>
  <c r="AZ52" i="35"/>
  <c r="AV52" i="35"/>
  <c r="AR52" i="35"/>
  <c r="AN52" i="35"/>
  <c r="AJ52" i="35"/>
  <c r="AF52" i="35"/>
  <c r="AB52" i="35"/>
  <c r="X52" i="35"/>
  <c r="T52" i="35"/>
  <c r="P52" i="35"/>
  <c r="J52" i="35"/>
  <c r="B52" i="35"/>
  <c r="AZ51" i="35"/>
  <c r="AV51" i="35"/>
  <c r="AR51" i="35"/>
  <c r="AN51" i="35"/>
  <c r="AJ51" i="35"/>
  <c r="AF51" i="35"/>
  <c r="AB51" i="35"/>
  <c r="X51" i="35"/>
  <c r="T51" i="35"/>
  <c r="P51" i="35"/>
  <c r="J51" i="35"/>
  <c r="B51" i="35"/>
  <c r="AZ50" i="35"/>
  <c r="AV50" i="35"/>
  <c r="AR50" i="35"/>
  <c r="AN50" i="35"/>
  <c r="AJ50" i="35"/>
  <c r="AF50" i="35"/>
  <c r="AB50" i="35"/>
  <c r="X50" i="35"/>
  <c r="T50" i="35"/>
  <c r="P50" i="35"/>
  <c r="J50" i="35"/>
  <c r="B50" i="35"/>
  <c r="AZ49" i="35"/>
  <c r="AV49" i="35"/>
  <c r="AR49" i="35"/>
  <c r="AN49" i="35"/>
  <c r="AJ49" i="35"/>
  <c r="AF49" i="35"/>
  <c r="AB49" i="35"/>
  <c r="X49" i="35"/>
  <c r="T49" i="35"/>
  <c r="P49" i="35"/>
  <c r="J49" i="35"/>
  <c r="B49" i="35"/>
  <c r="AZ48" i="35"/>
  <c r="AV48" i="35"/>
  <c r="AR48" i="35"/>
  <c r="AN48" i="35"/>
  <c r="AJ48" i="35"/>
  <c r="AF48" i="35"/>
  <c r="AB48" i="35"/>
  <c r="X48" i="35"/>
  <c r="T48" i="35"/>
  <c r="P48" i="35"/>
  <c r="J48" i="35"/>
  <c r="B48" i="35"/>
  <c r="AZ47" i="35"/>
  <c r="AV47" i="35"/>
  <c r="AR47" i="35"/>
  <c r="AN47" i="35"/>
  <c r="AJ47" i="35"/>
  <c r="AF47" i="35"/>
  <c r="AB47" i="35"/>
  <c r="X47" i="35"/>
  <c r="T47" i="35"/>
  <c r="P47" i="35"/>
  <c r="J47" i="35"/>
  <c r="B47" i="35"/>
  <c r="AZ46" i="35"/>
  <c r="AV46" i="35"/>
  <c r="AR46" i="35"/>
  <c r="AN46" i="35"/>
  <c r="AJ46" i="35"/>
  <c r="AF46" i="35"/>
  <c r="AB46" i="35"/>
  <c r="X46" i="35"/>
  <c r="T46" i="35"/>
  <c r="P46" i="35"/>
  <c r="J46" i="35"/>
  <c r="B46" i="35"/>
  <c r="AZ45" i="35"/>
  <c r="AV45" i="35"/>
  <c r="AR45" i="35"/>
  <c r="AN45" i="35"/>
  <c r="AJ45" i="35"/>
  <c r="AF45" i="35"/>
  <c r="AB45" i="35"/>
  <c r="X45" i="35"/>
  <c r="T45" i="35"/>
  <c r="P45" i="35"/>
  <c r="J45" i="35"/>
  <c r="B45" i="35"/>
  <c r="AZ44" i="35"/>
  <c r="AV44" i="35"/>
  <c r="AR44" i="35"/>
  <c r="AN44" i="35"/>
  <c r="AJ44" i="35"/>
  <c r="AF44" i="35"/>
  <c r="AB44" i="35"/>
  <c r="X44" i="35"/>
  <c r="H44" i="35" s="1"/>
  <c r="BA44" i="35" s="1"/>
  <c r="BC44" i="35" s="1"/>
  <c r="BD44" i="35" s="1"/>
  <c r="T44" i="35"/>
  <c r="P44" i="35"/>
  <c r="J44" i="35"/>
  <c r="B44" i="35"/>
  <c r="AZ43" i="35"/>
  <c r="AV43" i="35"/>
  <c r="AR43" i="35"/>
  <c r="AN43" i="35"/>
  <c r="AJ43" i="35"/>
  <c r="AF43" i="35"/>
  <c r="AB43" i="35"/>
  <c r="X43" i="35"/>
  <c r="T43" i="35"/>
  <c r="P43" i="35"/>
  <c r="J43" i="35"/>
  <c r="B43" i="35"/>
  <c r="AZ42" i="35"/>
  <c r="AV42" i="35"/>
  <c r="AR42" i="35"/>
  <c r="AN42" i="35"/>
  <c r="AJ42" i="35"/>
  <c r="AF42" i="35"/>
  <c r="AB42" i="35"/>
  <c r="X42" i="35"/>
  <c r="T42" i="35"/>
  <c r="P42" i="35"/>
  <c r="J42" i="35"/>
  <c r="B42" i="35"/>
  <c r="AZ41" i="35"/>
  <c r="AV41" i="35"/>
  <c r="AR41" i="35"/>
  <c r="AN41" i="35"/>
  <c r="AJ41" i="35"/>
  <c r="AF41" i="35"/>
  <c r="AB41" i="35"/>
  <c r="X41" i="35"/>
  <c r="T41" i="35"/>
  <c r="P41" i="35"/>
  <c r="J41" i="35"/>
  <c r="B41" i="35"/>
  <c r="AZ40" i="35"/>
  <c r="AV40" i="35"/>
  <c r="AR40" i="35"/>
  <c r="AN40" i="35"/>
  <c r="AJ40" i="35"/>
  <c r="AF40" i="35"/>
  <c r="AB40" i="35"/>
  <c r="X40" i="35"/>
  <c r="T40" i="35"/>
  <c r="P40" i="35"/>
  <c r="J40" i="35"/>
  <c r="B40" i="35"/>
  <c r="AZ39" i="35"/>
  <c r="AV39" i="35"/>
  <c r="AR39" i="35"/>
  <c r="AN39" i="35"/>
  <c r="AJ39" i="35"/>
  <c r="AF39" i="35"/>
  <c r="AB39" i="35"/>
  <c r="X39" i="35"/>
  <c r="T39" i="35"/>
  <c r="P39" i="35"/>
  <c r="J39" i="35"/>
  <c r="B39" i="35"/>
  <c r="AZ38" i="35"/>
  <c r="AV38" i="35"/>
  <c r="AR38" i="35"/>
  <c r="AN38" i="35"/>
  <c r="AJ38" i="35"/>
  <c r="AF38" i="35"/>
  <c r="AB38" i="35"/>
  <c r="X38" i="35"/>
  <c r="T38" i="35"/>
  <c r="P38" i="35"/>
  <c r="J38" i="35"/>
  <c r="B38" i="35"/>
  <c r="AZ37" i="35"/>
  <c r="AV37" i="35"/>
  <c r="AR37" i="35"/>
  <c r="AN37" i="35"/>
  <c r="AJ37" i="35"/>
  <c r="AF37" i="35"/>
  <c r="AB37" i="35"/>
  <c r="X37" i="35"/>
  <c r="T37" i="35"/>
  <c r="P37" i="35"/>
  <c r="J37" i="35"/>
  <c r="B37" i="35"/>
  <c r="AZ36" i="35"/>
  <c r="AV36" i="35"/>
  <c r="AR36" i="35"/>
  <c r="AN36" i="35"/>
  <c r="AJ36" i="35"/>
  <c r="AF36" i="35"/>
  <c r="AB36" i="35"/>
  <c r="X36" i="35"/>
  <c r="T36" i="35"/>
  <c r="P36" i="35"/>
  <c r="J36" i="35"/>
  <c r="H36" i="35"/>
  <c r="BA36" i="35" s="1"/>
  <c r="BC36" i="35" s="1"/>
  <c r="BD36" i="35" s="1"/>
  <c r="B36" i="35"/>
  <c r="AZ35" i="35"/>
  <c r="AV35" i="35"/>
  <c r="AR35" i="35"/>
  <c r="AN35" i="35"/>
  <c r="AJ35" i="35"/>
  <c r="AF35" i="35"/>
  <c r="AB35" i="35"/>
  <c r="X35" i="35"/>
  <c r="T35" i="35"/>
  <c r="P35" i="35"/>
  <c r="J35" i="35"/>
  <c r="B35" i="35"/>
  <c r="AZ34" i="35"/>
  <c r="AV34" i="35"/>
  <c r="AR34" i="35"/>
  <c r="AN34" i="35"/>
  <c r="AJ34" i="35"/>
  <c r="AF34" i="35"/>
  <c r="AB34" i="35"/>
  <c r="X34" i="35"/>
  <c r="T34" i="35"/>
  <c r="P34" i="35"/>
  <c r="J34" i="35"/>
  <c r="B34" i="35"/>
  <c r="AZ33" i="35"/>
  <c r="AV33" i="35"/>
  <c r="AR33" i="35"/>
  <c r="AN33" i="35"/>
  <c r="AJ33" i="35"/>
  <c r="AF33" i="35"/>
  <c r="AB33" i="35"/>
  <c r="X33" i="35"/>
  <c r="T33" i="35"/>
  <c r="P33" i="35"/>
  <c r="J33" i="35"/>
  <c r="B33" i="35"/>
  <c r="AZ32" i="35"/>
  <c r="AV32" i="35"/>
  <c r="AR32" i="35"/>
  <c r="AN32" i="35"/>
  <c r="AJ32" i="35"/>
  <c r="AF32" i="35"/>
  <c r="AB32" i="35"/>
  <c r="X32" i="35"/>
  <c r="T32" i="35"/>
  <c r="P32" i="35"/>
  <c r="J32" i="35"/>
  <c r="B32" i="35"/>
  <c r="AZ31" i="35"/>
  <c r="AV31" i="35"/>
  <c r="AR31" i="35"/>
  <c r="AN31" i="35"/>
  <c r="AJ31" i="35"/>
  <c r="AF31" i="35"/>
  <c r="AB31" i="35"/>
  <c r="X31" i="35"/>
  <c r="T31" i="35"/>
  <c r="P31" i="35"/>
  <c r="J31" i="35"/>
  <c r="B31" i="35"/>
  <c r="AZ30" i="35"/>
  <c r="AV30" i="35"/>
  <c r="AR30" i="35"/>
  <c r="AN30" i="35"/>
  <c r="AJ30" i="35"/>
  <c r="AF30" i="35"/>
  <c r="AB30" i="35"/>
  <c r="X30" i="35"/>
  <c r="T30" i="35"/>
  <c r="P30" i="35"/>
  <c r="J30" i="35"/>
  <c r="B30" i="35"/>
  <c r="AZ29" i="35"/>
  <c r="AV29" i="35"/>
  <c r="AR29" i="35"/>
  <c r="AN29" i="35"/>
  <c r="AJ29" i="35"/>
  <c r="AF29" i="35"/>
  <c r="AB29" i="35"/>
  <c r="X29" i="35"/>
  <c r="T29" i="35"/>
  <c r="P29" i="35"/>
  <c r="J29" i="35"/>
  <c r="B29" i="35"/>
  <c r="AZ28" i="35"/>
  <c r="AV28" i="35"/>
  <c r="AR28" i="35"/>
  <c r="AN28" i="35"/>
  <c r="AJ28" i="35"/>
  <c r="AF28" i="35"/>
  <c r="AB28" i="35"/>
  <c r="X28" i="35"/>
  <c r="T28" i="35"/>
  <c r="P28" i="35"/>
  <c r="J28" i="35"/>
  <c r="B28" i="35"/>
  <c r="AZ27" i="35"/>
  <c r="AV27" i="35"/>
  <c r="AR27" i="35"/>
  <c r="AN27" i="35"/>
  <c r="AJ27" i="35"/>
  <c r="AF27" i="35"/>
  <c r="AB27" i="35"/>
  <c r="X27" i="35"/>
  <c r="T27" i="35"/>
  <c r="P27" i="35"/>
  <c r="J27" i="35"/>
  <c r="B27" i="35"/>
  <c r="AZ26" i="35"/>
  <c r="AV26" i="35"/>
  <c r="AR26" i="35"/>
  <c r="AN26" i="35"/>
  <c r="AJ26" i="35"/>
  <c r="AF26" i="35"/>
  <c r="AB26" i="35"/>
  <c r="X26" i="35"/>
  <c r="T26" i="35"/>
  <c r="P26" i="35"/>
  <c r="J26" i="35"/>
  <c r="B26" i="35"/>
  <c r="AZ25" i="35"/>
  <c r="AV25" i="35"/>
  <c r="AR25" i="35"/>
  <c r="AN25" i="35"/>
  <c r="AJ25" i="35"/>
  <c r="AF25" i="35"/>
  <c r="AB25" i="35"/>
  <c r="X25" i="35"/>
  <c r="T25" i="35"/>
  <c r="P25" i="35"/>
  <c r="J25" i="35"/>
  <c r="B25" i="35"/>
  <c r="AZ24" i="35"/>
  <c r="AV24" i="35"/>
  <c r="AR24" i="35"/>
  <c r="AN24" i="35"/>
  <c r="AJ24" i="35"/>
  <c r="AF24" i="35"/>
  <c r="AB24" i="35"/>
  <c r="X24" i="35"/>
  <c r="T24" i="35"/>
  <c r="P24" i="35"/>
  <c r="J24" i="35"/>
  <c r="B24" i="35"/>
  <c r="AZ23" i="35"/>
  <c r="AV23" i="35"/>
  <c r="AR23" i="35"/>
  <c r="AN23" i="35"/>
  <c r="AJ23" i="35"/>
  <c r="AF23" i="35"/>
  <c r="AB23" i="35"/>
  <c r="X23" i="35"/>
  <c r="T23" i="35"/>
  <c r="P23" i="35"/>
  <c r="J23" i="35"/>
  <c r="B23" i="35"/>
  <c r="AZ22" i="35"/>
  <c r="AV22" i="35"/>
  <c r="AR22" i="35"/>
  <c r="AN22" i="35"/>
  <c r="AJ22" i="35"/>
  <c r="AF22" i="35"/>
  <c r="AB22" i="35"/>
  <c r="X22" i="35"/>
  <c r="T22" i="35"/>
  <c r="P22" i="35"/>
  <c r="J22" i="35"/>
  <c r="B22" i="35"/>
  <c r="AZ21" i="35"/>
  <c r="AV21" i="35"/>
  <c r="AR21" i="35"/>
  <c r="AN21" i="35"/>
  <c r="AJ21" i="35"/>
  <c r="AF21" i="35"/>
  <c r="AB21" i="35"/>
  <c r="X21" i="35"/>
  <c r="T21" i="35"/>
  <c r="P21" i="35"/>
  <c r="J21" i="35"/>
  <c r="B21" i="35"/>
  <c r="AZ20" i="35"/>
  <c r="AV20" i="35"/>
  <c r="AR20" i="35"/>
  <c r="AN20" i="35"/>
  <c r="AJ20" i="35"/>
  <c r="AF20" i="35"/>
  <c r="AB20" i="35"/>
  <c r="X20" i="35"/>
  <c r="T20" i="35"/>
  <c r="P20" i="35"/>
  <c r="J20" i="35"/>
  <c r="B20" i="35"/>
  <c r="AZ19" i="35"/>
  <c r="AV19" i="35"/>
  <c r="AR19" i="35"/>
  <c r="AN19" i="35"/>
  <c r="AJ19" i="35"/>
  <c r="AF19" i="35"/>
  <c r="AB19" i="35"/>
  <c r="X19" i="35"/>
  <c r="T19" i="35"/>
  <c r="P19" i="35"/>
  <c r="J19" i="35"/>
  <c r="B19" i="35"/>
  <c r="AZ18" i="35"/>
  <c r="AV18" i="35"/>
  <c r="AR18" i="35"/>
  <c r="AN18" i="35"/>
  <c r="AJ18" i="35"/>
  <c r="AF18" i="35"/>
  <c r="AB18" i="35"/>
  <c r="X18" i="35"/>
  <c r="T18" i="35"/>
  <c r="P18" i="35"/>
  <c r="J18" i="35"/>
  <c r="B18" i="35"/>
  <c r="AZ17" i="35"/>
  <c r="AV17" i="35"/>
  <c r="AR17" i="35"/>
  <c r="AN17" i="35"/>
  <c r="AJ17" i="35"/>
  <c r="AF17" i="35"/>
  <c r="AB17" i="35"/>
  <c r="X17" i="35"/>
  <c r="T17" i="35"/>
  <c r="P17" i="35"/>
  <c r="J17" i="35"/>
  <c r="B17" i="35"/>
  <c r="AZ16" i="35"/>
  <c r="AV16" i="35"/>
  <c r="AR16" i="35"/>
  <c r="AN16" i="35"/>
  <c r="AJ16" i="35"/>
  <c r="AF16" i="35"/>
  <c r="AB16" i="35"/>
  <c r="H16" i="35" s="1"/>
  <c r="X16" i="35"/>
  <c r="T16" i="35"/>
  <c r="P16" i="35"/>
  <c r="J16" i="35"/>
  <c r="B16" i="35"/>
  <c r="BC15" i="35"/>
  <c r="BD15" i="35" s="1"/>
  <c r="AZ15" i="35"/>
  <c r="AV15" i="35"/>
  <c r="AR15" i="35"/>
  <c r="AN15" i="35"/>
  <c r="AJ15" i="35"/>
  <c r="AF15" i="35"/>
  <c r="AB15" i="35"/>
  <c r="X15" i="35"/>
  <c r="T15" i="35"/>
  <c r="P15" i="35"/>
  <c r="J15" i="35"/>
  <c r="B15" i="35"/>
  <c r="AZ14" i="35"/>
  <c r="AV14" i="35"/>
  <c r="AR14" i="35"/>
  <c r="AN14" i="35"/>
  <c r="AJ14" i="35"/>
  <c r="AF14" i="35"/>
  <c r="AB14" i="35"/>
  <c r="X14" i="35"/>
  <c r="T14" i="35"/>
  <c r="P14" i="35"/>
  <c r="J14" i="35"/>
  <c r="B14" i="35"/>
  <c r="AZ13" i="35"/>
  <c r="AV13" i="35"/>
  <c r="AR13" i="35"/>
  <c r="AN13" i="35"/>
  <c r="AJ13" i="35"/>
  <c r="AF13" i="35"/>
  <c r="AB13" i="35"/>
  <c r="X13" i="35"/>
  <c r="T13" i="35"/>
  <c r="P13" i="35"/>
  <c r="J13" i="35"/>
  <c r="B13" i="35"/>
  <c r="AZ12" i="35"/>
  <c r="AV12" i="35"/>
  <c r="AR12" i="35"/>
  <c r="AN12" i="35"/>
  <c r="AJ12" i="35"/>
  <c r="AF12" i="35"/>
  <c r="AB12" i="35"/>
  <c r="X12" i="35"/>
  <c r="T12" i="35"/>
  <c r="P12" i="35"/>
  <c r="J12" i="35"/>
  <c r="B12" i="35"/>
  <c r="AZ11" i="35"/>
  <c r="AV11" i="35"/>
  <c r="AR11" i="35"/>
  <c r="AN11" i="35"/>
  <c r="AJ11" i="35"/>
  <c r="AF11" i="35"/>
  <c r="AB11" i="35"/>
  <c r="X11" i="35"/>
  <c r="T11" i="35"/>
  <c r="P11" i="35"/>
  <c r="J11" i="35"/>
  <c r="B11" i="35"/>
  <c r="AZ6" i="35"/>
  <c r="AV6" i="35"/>
  <c r="AR6" i="35"/>
  <c r="AN6" i="35"/>
  <c r="AJ6" i="35"/>
  <c r="AF6" i="35"/>
  <c r="AB6" i="35"/>
  <c r="X6" i="35"/>
  <c r="T6" i="35"/>
  <c r="P6" i="35"/>
  <c r="J6" i="35"/>
  <c r="B6" i="35"/>
  <c r="AZ10" i="35"/>
  <c r="AV10" i="35"/>
  <c r="AR10" i="35"/>
  <c r="AN10" i="35"/>
  <c r="AJ10" i="35"/>
  <c r="AF10" i="35"/>
  <c r="AB10" i="35"/>
  <c r="X10" i="35"/>
  <c r="T10" i="35"/>
  <c r="P10" i="35"/>
  <c r="H10" i="35" s="1"/>
  <c r="K10" i="35" s="1"/>
  <c r="J10" i="35"/>
  <c r="B10" i="35"/>
  <c r="AZ9" i="35"/>
  <c r="AV9" i="35"/>
  <c r="AR9" i="35"/>
  <c r="AN9" i="35"/>
  <c r="AJ9" i="35"/>
  <c r="AF9" i="35"/>
  <c r="AB9" i="35"/>
  <c r="X9" i="35"/>
  <c r="T9" i="35"/>
  <c r="P9" i="35"/>
  <c r="J9" i="35"/>
  <c r="B9" i="35"/>
  <c r="AZ8" i="35"/>
  <c r="AV8" i="35"/>
  <c r="AR8" i="35"/>
  <c r="AN8" i="35"/>
  <c r="AJ8" i="35"/>
  <c r="AF8" i="35"/>
  <c r="AB8" i="35"/>
  <c r="X8" i="35"/>
  <c r="T8" i="35"/>
  <c r="P8" i="35"/>
  <c r="J8" i="35"/>
  <c r="B8" i="35"/>
  <c r="AZ7" i="35"/>
  <c r="AV7" i="35"/>
  <c r="AR7" i="35"/>
  <c r="AN7" i="35"/>
  <c r="AJ7" i="35"/>
  <c r="AF7" i="35"/>
  <c r="AB7" i="35"/>
  <c r="X7" i="35"/>
  <c r="T7" i="35"/>
  <c r="P7" i="35"/>
  <c r="J7" i="35"/>
  <c r="B7" i="35"/>
  <c r="AZ5" i="35"/>
  <c r="AV5" i="35"/>
  <c r="AR5" i="35"/>
  <c r="AN5" i="35"/>
  <c r="AJ5" i="35"/>
  <c r="AF5" i="35"/>
  <c r="AB5" i="35"/>
  <c r="X5" i="35"/>
  <c r="T5" i="35"/>
  <c r="P5" i="35"/>
  <c r="J5" i="35"/>
  <c r="B5" i="35"/>
  <c r="AZ4" i="35"/>
  <c r="AV4" i="35"/>
  <c r="AR4" i="35"/>
  <c r="AN4" i="35"/>
  <c r="AJ4" i="35"/>
  <c r="AF4" i="35"/>
  <c r="AB4" i="35"/>
  <c r="X4" i="35"/>
  <c r="T4" i="35"/>
  <c r="P4" i="35"/>
  <c r="J4" i="35"/>
  <c r="B4" i="35"/>
  <c r="AZ3" i="35"/>
  <c r="AV3" i="35"/>
  <c r="AR3" i="35"/>
  <c r="AN3" i="35"/>
  <c r="AJ3" i="35"/>
  <c r="AF3" i="35"/>
  <c r="AB3" i="35"/>
  <c r="X3" i="35"/>
  <c r="T3" i="35"/>
  <c r="P3" i="35"/>
  <c r="J3" i="35"/>
  <c r="B3" i="35"/>
  <c r="AZ2" i="35"/>
  <c r="AV2" i="35"/>
  <c r="AR2" i="35"/>
  <c r="AN2" i="35"/>
  <c r="AJ2" i="35"/>
  <c r="AF2" i="35"/>
  <c r="AB2" i="35"/>
  <c r="X2" i="35"/>
  <c r="T2" i="35"/>
  <c r="P2" i="35"/>
  <c r="J2" i="35"/>
  <c r="B2" i="35"/>
  <c r="D1" i="35"/>
  <c r="BA128" i="34"/>
  <c r="BC128" i="34" s="1"/>
  <c r="BD128" i="34" s="1"/>
  <c r="AZ128" i="34"/>
  <c r="AV128" i="34"/>
  <c r="AR128" i="34"/>
  <c r="AN128" i="34"/>
  <c r="AJ128" i="34"/>
  <c r="AF128" i="34"/>
  <c r="AB128" i="34"/>
  <c r="X128" i="34"/>
  <c r="T128" i="34"/>
  <c r="P128" i="34"/>
  <c r="K128" i="34"/>
  <c r="J128" i="34"/>
  <c r="B128" i="34"/>
  <c r="AZ98" i="34"/>
  <c r="AV98" i="34"/>
  <c r="AR98" i="34"/>
  <c r="AN98" i="34"/>
  <c r="AJ98" i="34"/>
  <c r="AF98" i="34"/>
  <c r="AB98" i="34"/>
  <c r="X98" i="34"/>
  <c r="T98" i="34"/>
  <c r="P98" i="34"/>
  <c r="J98" i="34"/>
  <c r="B98" i="34"/>
  <c r="AZ97" i="34"/>
  <c r="AV97" i="34"/>
  <c r="AR97" i="34"/>
  <c r="AN97" i="34"/>
  <c r="AJ97" i="34"/>
  <c r="AF97" i="34"/>
  <c r="AB97" i="34"/>
  <c r="X97" i="34"/>
  <c r="T97" i="34"/>
  <c r="P97" i="34"/>
  <c r="J97" i="34"/>
  <c r="B97" i="34"/>
  <c r="AZ96" i="34"/>
  <c r="AV96" i="34"/>
  <c r="AR96" i="34"/>
  <c r="AN96" i="34"/>
  <c r="AJ96" i="34"/>
  <c r="AF96" i="34"/>
  <c r="AB96" i="34"/>
  <c r="X96" i="34"/>
  <c r="T96" i="34"/>
  <c r="P96" i="34"/>
  <c r="J96" i="34"/>
  <c r="B96" i="34"/>
  <c r="AZ95" i="34"/>
  <c r="AV95" i="34"/>
  <c r="AR95" i="34"/>
  <c r="AN95" i="34"/>
  <c r="AJ95" i="34"/>
  <c r="AF95" i="34"/>
  <c r="AB95" i="34"/>
  <c r="X95" i="34"/>
  <c r="T95" i="34"/>
  <c r="P95" i="34"/>
  <c r="J95" i="34"/>
  <c r="B95" i="34"/>
  <c r="AZ94" i="34"/>
  <c r="AV94" i="34"/>
  <c r="AR94" i="34"/>
  <c r="AN94" i="34"/>
  <c r="AJ94" i="34"/>
  <c r="AF94" i="34"/>
  <c r="AB94" i="34"/>
  <c r="X94" i="34"/>
  <c r="T94" i="34"/>
  <c r="P94" i="34"/>
  <c r="J94" i="34"/>
  <c r="B94" i="34"/>
  <c r="AZ93" i="34"/>
  <c r="AV93" i="34"/>
  <c r="AR93" i="34"/>
  <c r="AN93" i="34"/>
  <c r="AJ93" i="34"/>
  <c r="AF93" i="34"/>
  <c r="AB93" i="34"/>
  <c r="X93" i="34"/>
  <c r="T93" i="34"/>
  <c r="P93" i="34"/>
  <c r="J93" i="34"/>
  <c r="B93" i="34"/>
  <c r="AZ92" i="34"/>
  <c r="AV92" i="34"/>
  <c r="AR92" i="34"/>
  <c r="AN92" i="34"/>
  <c r="AJ92" i="34"/>
  <c r="AF92" i="34"/>
  <c r="AB92" i="34"/>
  <c r="X92" i="34"/>
  <c r="T92" i="34"/>
  <c r="P92" i="34"/>
  <c r="J92" i="34"/>
  <c r="B92" i="34"/>
  <c r="AZ91" i="34"/>
  <c r="AV91" i="34"/>
  <c r="AR91" i="34"/>
  <c r="AN91" i="34"/>
  <c r="AJ91" i="34"/>
  <c r="AF91" i="34"/>
  <c r="AB91" i="34"/>
  <c r="X91" i="34"/>
  <c r="T91" i="34"/>
  <c r="P91" i="34"/>
  <c r="J91" i="34"/>
  <c r="B91" i="34"/>
  <c r="AZ90" i="34"/>
  <c r="AV90" i="34"/>
  <c r="AR90" i="34"/>
  <c r="AN90" i="34"/>
  <c r="AJ90" i="34"/>
  <c r="AF90" i="34"/>
  <c r="AB90" i="34"/>
  <c r="X90" i="34"/>
  <c r="T90" i="34"/>
  <c r="P90" i="34"/>
  <c r="J90" i="34"/>
  <c r="B90" i="34"/>
  <c r="AZ89" i="34"/>
  <c r="AV89" i="34"/>
  <c r="AR89" i="34"/>
  <c r="AN89" i="34"/>
  <c r="AJ89" i="34"/>
  <c r="AF89" i="34"/>
  <c r="AB89" i="34"/>
  <c r="X89" i="34"/>
  <c r="T89" i="34"/>
  <c r="P89" i="34"/>
  <c r="J89" i="34"/>
  <c r="B89" i="34"/>
  <c r="AZ88" i="34"/>
  <c r="AV88" i="34"/>
  <c r="AR88" i="34"/>
  <c r="AN88" i="34"/>
  <c r="AJ88" i="34"/>
  <c r="AF88" i="34"/>
  <c r="AB88" i="34"/>
  <c r="X88" i="34"/>
  <c r="T88" i="34"/>
  <c r="P88" i="34"/>
  <c r="J88" i="34"/>
  <c r="B88" i="34"/>
  <c r="AZ87" i="34"/>
  <c r="AV87" i="34"/>
  <c r="AR87" i="34"/>
  <c r="AN87" i="34"/>
  <c r="AJ87" i="34"/>
  <c r="AF87" i="34"/>
  <c r="AB87" i="34"/>
  <c r="X87" i="34"/>
  <c r="T87" i="34"/>
  <c r="P87" i="34"/>
  <c r="J87" i="34"/>
  <c r="B87" i="34"/>
  <c r="AZ86" i="34"/>
  <c r="AV86" i="34"/>
  <c r="AR86" i="34"/>
  <c r="AN86" i="34"/>
  <c r="AJ86" i="34"/>
  <c r="AF86" i="34"/>
  <c r="AB86" i="34"/>
  <c r="X86" i="34"/>
  <c r="T86" i="34"/>
  <c r="P86" i="34"/>
  <c r="J86" i="34"/>
  <c r="B86" i="34"/>
  <c r="AZ85" i="34"/>
  <c r="AV85" i="34"/>
  <c r="AR85" i="34"/>
  <c r="AN85" i="34"/>
  <c r="AJ85" i="34"/>
  <c r="AF85" i="34"/>
  <c r="AB85" i="34"/>
  <c r="X85" i="34"/>
  <c r="T85" i="34"/>
  <c r="P85" i="34"/>
  <c r="J85" i="34"/>
  <c r="B85" i="34"/>
  <c r="AZ84" i="34"/>
  <c r="AV84" i="34"/>
  <c r="AR84" i="34"/>
  <c r="AN84" i="34"/>
  <c r="AJ84" i="34"/>
  <c r="AF84" i="34"/>
  <c r="AB84" i="34"/>
  <c r="X84" i="34"/>
  <c r="T84" i="34"/>
  <c r="P84" i="34"/>
  <c r="J84" i="34"/>
  <c r="B84" i="34"/>
  <c r="AZ83" i="34"/>
  <c r="AV83" i="34"/>
  <c r="AR83" i="34"/>
  <c r="AN83" i="34"/>
  <c r="AJ83" i="34"/>
  <c r="AF83" i="34"/>
  <c r="AB83" i="34"/>
  <c r="X83" i="34"/>
  <c r="T83" i="34"/>
  <c r="P83" i="34"/>
  <c r="J83" i="34"/>
  <c r="B83" i="34"/>
  <c r="AZ82" i="34"/>
  <c r="AV82" i="34"/>
  <c r="AR82" i="34"/>
  <c r="AN82" i="34"/>
  <c r="AJ82" i="34"/>
  <c r="AF82" i="34"/>
  <c r="AB82" i="34"/>
  <c r="X82" i="34"/>
  <c r="T82" i="34"/>
  <c r="P82" i="34"/>
  <c r="J82" i="34"/>
  <c r="B82" i="34"/>
  <c r="AZ81" i="34"/>
  <c r="AV81" i="34"/>
  <c r="AR81" i="34"/>
  <c r="AN81" i="34"/>
  <c r="AJ81" i="34"/>
  <c r="AF81" i="34"/>
  <c r="AB81" i="34"/>
  <c r="X81" i="34"/>
  <c r="T81" i="34"/>
  <c r="P81" i="34"/>
  <c r="J81" i="34"/>
  <c r="B81" i="34"/>
  <c r="AZ80" i="34"/>
  <c r="AV80" i="34"/>
  <c r="AR80" i="34"/>
  <c r="AN80" i="34"/>
  <c r="AJ80" i="34"/>
  <c r="AF80" i="34"/>
  <c r="AB80" i="34"/>
  <c r="X80" i="34"/>
  <c r="T80" i="34"/>
  <c r="P80" i="34"/>
  <c r="J80" i="34"/>
  <c r="B80" i="34"/>
  <c r="AZ79" i="34"/>
  <c r="AV79" i="34"/>
  <c r="AR79" i="34"/>
  <c r="AN79" i="34"/>
  <c r="AJ79" i="34"/>
  <c r="AF79" i="34"/>
  <c r="AB79" i="34"/>
  <c r="X79" i="34"/>
  <c r="T79" i="34"/>
  <c r="P79" i="34"/>
  <c r="J79" i="34"/>
  <c r="B79" i="34"/>
  <c r="AZ78" i="34"/>
  <c r="AV78" i="34"/>
  <c r="AR78" i="34"/>
  <c r="AN78" i="34"/>
  <c r="AJ78" i="34"/>
  <c r="AF78" i="34"/>
  <c r="AB78" i="34"/>
  <c r="X78" i="34"/>
  <c r="T78" i="34"/>
  <c r="P78" i="34"/>
  <c r="J78" i="34"/>
  <c r="B78" i="34"/>
  <c r="AZ77" i="34"/>
  <c r="AV77" i="34"/>
  <c r="AR77" i="34"/>
  <c r="AN77" i="34"/>
  <c r="AJ77" i="34"/>
  <c r="AF77" i="34"/>
  <c r="AB77" i="34"/>
  <c r="X77" i="34"/>
  <c r="T77" i="34"/>
  <c r="P77" i="34"/>
  <c r="J77" i="34"/>
  <c r="B77" i="34"/>
  <c r="AZ76" i="34"/>
  <c r="AV76" i="34"/>
  <c r="AR76" i="34"/>
  <c r="AN76" i="34"/>
  <c r="AJ76" i="34"/>
  <c r="AF76" i="34"/>
  <c r="AB76" i="34"/>
  <c r="X76" i="34"/>
  <c r="T76" i="34"/>
  <c r="P76" i="34"/>
  <c r="J76" i="34"/>
  <c r="B76" i="34"/>
  <c r="AZ75" i="34"/>
  <c r="AV75" i="34"/>
  <c r="AR75" i="34"/>
  <c r="AN75" i="34"/>
  <c r="AJ75" i="34"/>
  <c r="AF75" i="34"/>
  <c r="AB75" i="34"/>
  <c r="X75" i="34"/>
  <c r="T75" i="34"/>
  <c r="P75" i="34"/>
  <c r="J75" i="34"/>
  <c r="B75" i="34"/>
  <c r="AZ74" i="34"/>
  <c r="AV74" i="34"/>
  <c r="AR74" i="34"/>
  <c r="AN74" i="34"/>
  <c r="AJ74" i="34"/>
  <c r="AF74" i="34"/>
  <c r="AB74" i="34"/>
  <c r="X74" i="34"/>
  <c r="T74" i="34"/>
  <c r="P74" i="34"/>
  <c r="J74" i="34"/>
  <c r="B74" i="34"/>
  <c r="AZ73" i="34"/>
  <c r="AV73" i="34"/>
  <c r="AR73" i="34"/>
  <c r="AN73" i="34"/>
  <c r="AJ73" i="34"/>
  <c r="AF73" i="34"/>
  <c r="AB73" i="34"/>
  <c r="X73" i="34"/>
  <c r="T73" i="34"/>
  <c r="P73" i="34"/>
  <c r="J73" i="34"/>
  <c r="B73" i="34"/>
  <c r="AZ72" i="34"/>
  <c r="AV72" i="34"/>
  <c r="AR72" i="34"/>
  <c r="AN72" i="34"/>
  <c r="AJ72" i="34"/>
  <c r="AF72" i="34"/>
  <c r="AB72" i="34"/>
  <c r="X72" i="34"/>
  <c r="T72" i="34"/>
  <c r="P72" i="34"/>
  <c r="J72" i="34"/>
  <c r="B72" i="34"/>
  <c r="AZ71" i="34"/>
  <c r="AV71" i="34"/>
  <c r="AR71" i="34"/>
  <c r="AN71" i="34"/>
  <c r="AJ71" i="34"/>
  <c r="AF71" i="34"/>
  <c r="AB71" i="34"/>
  <c r="X71" i="34"/>
  <c r="T71" i="34"/>
  <c r="P71" i="34"/>
  <c r="J71" i="34"/>
  <c r="B71" i="34"/>
  <c r="AZ70" i="34"/>
  <c r="AV70" i="34"/>
  <c r="AR70" i="34"/>
  <c r="AN70" i="34"/>
  <c r="AJ70" i="34"/>
  <c r="AF70" i="34"/>
  <c r="AB70" i="34"/>
  <c r="X70" i="34"/>
  <c r="T70" i="34"/>
  <c r="P70" i="34"/>
  <c r="J70" i="34"/>
  <c r="B70" i="34"/>
  <c r="AZ69" i="34"/>
  <c r="AV69" i="34"/>
  <c r="AR69" i="34"/>
  <c r="AN69" i="34"/>
  <c r="AJ69" i="34"/>
  <c r="AF69" i="34"/>
  <c r="AB69" i="34"/>
  <c r="X69" i="34"/>
  <c r="T69" i="34"/>
  <c r="P69" i="34"/>
  <c r="J69" i="34"/>
  <c r="B69" i="34"/>
  <c r="BC68" i="34"/>
  <c r="BD68" i="34" s="1"/>
  <c r="AZ68" i="34"/>
  <c r="AV68" i="34"/>
  <c r="AR68" i="34"/>
  <c r="AN68" i="34"/>
  <c r="AJ68" i="34"/>
  <c r="AF68" i="34"/>
  <c r="AB68" i="34"/>
  <c r="X68" i="34"/>
  <c r="T68" i="34"/>
  <c r="P68" i="34"/>
  <c r="J68" i="34"/>
  <c r="B68" i="34"/>
  <c r="AZ67" i="34"/>
  <c r="AV67" i="34"/>
  <c r="AR67" i="34"/>
  <c r="AN67" i="34"/>
  <c r="AJ67" i="34"/>
  <c r="AF67" i="34"/>
  <c r="AB67" i="34"/>
  <c r="X67" i="34"/>
  <c r="T67" i="34"/>
  <c r="P67" i="34"/>
  <c r="J67" i="34"/>
  <c r="B67" i="34"/>
  <c r="AZ66" i="34"/>
  <c r="AV66" i="34"/>
  <c r="AR66" i="34"/>
  <c r="AN66" i="34"/>
  <c r="AJ66" i="34"/>
  <c r="AF66" i="34"/>
  <c r="AB66" i="34"/>
  <c r="X66" i="34"/>
  <c r="T66" i="34"/>
  <c r="P66" i="34"/>
  <c r="J66" i="34"/>
  <c r="B66" i="34"/>
  <c r="AZ65" i="34"/>
  <c r="AV65" i="34"/>
  <c r="AR65" i="34"/>
  <c r="AN65" i="34"/>
  <c r="AJ65" i="34"/>
  <c r="AF65" i="34"/>
  <c r="AB65" i="34"/>
  <c r="X65" i="34"/>
  <c r="T65" i="34"/>
  <c r="P65" i="34"/>
  <c r="J65" i="34"/>
  <c r="B65" i="34"/>
  <c r="AZ64" i="34"/>
  <c r="AV64" i="34"/>
  <c r="AR64" i="34"/>
  <c r="AN64" i="34"/>
  <c r="AJ64" i="34"/>
  <c r="AF64" i="34"/>
  <c r="AB64" i="34"/>
  <c r="X64" i="34"/>
  <c r="T64" i="34"/>
  <c r="P64" i="34"/>
  <c r="J64" i="34"/>
  <c r="B64" i="34"/>
  <c r="AZ63" i="34"/>
  <c r="AV63" i="34"/>
  <c r="AR63" i="34"/>
  <c r="AN63" i="34"/>
  <c r="AJ63" i="34"/>
  <c r="AF63" i="34"/>
  <c r="AB63" i="34"/>
  <c r="X63" i="34"/>
  <c r="T63" i="34"/>
  <c r="P63" i="34"/>
  <c r="J63" i="34"/>
  <c r="B63" i="34"/>
  <c r="AZ62" i="34"/>
  <c r="AV62" i="34"/>
  <c r="AR62" i="34"/>
  <c r="AN62" i="34"/>
  <c r="AJ62" i="34"/>
  <c r="AF62" i="34"/>
  <c r="AB62" i="34"/>
  <c r="X62" i="34"/>
  <c r="T62" i="34"/>
  <c r="P62" i="34"/>
  <c r="J62" i="34"/>
  <c r="B62" i="34"/>
  <c r="AZ61" i="34"/>
  <c r="AV61" i="34"/>
  <c r="AR61" i="34"/>
  <c r="AN61" i="34"/>
  <c r="AJ61" i="34"/>
  <c r="AF61" i="34"/>
  <c r="AB61" i="34"/>
  <c r="X61" i="34"/>
  <c r="T61" i="34"/>
  <c r="P61" i="34"/>
  <c r="J61" i="34"/>
  <c r="B61" i="34"/>
  <c r="AZ60" i="34"/>
  <c r="AV60" i="34"/>
  <c r="AR60" i="34"/>
  <c r="AN60" i="34"/>
  <c r="AJ60" i="34"/>
  <c r="AF60" i="34"/>
  <c r="AB60" i="34"/>
  <c r="X60" i="34"/>
  <c r="T60" i="34"/>
  <c r="P60" i="34"/>
  <c r="J60" i="34"/>
  <c r="B60" i="34"/>
  <c r="AZ59" i="34"/>
  <c r="AV59" i="34"/>
  <c r="AR59" i="34"/>
  <c r="AN59" i="34"/>
  <c r="AJ59" i="34"/>
  <c r="AF59" i="34"/>
  <c r="AB59" i="34"/>
  <c r="X59" i="34"/>
  <c r="T59" i="34"/>
  <c r="P59" i="34"/>
  <c r="J59" i="34"/>
  <c r="B59" i="34"/>
  <c r="AZ58" i="34"/>
  <c r="AV58" i="34"/>
  <c r="AR58" i="34"/>
  <c r="AN58" i="34"/>
  <c r="AJ58" i="34"/>
  <c r="AF58" i="34"/>
  <c r="AB58" i="34"/>
  <c r="X58" i="34"/>
  <c r="T58" i="34"/>
  <c r="P58" i="34"/>
  <c r="J58" i="34"/>
  <c r="B58" i="34"/>
  <c r="AZ57" i="34"/>
  <c r="AV57" i="34"/>
  <c r="AR57" i="34"/>
  <c r="AN57" i="34"/>
  <c r="AJ57" i="34"/>
  <c r="AF57" i="34"/>
  <c r="AB57" i="34"/>
  <c r="X57" i="34"/>
  <c r="T57" i="34"/>
  <c r="P57" i="34"/>
  <c r="J57" i="34"/>
  <c r="B57" i="34"/>
  <c r="AZ56" i="34"/>
  <c r="AV56" i="34"/>
  <c r="AR56" i="34"/>
  <c r="AN56" i="34"/>
  <c r="AJ56" i="34"/>
  <c r="AF56" i="34"/>
  <c r="AB56" i="34"/>
  <c r="X56" i="34"/>
  <c r="T56" i="34"/>
  <c r="P56" i="34"/>
  <c r="J56" i="34"/>
  <c r="B56" i="34"/>
  <c r="AZ55" i="34"/>
  <c r="AV55" i="34"/>
  <c r="AR55" i="34"/>
  <c r="AN55" i="34"/>
  <c r="AJ55" i="34"/>
  <c r="AF55" i="34"/>
  <c r="AB55" i="34"/>
  <c r="X55" i="34"/>
  <c r="T55" i="34"/>
  <c r="P55" i="34"/>
  <c r="J55" i="34"/>
  <c r="B55" i="34"/>
  <c r="AZ54" i="34"/>
  <c r="AV54" i="34"/>
  <c r="AR54" i="34"/>
  <c r="AN54" i="34"/>
  <c r="AJ54" i="34"/>
  <c r="AF54" i="34"/>
  <c r="AB54" i="34"/>
  <c r="X54" i="34"/>
  <c r="T54" i="34"/>
  <c r="P54" i="34"/>
  <c r="J54" i="34"/>
  <c r="B54" i="34"/>
  <c r="AZ53" i="34"/>
  <c r="AV53" i="34"/>
  <c r="AR53" i="34"/>
  <c r="AN53" i="34"/>
  <c r="AJ53" i="34"/>
  <c r="AF53" i="34"/>
  <c r="AB53" i="34"/>
  <c r="X53" i="34"/>
  <c r="T53" i="34"/>
  <c r="P53" i="34"/>
  <c r="J53" i="34"/>
  <c r="B53" i="34"/>
  <c r="AZ52" i="34"/>
  <c r="AV52" i="34"/>
  <c r="AR52" i="34"/>
  <c r="AN52" i="34"/>
  <c r="AJ52" i="34"/>
  <c r="AF52" i="34"/>
  <c r="AB52" i="34"/>
  <c r="X52" i="34"/>
  <c r="T52" i="34"/>
  <c r="P52" i="34"/>
  <c r="J52" i="34"/>
  <c r="B52" i="34"/>
  <c r="AZ51" i="34"/>
  <c r="AV51" i="34"/>
  <c r="AR51" i="34"/>
  <c r="AN51" i="34"/>
  <c r="AJ51" i="34"/>
  <c r="AF51" i="34"/>
  <c r="AB51" i="34"/>
  <c r="X51" i="34"/>
  <c r="T51" i="34"/>
  <c r="P51" i="34"/>
  <c r="J51" i="34"/>
  <c r="B51" i="34"/>
  <c r="AZ50" i="34"/>
  <c r="AV50" i="34"/>
  <c r="AR50" i="34"/>
  <c r="AN50" i="34"/>
  <c r="AJ50" i="34"/>
  <c r="AF50" i="34"/>
  <c r="AB50" i="34"/>
  <c r="X50" i="34"/>
  <c r="T50" i="34"/>
  <c r="P50" i="34"/>
  <c r="J50" i="34"/>
  <c r="B50" i="34"/>
  <c r="AZ49" i="34"/>
  <c r="AV49" i="34"/>
  <c r="AR49" i="34"/>
  <c r="AN49" i="34"/>
  <c r="AJ49" i="34"/>
  <c r="AF49" i="34"/>
  <c r="AB49" i="34"/>
  <c r="X49" i="34"/>
  <c r="T49" i="34"/>
  <c r="P49" i="34"/>
  <c r="J49" i="34"/>
  <c r="B49" i="34"/>
  <c r="AZ48" i="34"/>
  <c r="AV48" i="34"/>
  <c r="AR48" i="34"/>
  <c r="AN48" i="34"/>
  <c r="AJ48" i="34"/>
  <c r="AF48" i="34"/>
  <c r="AB48" i="34"/>
  <c r="X48" i="34"/>
  <c r="T48" i="34"/>
  <c r="P48" i="34"/>
  <c r="J48" i="34"/>
  <c r="B48" i="34"/>
  <c r="AZ47" i="34"/>
  <c r="AV47" i="34"/>
  <c r="AR47" i="34"/>
  <c r="AN47" i="34"/>
  <c r="AJ47" i="34"/>
  <c r="AF47" i="34"/>
  <c r="AB47" i="34"/>
  <c r="X47" i="34"/>
  <c r="T47" i="34"/>
  <c r="P47" i="34"/>
  <c r="J47" i="34"/>
  <c r="B47" i="34"/>
  <c r="AZ46" i="34"/>
  <c r="AV46" i="34"/>
  <c r="AR46" i="34"/>
  <c r="AN46" i="34"/>
  <c r="AJ46" i="34"/>
  <c r="AF46" i="34"/>
  <c r="AB46" i="34"/>
  <c r="X46" i="34"/>
  <c r="T46" i="34"/>
  <c r="P46" i="34"/>
  <c r="J46" i="34"/>
  <c r="B46" i="34"/>
  <c r="AZ45" i="34"/>
  <c r="AV45" i="34"/>
  <c r="AR45" i="34"/>
  <c r="AN45" i="34"/>
  <c r="AJ45" i="34"/>
  <c r="AF45" i="34"/>
  <c r="AB45" i="34"/>
  <c r="X45" i="34"/>
  <c r="T45" i="34"/>
  <c r="P45" i="34"/>
  <c r="J45" i="34"/>
  <c r="B45" i="34"/>
  <c r="AZ44" i="34"/>
  <c r="AV44" i="34"/>
  <c r="AR44" i="34"/>
  <c r="AN44" i="34"/>
  <c r="AJ44" i="34"/>
  <c r="AF44" i="34"/>
  <c r="AB44" i="34"/>
  <c r="X44" i="34"/>
  <c r="T44" i="34"/>
  <c r="P44" i="34"/>
  <c r="J44" i="34"/>
  <c r="B44" i="34"/>
  <c r="AZ43" i="34"/>
  <c r="AV43" i="34"/>
  <c r="AR43" i="34"/>
  <c r="AN43" i="34"/>
  <c r="AJ43" i="34"/>
  <c r="AF43" i="34"/>
  <c r="AB43" i="34"/>
  <c r="X43" i="34"/>
  <c r="T43" i="34"/>
  <c r="P43" i="34"/>
  <c r="J43" i="34"/>
  <c r="B43" i="34"/>
  <c r="AZ42" i="34"/>
  <c r="AV42" i="34"/>
  <c r="AR42" i="34"/>
  <c r="AN42" i="34"/>
  <c r="AJ42" i="34"/>
  <c r="AF42" i="34"/>
  <c r="AB42" i="34"/>
  <c r="X42" i="34"/>
  <c r="T42" i="34"/>
  <c r="P42" i="34"/>
  <c r="J42" i="34"/>
  <c r="B42" i="34"/>
  <c r="AZ41" i="34"/>
  <c r="AV41" i="34"/>
  <c r="AR41" i="34"/>
  <c r="AN41" i="34"/>
  <c r="AJ41" i="34"/>
  <c r="AF41" i="34"/>
  <c r="AB41" i="34"/>
  <c r="X41" i="34"/>
  <c r="T41" i="34"/>
  <c r="P41" i="34"/>
  <c r="J41" i="34"/>
  <c r="B41" i="34"/>
  <c r="AZ40" i="34"/>
  <c r="AV40" i="34"/>
  <c r="AR40" i="34"/>
  <c r="AN40" i="34"/>
  <c r="AJ40" i="34"/>
  <c r="AF40" i="34"/>
  <c r="AB40" i="34"/>
  <c r="X40" i="34"/>
  <c r="T40" i="34"/>
  <c r="P40" i="34"/>
  <c r="J40" i="34"/>
  <c r="B40" i="34"/>
  <c r="AZ39" i="34"/>
  <c r="AV39" i="34"/>
  <c r="AR39" i="34"/>
  <c r="AN39" i="34"/>
  <c r="AJ39" i="34"/>
  <c r="AF39" i="34"/>
  <c r="AB39" i="34"/>
  <c r="X39" i="34"/>
  <c r="T39" i="34"/>
  <c r="P39" i="34"/>
  <c r="J39" i="34"/>
  <c r="B39" i="34"/>
  <c r="AZ38" i="34"/>
  <c r="AV38" i="34"/>
  <c r="AR38" i="34"/>
  <c r="AN38" i="34"/>
  <c r="AJ38" i="34"/>
  <c r="AF38" i="34"/>
  <c r="AB38" i="34"/>
  <c r="X38" i="34"/>
  <c r="H38" i="34" s="1"/>
  <c r="K38" i="34" s="1"/>
  <c r="T38" i="34"/>
  <c r="P38" i="34"/>
  <c r="J38" i="34"/>
  <c r="B38" i="34"/>
  <c r="AZ37" i="34"/>
  <c r="AV37" i="34"/>
  <c r="AR37" i="34"/>
  <c r="AN37" i="34"/>
  <c r="AJ37" i="34"/>
  <c r="AF37" i="34"/>
  <c r="AB37" i="34"/>
  <c r="X37" i="34"/>
  <c r="T37" i="34"/>
  <c r="P37" i="34"/>
  <c r="J37" i="34"/>
  <c r="B37" i="34"/>
  <c r="AZ36" i="34"/>
  <c r="AV36" i="34"/>
  <c r="AR36" i="34"/>
  <c r="AN36" i="34"/>
  <c r="AJ36" i="34"/>
  <c r="AF36" i="34"/>
  <c r="AB36" i="34"/>
  <c r="X36" i="34"/>
  <c r="T36" i="34"/>
  <c r="P36" i="34"/>
  <c r="J36" i="34"/>
  <c r="B36" i="34"/>
  <c r="AZ35" i="34"/>
  <c r="AV35" i="34"/>
  <c r="AR35" i="34"/>
  <c r="AN35" i="34"/>
  <c r="AJ35" i="34"/>
  <c r="AF35" i="34"/>
  <c r="AB35" i="34"/>
  <c r="X35" i="34"/>
  <c r="T35" i="34"/>
  <c r="P35" i="34"/>
  <c r="J35" i="34"/>
  <c r="B35" i="34"/>
  <c r="AZ34" i="34"/>
  <c r="AV34" i="34"/>
  <c r="AR34" i="34"/>
  <c r="AN34" i="34"/>
  <c r="AJ34" i="34"/>
  <c r="AF34" i="34"/>
  <c r="AB34" i="34"/>
  <c r="X34" i="34"/>
  <c r="T34" i="34"/>
  <c r="P34" i="34"/>
  <c r="J34" i="34"/>
  <c r="B34" i="34"/>
  <c r="AZ33" i="34"/>
  <c r="AV33" i="34"/>
  <c r="AR33" i="34"/>
  <c r="AN33" i="34"/>
  <c r="AJ33" i="34"/>
  <c r="AF33" i="34"/>
  <c r="AB33" i="34"/>
  <c r="X33" i="34"/>
  <c r="T33" i="34"/>
  <c r="P33" i="34"/>
  <c r="J33" i="34"/>
  <c r="B33" i="34"/>
  <c r="AZ32" i="34"/>
  <c r="AV32" i="34"/>
  <c r="AR32" i="34"/>
  <c r="AN32" i="34"/>
  <c r="AJ32" i="34"/>
  <c r="AF32" i="34"/>
  <c r="AB32" i="34"/>
  <c r="X32" i="34"/>
  <c r="T32" i="34"/>
  <c r="P32" i="34"/>
  <c r="J32" i="34"/>
  <c r="B32" i="34"/>
  <c r="BA127" i="34"/>
  <c r="BC127" i="34" s="1"/>
  <c r="BD127" i="34" s="1"/>
  <c r="AZ127" i="34"/>
  <c r="AV127" i="34"/>
  <c r="AR127" i="34"/>
  <c r="AN127" i="34"/>
  <c r="AJ127" i="34"/>
  <c r="AF127" i="34"/>
  <c r="AB127" i="34"/>
  <c r="X127" i="34"/>
  <c r="T127" i="34"/>
  <c r="P127" i="34"/>
  <c r="K127" i="34"/>
  <c r="J127" i="34"/>
  <c r="B127" i="34"/>
  <c r="BA126" i="34"/>
  <c r="BC126" i="34" s="1"/>
  <c r="BD126" i="34" s="1"/>
  <c r="AZ126" i="34"/>
  <c r="AV126" i="34"/>
  <c r="AR126" i="34"/>
  <c r="AN126" i="34"/>
  <c r="AJ126" i="34"/>
  <c r="AF126" i="34"/>
  <c r="AB126" i="34"/>
  <c r="X126" i="34"/>
  <c r="T126" i="34"/>
  <c r="P126" i="34"/>
  <c r="K126" i="34"/>
  <c r="J126" i="34"/>
  <c r="B126" i="34"/>
  <c r="BA125" i="34"/>
  <c r="BC125" i="34" s="1"/>
  <c r="BD125" i="34" s="1"/>
  <c r="AZ125" i="34"/>
  <c r="AV125" i="34"/>
  <c r="AR125" i="34"/>
  <c r="AN125" i="34"/>
  <c r="AJ125" i="34"/>
  <c r="AF125" i="34"/>
  <c r="AB125" i="34"/>
  <c r="X125" i="34"/>
  <c r="T125" i="34"/>
  <c r="P125" i="34"/>
  <c r="K125" i="34"/>
  <c r="J125" i="34"/>
  <c r="B125" i="34"/>
  <c r="BA124" i="34"/>
  <c r="BC124" i="34" s="1"/>
  <c r="BD124" i="34" s="1"/>
  <c r="AZ124" i="34"/>
  <c r="AV124" i="34"/>
  <c r="AR124" i="34"/>
  <c r="AN124" i="34"/>
  <c r="AJ124" i="34"/>
  <c r="AF124" i="34"/>
  <c r="AB124" i="34"/>
  <c r="X124" i="34"/>
  <c r="T124" i="34"/>
  <c r="P124" i="34"/>
  <c r="K124" i="34"/>
  <c r="J124" i="34"/>
  <c r="B124" i="34"/>
  <c r="BA123" i="34"/>
  <c r="BC123" i="34" s="1"/>
  <c r="BD123" i="34" s="1"/>
  <c r="AZ123" i="34"/>
  <c r="AV123" i="34"/>
  <c r="AR123" i="34"/>
  <c r="AN123" i="34"/>
  <c r="AJ123" i="34"/>
  <c r="AF123" i="34"/>
  <c r="AB123" i="34"/>
  <c r="X123" i="34"/>
  <c r="T123" i="34"/>
  <c r="P123" i="34"/>
  <c r="K123" i="34"/>
  <c r="J123" i="34"/>
  <c r="B123" i="34"/>
  <c r="BA122" i="34"/>
  <c r="BC122" i="34" s="1"/>
  <c r="BD122" i="34" s="1"/>
  <c r="AZ122" i="34"/>
  <c r="AV122" i="34"/>
  <c r="AR122" i="34"/>
  <c r="AN122" i="34"/>
  <c r="AJ122" i="34"/>
  <c r="AF122" i="34"/>
  <c r="AB122" i="34"/>
  <c r="X122" i="34"/>
  <c r="T122" i="34"/>
  <c r="P122" i="34"/>
  <c r="K122" i="34"/>
  <c r="J122" i="34"/>
  <c r="B122" i="34"/>
  <c r="BA121" i="34"/>
  <c r="BC121" i="34" s="1"/>
  <c r="BD121" i="34" s="1"/>
  <c r="AZ121" i="34"/>
  <c r="AV121" i="34"/>
  <c r="AR121" i="34"/>
  <c r="AN121" i="34"/>
  <c r="AJ121" i="34"/>
  <c r="AF121" i="34"/>
  <c r="AB121" i="34"/>
  <c r="X121" i="34"/>
  <c r="T121" i="34"/>
  <c r="P121" i="34"/>
  <c r="K121" i="34"/>
  <c r="J121" i="34"/>
  <c r="B121" i="34"/>
  <c r="BA120" i="34"/>
  <c r="BC120" i="34" s="1"/>
  <c r="BD120" i="34" s="1"/>
  <c r="AZ120" i="34"/>
  <c r="AV120" i="34"/>
  <c r="AR120" i="34"/>
  <c r="AN120" i="34"/>
  <c r="AJ120" i="34"/>
  <c r="AF120" i="34"/>
  <c r="AB120" i="34"/>
  <c r="X120" i="34"/>
  <c r="T120" i="34"/>
  <c r="P120" i="34"/>
  <c r="K120" i="34"/>
  <c r="J120" i="34"/>
  <c r="B120" i="34"/>
  <c r="BA119" i="34"/>
  <c r="BC119" i="34" s="1"/>
  <c r="BD119" i="34" s="1"/>
  <c r="AZ119" i="34"/>
  <c r="AV119" i="34"/>
  <c r="AR119" i="34"/>
  <c r="AN119" i="34"/>
  <c r="AJ119" i="34"/>
  <c r="AF119" i="34"/>
  <c r="AB119" i="34"/>
  <c r="X119" i="34"/>
  <c r="T119" i="34"/>
  <c r="P119" i="34"/>
  <c r="K119" i="34"/>
  <c r="J119" i="34"/>
  <c r="B119" i="34"/>
  <c r="BA118" i="34"/>
  <c r="BC118" i="34" s="1"/>
  <c r="BD118" i="34" s="1"/>
  <c r="AZ118" i="34"/>
  <c r="AV118" i="34"/>
  <c r="AR118" i="34"/>
  <c r="AN118" i="34"/>
  <c r="AJ118" i="34"/>
  <c r="AF118" i="34"/>
  <c r="AB118" i="34"/>
  <c r="X118" i="34"/>
  <c r="T118" i="34"/>
  <c r="P118" i="34"/>
  <c r="K118" i="34"/>
  <c r="J118" i="34"/>
  <c r="B118" i="34"/>
  <c r="BA117" i="34"/>
  <c r="BC117" i="34" s="1"/>
  <c r="BD117" i="34" s="1"/>
  <c r="AZ117" i="34"/>
  <c r="AV117" i="34"/>
  <c r="AR117" i="34"/>
  <c r="AN117" i="34"/>
  <c r="AJ117" i="34"/>
  <c r="AF117" i="34"/>
  <c r="AB117" i="34"/>
  <c r="X117" i="34"/>
  <c r="T117" i="34"/>
  <c r="P117" i="34"/>
  <c r="K117" i="34"/>
  <c r="J117" i="34"/>
  <c r="B117" i="34"/>
  <c r="BC116" i="34"/>
  <c r="BD116" i="34" s="1"/>
  <c r="AZ116" i="34"/>
  <c r="AV116" i="34"/>
  <c r="AR116" i="34"/>
  <c r="AN116" i="34"/>
  <c r="AJ116" i="34"/>
  <c r="AF116" i="34"/>
  <c r="AB116" i="34"/>
  <c r="X116" i="34"/>
  <c r="T116" i="34"/>
  <c r="P116" i="34"/>
  <c r="K116" i="34"/>
  <c r="J116" i="34"/>
  <c r="B116" i="34"/>
  <c r="BA115" i="34"/>
  <c r="BC115" i="34" s="1"/>
  <c r="BD115" i="34" s="1"/>
  <c r="AZ115" i="34"/>
  <c r="AV115" i="34"/>
  <c r="AR115" i="34"/>
  <c r="AN115" i="34"/>
  <c r="AJ115" i="34"/>
  <c r="AF115" i="34"/>
  <c r="AB115" i="34"/>
  <c r="X115" i="34"/>
  <c r="T115" i="34"/>
  <c r="P115" i="34"/>
  <c r="K115" i="34"/>
  <c r="J115" i="34"/>
  <c r="B115" i="34"/>
  <c r="BA114" i="34"/>
  <c r="BC114" i="34" s="1"/>
  <c r="BD114" i="34" s="1"/>
  <c r="AZ114" i="34"/>
  <c r="AV114" i="34"/>
  <c r="AR114" i="34"/>
  <c r="AN114" i="34"/>
  <c r="AJ114" i="34"/>
  <c r="AF114" i="34"/>
  <c r="AB114" i="34"/>
  <c r="X114" i="34"/>
  <c r="T114" i="34"/>
  <c r="P114" i="34"/>
  <c r="K114" i="34"/>
  <c r="J114" i="34"/>
  <c r="B114" i="34"/>
  <c r="BA113" i="34"/>
  <c r="BC113" i="34" s="1"/>
  <c r="BD113" i="34" s="1"/>
  <c r="AZ113" i="34"/>
  <c r="AV113" i="34"/>
  <c r="AR113" i="34"/>
  <c r="AN113" i="34"/>
  <c r="AJ113" i="34"/>
  <c r="AF113" i="34"/>
  <c r="AB113" i="34"/>
  <c r="X113" i="34"/>
  <c r="T113" i="34"/>
  <c r="P113" i="34"/>
  <c r="K113" i="34"/>
  <c r="J113" i="34"/>
  <c r="B113" i="34"/>
  <c r="BA112" i="34"/>
  <c r="BC112" i="34" s="1"/>
  <c r="BD112" i="34" s="1"/>
  <c r="AZ112" i="34"/>
  <c r="AV112" i="34"/>
  <c r="AR112" i="34"/>
  <c r="AN112" i="34"/>
  <c r="AJ112" i="34"/>
  <c r="AF112" i="34"/>
  <c r="AB112" i="34"/>
  <c r="X112" i="34"/>
  <c r="T112" i="34"/>
  <c r="P112" i="34"/>
  <c r="K112" i="34"/>
  <c r="J112" i="34"/>
  <c r="B112" i="34"/>
  <c r="BA111" i="34"/>
  <c r="BC111" i="34" s="1"/>
  <c r="BD111" i="34" s="1"/>
  <c r="AZ111" i="34"/>
  <c r="AV111" i="34"/>
  <c r="AR111" i="34"/>
  <c r="AN111" i="34"/>
  <c r="AJ111" i="34"/>
  <c r="AF111" i="34"/>
  <c r="AB111" i="34"/>
  <c r="X111" i="34"/>
  <c r="T111" i="34"/>
  <c r="P111" i="34"/>
  <c r="K111" i="34"/>
  <c r="J111" i="34"/>
  <c r="B111" i="34"/>
  <c r="BA110" i="34"/>
  <c r="BC110" i="34" s="1"/>
  <c r="BD110" i="34" s="1"/>
  <c r="AZ110" i="34"/>
  <c r="AV110" i="34"/>
  <c r="AR110" i="34"/>
  <c r="AN110" i="34"/>
  <c r="AJ110" i="34"/>
  <c r="AF110" i="34"/>
  <c r="AB110" i="34"/>
  <c r="X110" i="34"/>
  <c r="T110" i="34"/>
  <c r="P110" i="34"/>
  <c r="K110" i="34"/>
  <c r="J110" i="34"/>
  <c r="B110" i="34"/>
  <c r="BA109" i="34"/>
  <c r="BC109" i="34" s="1"/>
  <c r="BD109" i="34" s="1"/>
  <c r="AZ109" i="34"/>
  <c r="AV109" i="34"/>
  <c r="AR109" i="34"/>
  <c r="AN109" i="34"/>
  <c r="AJ109" i="34"/>
  <c r="AF109" i="34"/>
  <c r="AB109" i="34"/>
  <c r="X109" i="34"/>
  <c r="T109" i="34"/>
  <c r="P109" i="34"/>
  <c r="K109" i="34"/>
  <c r="J109" i="34"/>
  <c r="B109" i="34"/>
  <c r="BA108" i="34"/>
  <c r="BC108" i="34" s="1"/>
  <c r="BD108" i="34" s="1"/>
  <c r="AZ108" i="34"/>
  <c r="AV108" i="34"/>
  <c r="AR108" i="34"/>
  <c r="AN108" i="34"/>
  <c r="AJ108" i="34"/>
  <c r="AF108" i="34"/>
  <c r="AB108" i="34"/>
  <c r="X108" i="34"/>
  <c r="T108" i="34"/>
  <c r="P108" i="34"/>
  <c r="K108" i="34"/>
  <c r="J108" i="34"/>
  <c r="B108" i="34"/>
  <c r="BA107" i="34"/>
  <c r="BC107" i="34" s="1"/>
  <c r="BD107" i="34" s="1"/>
  <c r="AZ107" i="34"/>
  <c r="AV107" i="34"/>
  <c r="AR107" i="34"/>
  <c r="AN107" i="34"/>
  <c r="AJ107" i="34"/>
  <c r="AF107" i="34"/>
  <c r="AB107" i="34"/>
  <c r="X107" i="34"/>
  <c r="T107" i="34"/>
  <c r="P107" i="34"/>
  <c r="K107" i="34"/>
  <c r="J107" i="34"/>
  <c r="B107" i="34"/>
  <c r="BA106" i="34"/>
  <c r="BC106" i="34" s="1"/>
  <c r="BD106" i="34" s="1"/>
  <c r="AZ106" i="34"/>
  <c r="AV106" i="34"/>
  <c r="AR106" i="34"/>
  <c r="AN106" i="34"/>
  <c r="AJ106" i="34"/>
  <c r="AF106" i="34"/>
  <c r="AB106" i="34"/>
  <c r="X106" i="34"/>
  <c r="T106" i="34"/>
  <c r="P106" i="34"/>
  <c r="K106" i="34"/>
  <c r="J106" i="34"/>
  <c r="B106" i="34"/>
  <c r="BA105" i="34"/>
  <c r="BC105" i="34" s="1"/>
  <c r="BD105" i="34" s="1"/>
  <c r="AZ105" i="34"/>
  <c r="AV105" i="34"/>
  <c r="AR105" i="34"/>
  <c r="AN105" i="34"/>
  <c r="AJ105" i="34"/>
  <c r="AF105" i="34"/>
  <c r="AB105" i="34"/>
  <c r="X105" i="34"/>
  <c r="T105" i="34"/>
  <c r="P105" i="34"/>
  <c r="K105" i="34"/>
  <c r="J105" i="34"/>
  <c r="B105" i="34"/>
  <c r="BA104" i="34"/>
  <c r="BC104" i="34" s="1"/>
  <c r="BD104" i="34" s="1"/>
  <c r="AZ104" i="34"/>
  <c r="AV104" i="34"/>
  <c r="AR104" i="34"/>
  <c r="AN104" i="34"/>
  <c r="AJ104" i="34"/>
  <c r="AF104" i="34"/>
  <c r="AB104" i="34"/>
  <c r="X104" i="34"/>
  <c r="T104" i="34"/>
  <c r="P104" i="34"/>
  <c r="K104" i="34"/>
  <c r="J104" i="34"/>
  <c r="B104" i="34"/>
  <c r="BA103" i="34"/>
  <c r="BC103" i="34" s="1"/>
  <c r="BD103" i="34" s="1"/>
  <c r="AZ103" i="34"/>
  <c r="AV103" i="34"/>
  <c r="AR103" i="34"/>
  <c r="AN103" i="34"/>
  <c r="AJ103" i="34"/>
  <c r="AF103" i="34"/>
  <c r="AB103" i="34"/>
  <c r="X103" i="34"/>
  <c r="T103" i="34"/>
  <c r="P103" i="34"/>
  <c r="K103" i="34"/>
  <c r="J103" i="34"/>
  <c r="B103" i="34"/>
  <c r="BA102" i="34"/>
  <c r="BC102" i="34" s="1"/>
  <c r="BD102" i="34" s="1"/>
  <c r="AZ102" i="34"/>
  <c r="AV102" i="34"/>
  <c r="AR102" i="34"/>
  <c r="AN102" i="34"/>
  <c r="AJ102" i="34"/>
  <c r="AF102" i="34"/>
  <c r="AB102" i="34"/>
  <c r="X102" i="34"/>
  <c r="T102" i="34"/>
  <c r="P102" i="34"/>
  <c r="K102" i="34"/>
  <c r="J102" i="34"/>
  <c r="B102" i="34"/>
  <c r="BA101" i="34"/>
  <c r="BC101" i="34" s="1"/>
  <c r="BD101" i="34" s="1"/>
  <c r="AZ101" i="34"/>
  <c r="AV101" i="34"/>
  <c r="AR101" i="34"/>
  <c r="AN101" i="34"/>
  <c r="AJ101" i="34"/>
  <c r="AF101" i="34"/>
  <c r="AB101" i="34"/>
  <c r="X101" i="34"/>
  <c r="T101" i="34"/>
  <c r="P101" i="34"/>
  <c r="K101" i="34"/>
  <c r="J101" i="34"/>
  <c r="B101" i="34"/>
  <c r="BA100" i="34"/>
  <c r="BC100" i="34" s="1"/>
  <c r="BD100" i="34" s="1"/>
  <c r="AZ100" i="34"/>
  <c r="AV100" i="34"/>
  <c r="AR100" i="34"/>
  <c r="AN100" i="34"/>
  <c r="AJ100" i="34"/>
  <c r="AF100" i="34"/>
  <c r="AB100" i="34"/>
  <c r="X100" i="34"/>
  <c r="T100" i="34"/>
  <c r="P100" i="34"/>
  <c r="K100" i="34"/>
  <c r="J100" i="34"/>
  <c r="B100" i="34"/>
  <c r="BA99" i="34"/>
  <c r="BC99" i="34" s="1"/>
  <c r="BD99" i="34" s="1"/>
  <c r="AZ99" i="34"/>
  <c r="AV99" i="34"/>
  <c r="AR99" i="34"/>
  <c r="AN99" i="34"/>
  <c r="AJ99" i="34"/>
  <c r="AF99" i="34"/>
  <c r="AB99" i="34"/>
  <c r="X99" i="34"/>
  <c r="T99" i="34"/>
  <c r="P99" i="34"/>
  <c r="K99" i="34"/>
  <c r="J99" i="34"/>
  <c r="B99" i="34"/>
  <c r="BA2" i="34"/>
  <c r="BC2" i="34" s="1"/>
  <c r="BD2" i="34" s="1"/>
  <c r="AZ2" i="34"/>
  <c r="AV2" i="34"/>
  <c r="AR2" i="34"/>
  <c r="AN2" i="34"/>
  <c r="AJ2" i="34"/>
  <c r="AF2" i="34"/>
  <c r="AB2" i="34"/>
  <c r="X2" i="34"/>
  <c r="T2" i="34"/>
  <c r="P2" i="34"/>
  <c r="K2" i="34"/>
  <c r="J2" i="34"/>
  <c r="B2" i="34"/>
  <c r="AZ31" i="34"/>
  <c r="AV31" i="34"/>
  <c r="AR31" i="34"/>
  <c r="AN31" i="34"/>
  <c r="AJ31" i="34"/>
  <c r="AF31" i="34"/>
  <c r="AB31" i="34"/>
  <c r="X31" i="34"/>
  <c r="T31" i="34"/>
  <c r="P31" i="34"/>
  <c r="J31" i="34"/>
  <c r="B31" i="34"/>
  <c r="AZ30" i="34"/>
  <c r="AV30" i="34"/>
  <c r="AR30" i="34"/>
  <c r="AN30" i="34"/>
  <c r="AJ30" i="34"/>
  <c r="AF30" i="34"/>
  <c r="AB30" i="34"/>
  <c r="X30" i="34"/>
  <c r="T30" i="34"/>
  <c r="P30" i="34"/>
  <c r="J30" i="34"/>
  <c r="B30" i="34"/>
  <c r="AZ29" i="34"/>
  <c r="AV29" i="34"/>
  <c r="AR29" i="34"/>
  <c r="AN29" i="34"/>
  <c r="AJ29" i="34"/>
  <c r="AF29" i="34"/>
  <c r="AB29" i="34"/>
  <c r="X29" i="34"/>
  <c r="T29" i="34"/>
  <c r="P29" i="34"/>
  <c r="J29" i="34"/>
  <c r="B29" i="34"/>
  <c r="AZ28" i="34"/>
  <c r="AV28" i="34"/>
  <c r="AR28" i="34"/>
  <c r="AN28" i="34"/>
  <c r="AJ28" i="34"/>
  <c r="AF28" i="34"/>
  <c r="AB28" i="34"/>
  <c r="X28" i="34"/>
  <c r="T28" i="34"/>
  <c r="P28" i="34"/>
  <c r="J28" i="34"/>
  <c r="B28" i="34"/>
  <c r="AZ27" i="34"/>
  <c r="AV27" i="34"/>
  <c r="AR27" i="34"/>
  <c r="AN27" i="34"/>
  <c r="AJ27" i="34"/>
  <c r="AF27" i="34"/>
  <c r="AB27" i="34"/>
  <c r="X27" i="34"/>
  <c r="T27" i="34"/>
  <c r="P27" i="34"/>
  <c r="J27" i="34"/>
  <c r="B27" i="34"/>
  <c r="AZ26" i="34"/>
  <c r="AV26" i="34"/>
  <c r="AR26" i="34"/>
  <c r="AN26" i="34"/>
  <c r="AJ26" i="34"/>
  <c r="AF26" i="34"/>
  <c r="AB26" i="34"/>
  <c r="X26" i="34"/>
  <c r="H26" i="34" s="1"/>
  <c r="K26" i="34" s="1"/>
  <c r="T26" i="34"/>
  <c r="P26" i="34"/>
  <c r="J26" i="34"/>
  <c r="B26" i="34"/>
  <c r="AZ25" i="34"/>
  <c r="AV25" i="34"/>
  <c r="AR25" i="34"/>
  <c r="AN25" i="34"/>
  <c r="AJ25" i="34"/>
  <c r="AF25" i="34"/>
  <c r="AB25" i="34"/>
  <c r="X25" i="34"/>
  <c r="T25" i="34"/>
  <c r="P25" i="34"/>
  <c r="J25" i="34"/>
  <c r="B25" i="34"/>
  <c r="AZ24" i="34"/>
  <c r="AV24" i="34"/>
  <c r="AR24" i="34"/>
  <c r="AN24" i="34"/>
  <c r="AJ24" i="34"/>
  <c r="AF24" i="34"/>
  <c r="AB24" i="34"/>
  <c r="X24" i="34"/>
  <c r="T24" i="34"/>
  <c r="P24" i="34"/>
  <c r="J24" i="34"/>
  <c r="B24" i="34"/>
  <c r="AZ23" i="34"/>
  <c r="AV23" i="34"/>
  <c r="AR23" i="34"/>
  <c r="AN23" i="34"/>
  <c r="AJ23" i="34"/>
  <c r="AF23" i="34"/>
  <c r="AB23" i="34"/>
  <c r="X23" i="34"/>
  <c r="T23" i="34"/>
  <c r="P23" i="34"/>
  <c r="J23" i="34"/>
  <c r="B23" i="34"/>
  <c r="AZ22" i="34"/>
  <c r="AV22" i="34"/>
  <c r="AR22" i="34"/>
  <c r="AN22" i="34"/>
  <c r="AJ22" i="34"/>
  <c r="AF22" i="34"/>
  <c r="AB22" i="34"/>
  <c r="X22" i="34"/>
  <c r="T22" i="34"/>
  <c r="P22" i="34"/>
  <c r="J22" i="34"/>
  <c r="B22" i="34"/>
  <c r="AZ21" i="34"/>
  <c r="AV21" i="34"/>
  <c r="AR21" i="34"/>
  <c r="AN21" i="34"/>
  <c r="AJ21" i="34"/>
  <c r="AF21" i="34"/>
  <c r="AB21" i="34"/>
  <c r="X21" i="34"/>
  <c r="T21" i="34"/>
  <c r="P21" i="34"/>
  <c r="J21" i="34"/>
  <c r="B21" i="34"/>
  <c r="AZ20" i="34"/>
  <c r="AV20" i="34"/>
  <c r="AR20" i="34"/>
  <c r="AN20" i="34"/>
  <c r="AJ20" i="34"/>
  <c r="AF20" i="34"/>
  <c r="AB20" i="34"/>
  <c r="X20" i="34"/>
  <c r="T20" i="34"/>
  <c r="P20" i="34"/>
  <c r="J20" i="34"/>
  <c r="B20" i="34"/>
  <c r="AZ19" i="34"/>
  <c r="AV19" i="34"/>
  <c r="AR19" i="34"/>
  <c r="AN19" i="34"/>
  <c r="AJ19" i="34"/>
  <c r="AF19" i="34"/>
  <c r="AB19" i="34"/>
  <c r="X19" i="34"/>
  <c r="T19" i="34"/>
  <c r="P19" i="34"/>
  <c r="J19" i="34"/>
  <c r="B19" i="34"/>
  <c r="AZ18" i="34"/>
  <c r="AV18" i="34"/>
  <c r="AR18" i="34"/>
  <c r="AN18" i="34"/>
  <c r="AJ18" i="34"/>
  <c r="AF18" i="34"/>
  <c r="AB18" i="34"/>
  <c r="X18" i="34"/>
  <c r="T18" i="34"/>
  <c r="P18" i="34"/>
  <c r="J18" i="34"/>
  <c r="B18" i="34"/>
  <c r="AZ17" i="34"/>
  <c r="AV17" i="34"/>
  <c r="AR17" i="34"/>
  <c r="AN17" i="34"/>
  <c r="AJ17" i="34"/>
  <c r="AF17" i="34"/>
  <c r="AB17" i="34"/>
  <c r="X17" i="34"/>
  <c r="T17" i="34"/>
  <c r="P17" i="34"/>
  <c r="J17" i="34"/>
  <c r="B17" i="34"/>
  <c r="AZ16" i="34"/>
  <c r="AV16" i="34"/>
  <c r="AR16" i="34"/>
  <c r="AN16" i="34"/>
  <c r="AJ16" i="34"/>
  <c r="AF16" i="34"/>
  <c r="AB16" i="34"/>
  <c r="X16" i="34"/>
  <c r="T16" i="34"/>
  <c r="P16" i="34"/>
  <c r="J16" i="34"/>
  <c r="B16" i="34"/>
  <c r="AZ15" i="34"/>
  <c r="AV15" i="34"/>
  <c r="AR15" i="34"/>
  <c r="AN15" i="34"/>
  <c r="AJ15" i="34"/>
  <c r="AF15" i="34"/>
  <c r="AB15" i="34"/>
  <c r="X15" i="34"/>
  <c r="T15" i="34"/>
  <c r="P15" i="34"/>
  <c r="J15" i="34"/>
  <c r="B15" i="34"/>
  <c r="AZ14" i="34"/>
  <c r="AV14" i="34"/>
  <c r="AR14" i="34"/>
  <c r="AN14" i="34"/>
  <c r="AJ14" i="34"/>
  <c r="AF14" i="34"/>
  <c r="AB14" i="34"/>
  <c r="X14" i="34"/>
  <c r="H14" i="34" s="1"/>
  <c r="K14" i="34" s="1"/>
  <c r="T14" i="34"/>
  <c r="P14" i="34"/>
  <c r="J14" i="34"/>
  <c r="B14" i="34"/>
  <c r="AZ13" i="34"/>
  <c r="AV13" i="34"/>
  <c r="AR13" i="34"/>
  <c r="AN13" i="34"/>
  <c r="AJ13" i="34"/>
  <c r="AF13" i="34"/>
  <c r="AB13" i="34"/>
  <c r="X13" i="34"/>
  <c r="T13" i="34"/>
  <c r="P13" i="34"/>
  <c r="J13" i="34"/>
  <c r="B13" i="34"/>
  <c r="AZ12" i="34"/>
  <c r="AV12" i="34"/>
  <c r="AR12" i="34"/>
  <c r="AN12" i="34"/>
  <c r="AJ12" i="34"/>
  <c r="AF12" i="34"/>
  <c r="AB12" i="34"/>
  <c r="X12" i="34"/>
  <c r="T12" i="34"/>
  <c r="P12" i="34"/>
  <c r="J12" i="34"/>
  <c r="B12" i="34"/>
  <c r="AZ11" i="34"/>
  <c r="AV11" i="34"/>
  <c r="AR11" i="34"/>
  <c r="AN11" i="34"/>
  <c r="AJ11" i="34"/>
  <c r="AF11" i="34"/>
  <c r="AB11" i="34"/>
  <c r="X11" i="34"/>
  <c r="T11" i="34"/>
  <c r="P11" i="34"/>
  <c r="J11" i="34"/>
  <c r="B11" i="34"/>
  <c r="AZ10" i="34"/>
  <c r="AV10" i="34"/>
  <c r="AR10" i="34"/>
  <c r="AN10" i="34"/>
  <c r="AJ10" i="34"/>
  <c r="AF10" i="34"/>
  <c r="AB10" i="34"/>
  <c r="X10" i="34"/>
  <c r="T10" i="34"/>
  <c r="P10" i="34"/>
  <c r="J10" i="34"/>
  <c r="B10" i="34"/>
  <c r="AZ9" i="34"/>
  <c r="AV9" i="34"/>
  <c r="AR9" i="34"/>
  <c r="AN9" i="34"/>
  <c r="AJ9" i="34"/>
  <c r="AF9" i="34"/>
  <c r="AB9" i="34"/>
  <c r="X9" i="34"/>
  <c r="T9" i="34"/>
  <c r="P9" i="34"/>
  <c r="J9" i="34"/>
  <c r="B9" i="34"/>
  <c r="AZ8" i="34"/>
  <c r="AV8" i="34"/>
  <c r="AR8" i="34"/>
  <c r="AN8" i="34"/>
  <c r="AJ8" i="34"/>
  <c r="AF8" i="34"/>
  <c r="AB8" i="34"/>
  <c r="X8" i="34"/>
  <c r="T8" i="34"/>
  <c r="P8" i="34"/>
  <c r="J8" i="34"/>
  <c r="B8" i="34"/>
  <c r="AZ7" i="34"/>
  <c r="AV7" i="34"/>
  <c r="AR7" i="34"/>
  <c r="AN7" i="34"/>
  <c r="AJ7" i="34"/>
  <c r="AF7" i="34"/>
  <c r="AB7" i="34"/>
  <c r="X7" i="34"/>
  <c r="T7" i="34"/>
  <c r="P7" i="34"/>
  <c r="J7" i="34"/>
  <c r="B7" i="34"/>
  <c r="AZ6" i="34"/>
  <c r="AV6" i="34"/>
  <c r="AR6" i="34"/>
  <c r="AN6" i="34"/>
  <c r="AJ6" i="34"/>
  <c r="AF6" i="34"/>
  <c r="AB6" i="34"/>
  <c r="X6" i="34"/>
  <c r="T6" i="34"/>
  <c r="P6" i="34"/>
  <c r="J6" i="34"/>
  <c r="B6" i="34"/>
  <c r="AZ5" i="34"/>
  <c r="AV5" i="34"/>
  <c r="AR5" i="34"/>
  <c r="AN5" i="34"/>
  <c r="AJ5" i="34"/>
  <c r="AF5" i="34"/>
  <c r="AB5" i="34"/>
  <c r="X5" i="34"/>
  <c r="T5" i="34"/>
  <c r="P5" i="34"/>
  <c r="J5" i="34"/>
  <c r="B5" i="34"/>
  <c r="AZ4" i="34"/>
  <c r="AV4" i="34"/>
  <c r="AR4" i="34"/>
  <c r="AN4" i="34"/>
  <c r="AJ4" i="34"/>
  <c r="AF4" i="34"/>
  <c r="AB4" i="34"/>
  <c r="X4" i="34"/>
  <c r="T4" i="34"/>
  <c r="P4" i="34"/>
  <c r="J4" i="34"/>
  <c r="B4" i="34"/>
  <c r="AZ3" i="34"/>
  <c r="AV3" i="34"/>
  <c r="AR3" i="34"/>
  <c r="AN3" i="34"/>
  <c r="AJ3" i="34"/>
  <c r="AF3" i="34"/>
  <c r="AB3" i="34"/>
  <c r="X3" i="34"/>
  <c r="T3" i="34"/>
  <c r="P3" i="34"/>
  <c r="J3" i="34"/>
  <c r="B3" i="34"/>
  <c r="D1" i="34"/>
  <c r="I15" i="31"/>
  <c r="G15" i="31"/>
  <c r="F15" i="31"/>
  <c r="E15" i="31"/>
  <c r="D15" i="31"/>
  <c r="C15" i="31"/>
  <c r="B15" i="31"/>
  <c r="I14" i="31"/>
  <c r="G14" i="31"/>
  <c r="F14" i="31"/>
  <c r="E14" i="31"/>
  <c r="D14" i="31"/>
  <c r="C14" i="31"/>
  <c r="B14" i="31"/>
  <c r="H9" i="31"/>
  <c r="H8" i="31"/>
  <c r="H7" i="31"/>
  <c r="H6" i="31"/>
  <c r="H5" i="31"/>
  <c r="H4" i="31"/>
  <c r="H54" i="34" l="1"/>
  <c r="K54" i="34" s="1"/>
  <c r="H95" i="34"/>
  <c r="K95" i="34" s="1"/>
  <c r="H66" i="34"/>
  <c r="K66" i="34" s="1"/>
  <c r="H83" i="34"/>
  <c r="K83" i="34" s="1"/>
  <c r="H84" i="34"/>
  <c r="H85" i="34"/>
  <c r="H87" i="34"/>
  <c r="K87" i="34" s="1"/>
  <c r="H88" i="34"/>
  <c r="K88" i="34" s="1"/>
  <c r="H89" i="34"/>
  <c r="H28" i="35"/>
  <c r="BA28" i="35" s="1"/>
  <c r="BC28" i="35" s="1"/>
  <c r="BD28" i="35" s="1"/>
  <c r="H29" i="35"/>
  <c r="H60" i="35"/>
  <c r="BA60" i="35" s="1"/>
  <c r="BC60" i="35" s="1"/>
  <c r="BD60" i="35" s="1"/>
  <c r="H80" i="35"/>
  <c r="BA80" i="35" s="1"/>
  <c r="BC80" i="35" s="1"/>
  <c r="BD80" i="35" s="1"/>
  <c r="H112" i="35"/>
  <c r="BA112" i="35" s="1"/>
  <c r="BC112" i="35" s="1"/>
  <c r="BD112" i="35" s="1"/>
  <c r="H5" i="35"/>
  <c r="K5" i="35" s="1"/>
  <c r="H32" i="35"/>
  <c r="BA32" i="35" s="1"/>
  <c r="BC32" i="35" s="1"/>
  <c r="BD32" i="35" s="1"/>
  <c r="H52" i="35"/>
  <c r="BA52" i="35" s="1"/>
  <c r="BC52" i="35" s="1"/>
  <c r="BD52" i="35" s="1"/>
  <c r="H53" i="35"/>
  <c r="H56" i="35"/>
  <c r="BA56" i="35" s="1"/>
  <c r="BC56" i="35" s="1"/>
  <c r="BD56" i="35" s="1"/>
  <c r="H57" i="35"/>
  <c r="H68" i="35"/>
  <c r="BA68" i="35" s="1"/>
  <c r="BC68" i="35" s="1"/>
  <c r="BD68" i="35" s="1"/>
  <c r="H76" i="35"/>
  <c r="BA76" i="35" s="1"/>
  <c r="BC76" i="35" s="1"/>
  <c r="BD76" i="35" s="1"/>
  <c r="H77" i="35"/>
  <c r="H92" i="35"/>
  <c r="BA92" i="35" s="1"/>
  <c r="BC92" i="35" s="1"/>
  <c r="BD92" i="35" s="1"/>
  <c r="H93" i="35"/>
  <c r="BA93" i="35" s="1"/>
  <c r="BC93" i="35" s="1"/>
  <c r="BD93" i="35" s="1"/>
  <c r="H19" i="35"/>
  <c r="K19" i="35" s="1"/>
  <c r="H48" i="35"/>
  <c r="BA48" i="35" s="1"/>
  <c r="BC48" i="35" s="1"/>
  <c r="BD48" i="35" s="1"/>
  <c r="H96" i="35"/>
  <c r="BA96" i="35" s="1"/>
  <c r="BC96" i="35" s="1"/>
  <c r="BD96" i="35" s="1"/>
  <c r="H125" i="35"/>
  <c r="BA125" i="35" s="1"/>
  <c r="H13" i="34"/>
  <c r="K13" i="34" s="1"/>
  <c r="H34" i="34"/>
  <c r="K34" i="34" s="1"/>
  <c r="H50" i="34"/>
  <c r="K50" i="34" s="1"/>
  <c r="H79" i="34"/>
  <c r="K79" i="34" s="1"/>
  <c r="H6" i="34"/>
  <c r="K6" i="34" s="1"/>
  <c r="H10" i="34"/>
  <c r="K10" i="34" s="1"/>
  <c r="H18" i="34"/>
  <c r="K18" i="34" s="1"/>
  <c r="H22" i="34"/>
  <c r="K22" i="34" s="1"/>
  <c r="H23" i="34"/>
  <c r="H24" i="34"/>
  <c r="K24" i="34" s="1"/>
  <c r="H29" i="34"/>
  <c r="K29" i="34" s="1"/>
  <c r="H30" i="34"/>
  <c r="K30" i="34" s="1"/>
  <c r="H32" i="34"/>
  <c r="H42" i="34"/>
  <c r="K42" i="34" s="1"/>
  <c r="H46" i="34"/>
  <c r="K46" i="34" s="1"/>
  <c r="H47" i="34"/>
  <c r="K47" i="34" s="1"/>
  <c r="H48" i="34"/>
  <c r="H75" i="34"/>
  <c r="K75" i="34" s="1"/>
  <c r="H62" i="34"/>
  <c r="K62" i="34" s="1"/>
  <c r="H63" i="34"/>
  <c r="K63" i="34" s="1"/>
  <c r="H64" i="34"/>
  <c r="H91" i="34"/>
  <c r="K91" i="34" s="1"/>
  <c r="H11" i="34"/>
  <c r="BA11" i="34" s="1"/>
  <c r="BC11" i="34" s="1"/>
  <c r="BD11" i="34" s="1"/>
  <c r="H31" i="34"/>
  <c r="BA31" i="34" s="1"/>
  <c r="BC31" i="34" s="1"/>
  <c r="BD31" i="34" s="1"/>
  <c r="H25" i="34"/>
  <c r="K25" i="34" s="1"/>
  <c r="H15" i="31"/>
  <c r="H35" i="34"/>
  <c r="BA35" i="34" s="1"/>
  <c r="BC35" i="34" s="1"/>
  <c r="BD35" i="34" s="1"/>
  <c r="H36" i="34"/>
  <c r="BA36" i="34" s="1"/>
  <c r="BC36" i="34" s="1"/>
  <c r="BD36" i="34" s="1"/>
  <c r="H51" i="34"/>
  <c r="BA51" i="34" s="1"/>
  <c r="BC51" i="34" s="1"/>
  <c r="BD51" i="34" s="1"/>
  <c r="H69" i="34"/>
  <c r="K69" i="34" s="1"/>
  <c r="H71" i="34"/>
  <c r="K71" i="34" s="1"/>
  <c r="H72" i="34"/>
  <c r="K72" i="34" s="1"/>
  <c r="H73" i="34"/>
  <c r="BA73" i="34" s="1"/>
  <c r="BC73" i="34" s="1"/>
  <c r="BD73" i="34" s="1"/>
  <c r="H92" i="34"/>
  <c r="BA92" i="34" s="1"/>
  <c r="BC92" i="34" s="1"/>
  <c r="BD92" i="34" s="1"/>
  <c r="H93" i="34"/>
  <c r="BA93" i="34" s="1"/>
  <c r="BC93" i="34" s="1"/>
  <c r="BD93" i="34" s="1"/>
  <c r="H2" i="35"/>
  <c r="K2" i="35" s="1"/>
  <c r="H3" i="35"/>
  <c r="BA3" i="35" s="1"/>
  <c r="BC3" i="35" s="1"/>
  <c r="BD3" i="35" s="1"/>
  <c r="H37" i="35"/>
  <c r="H40" i="35"/>
  <c r="BA40" i="35" s="1"/>
  <c r="BC40" i="35" s="1"/>
  <c r="BD40" i="35" s="1"/>
  <c r="H41" i="35"/>
  <c r="K41" i="35" s="1"/>
  <c r="H61" i="35"/>
  <c r="K61" i="35" s="1"/>
  <c r="H101" i="35"/>
  <c r="H104" i="35"/>
  <c r="BA104" i="35" s="1"/>
  <c r="BC104" i="35" s="1"/>
  <c r="BD104" i="35" s="1"/>
  <c r="H105" i="35"/>
  <c r="K105" i="35" s="1"/>
  <c r="H119" i="35"/>
  <c r="BA119" i="35" s="1"/>
  <c r="H3" i="34"/>
  <c r="K3" i="34" s="1"/>
  <c r="H15" i="34"/>
  <c r="BA15" i="34" s="1"/>
  <c r="BC15" i="34" s="1"/>
  <c r="BD15" i="34" s="1"/>
  <c r="H16" i="34"/>
  <c r="BA16" i="34" s="1"/>
  <c r="BC16" i="34" s="1"/>
  <c r="BD16" i="34" s="1"/>
  <c r="H27" i="34"/>
  <c r="BA27" i="34" s="1"/>
  <c r="BC27" i="34" s="1"/>
  <c r="BD27" i="34" s="1"/>
  <c r="H28" i="34"/>
  <c r="H39" i="34"/>
  <c r="K39" i="34" s="1"/>
  <c r="H40" i="34"/>
  <c r="K40" i="34" s="1"/>
  <c r="H55" i="34"/>
  <c r="K55" i="34" s="1"/>
  <c r="H56" i="34"/>
  <c r="BA56" i="34" s="1"/>
  <c r="BC56" i="34" s="1"/>
  <c r="BD56" i="34" s="1"/>
  <c r="H58" i="34"/>
  <c r="K58" i="34" s="1"/>
  <c r="H59" i="34"/>
  <c r="BA59" i="34" s="1"/>
  <c r="BC59" i="34" s="1"/>
  <c r="BD59" i="34" s="1"/>
  <c r="H60" i="34"/>
  <c r="H76" i="34"/>
  <c r="BA76" i="34" s="1"/>
  <c r="BC76" i="34" s="1"/>
  <c r="BD76" i="34" s="1"/>
  <c r="H77" i="34"/>
  <c r="K77" i="34" s="1"/>
  <c r="H20" i="35"/>
  <c r="K20" i="35" s="1"/>
  <c r="H24" i="35"/>
  <c r="H25" i="35"/>
  <c r="H45" i="35"/>
  <c r="BA45" i="35" s="1"/>
  <c r="BC45" i="35" s="1"/>
  <c r="BD45" i="35" s="1"/>
  <c r="H85" i="35"/>
  <c r="BA85" i="35" s="1"/>
  <c r="BC85" i="35" s="1"/>
  <c r="BD85" i="35" s="1"/>
  <c r="H88" i="35"/>
  <c r="BA88" i="35" s="1"/>
  <c r="BC88" i="35" s="1"/>
  <c r="BD88" i="35" s="1"/>
  <c r="H89" i="35"/>
  <c r="H109" i="35"/>
  <c r="BA109" i="35" s="1"/>
  <c r="BC109" i="35" s="1"/>
  <c r="BD109" i="35" s="1"/>
  <c r="H120" i="35"/>
  <c r="K120" i="35" s="1"/>
  <c r="H7" i="34"/>
  <c r="H19" i="34"/>
  <c r="BA19" i="34" s="1"/>
  <c r="BC19" i="34" s="1"/>
  <c r="BD19" i="34" s="1"/>
  <c r="H20" i="34"/>
  <c r="K20" i="34" s="1"/>
  <c r="H43" i="34"/>
  <c r="K43" i="34" s="1"/>
  <c r="H44" i="34"/>
  <c r="H6" i="35"/>
  <c r="BA6" i="35" s="1"/>
  <c r="BC6" i="35" s="1"/>
  <c r="BD6" i="35" s="1"/>
  <c r="H11" i="35"/>
  <c r="H12" i="35"/>
  <c r="BA12" i="35" s="1"/>
  <c r="BC12" i="35" s="1"/>
  <c r="BD12" i="35" s="1"/>
  <c r="H14" i="35"/>
  <c r="K14" i="35" s="1"/>
  <c r="H15" i="35"/>
  <c r="K15" i="35" s="1"/>
  <c r="H69" i="35"/>
  <c r="H72" i="35"/>
  <c r="BA72" i="35" s="1"/>
  <c r="BC72" i="35" s="1"/>
  <c r="BD72" i="35" s="1"/>
  <c r="H73" i="35"/>
  <c r="H52" i="34"/>
  <c r="BA52" i="34" s="1"/>
  <c r="BC52" i="34" s="1"/>
  <c r="BD52" i="34" s="1"/>
  <c r="H67" i="34"/>
  <c r="BA67" i="34" s="1"/>
  <c r="BC67" i="34" s="1"/>
  <c r="BD67" i="34" s="1"/>
  <c r="H68" i="34"/>
  <c r="K68" i="34" s="1"/>
  <c r="H80" i="34"/>
  <c r="BA80" i="34" s="1"/>
  <c r="BC80" i="34" s="1"/>
  <c r="BD80" i="34" s="1"/>
  <c r="H81" i="34"/>
  <c r="BA81" i="34" s="1"/>
  <c r="BC81" i="34" s="1"/>
  <c r="BD81" i="34" s="1"/>
  <c r="H96" i="34"/>
  <c r="K96" i="34" s="1"/>
  <c r="H97" i="34"/>
  <c r="BA97" i="34" s="1"/>
  <c r="BC97" i="34" s="1"/>
  <c r="BD97" i="34" s="1"/>
  <c r="H7" i="35"/>
  <c r="H8" i="35"/>
  <c r="K8" i="35" s="1"/>
  <c r="H17" i="35"/>
  <c r="BA17" i="35" s="1"/>
  <c r="BC17" i="35" s="1"/>
  <c r="BD17" i="35" s="1"/>
  <c r="H33" i="35"/>
  <c r="K33" i="35" s="1"/>
  <c r="H49" i="35"/>
  <c r="H65" i="35"/>
  <c r="K65" i="35" s="1"/>
  <c r="H81" i="35"/>
  <c r="H97" i="35"/>
  <c r="K97" i="35" s="1"/>
  <c r="H113" i="35"/>
  <c r="H114" i="35"/>
  <c r="K114" i="35" s="1"/>
  <c r="H4" i="35"/>
  <c r="K4" i="35" s="1"/>
  <c r="H9" i="35"/>
  <c r="BA9" i="35" s="1"/>
  <c r="BC9" i="35" s="1"/>
  <c r="BD9" i="35" s="1"/>
  <c r="H13" i="35"/>
  <c r="K13" i="35" s="1"/>
  <c r="H18" i="35"/>
  <c r="K18" i="35" s="1"/>
  <c r="H23" i="35"/>
  <c r="H26" i="35"/>
  <c r="BA26" i="35" s="1"/>
  <c r="BC26" i="35" s="1"/>
  <c r="BD26" i="35" s="1"/>
  <c r="H27" i="35"/>
  <c r="H30" i="35"/>
  <c r="BA30" i="35" s="1"/>
  <c r="BC30" i="35" s="1"/>
  <c r="BD30" i="35" s="1"/>
  <c r="H31" i="35"/>
  <c r="H34" i="35"/>
  <c r="K34" i="35" s="1"/>
  <c r="H35" i="35"/>
  <c r="H38" i="35"/>
  <c r="BA38" i="35" s="1"/>
  <c r="BC38" i="35" s="1"/>
  <c r="BD38" i="35" s="1"/>
  <c r="H39" i="35"/>
  <c r="H42" i="35"/>
  <c r="K42" i="35" s="1"/>
  <c r="H43" i="35"/>
  <c r="H46" i="35"/>
  <c r="K46" i="35" s="1"/>
  <c r="H47" i="35"/>
  <c r="H50" i="35"/>
  <c r="BA50" i="35" s="1"/>
  <c r="BC50" i="35" s="1"/>
  <c r="BD50" i="35" s="1"/>
  <c r="H51" i="35"/>
  <c r="H54" i="35"/>
  <c r="K54" i="35" s="1"/>
  <c r="H55" i="35"/>
  <c r="H58" i="35"/>
  <c r="K58" i="35" s="1"/>
  <c r="H59" i="35"/>
  <c r="H62" i="35"/>
  <c r="BA62" i="35" s="1"/>
  <c r="BC62" i="35" s="1"/>
  <c r="BD62" i="35" s="1"/>
  <c r="H63" i="35"/>
  <c r="H66" i="35"/>
  <c r="K66" i="35" s="1"/>
  <c r="H67" i="35"/>
  <c r="H70" i="35"/>
  <c r="BA70" i="35" s="1"/>
  <c r="BC70" i="35" s="1"/>
  <c r="BD70" i="35" s="1"/>
  <c r="H71" i="35"/>
  <c r="H74" i="35"/>
  <c r="K74" i="35" s="1"/>
  <c r="H75" i="35"/>
  <c r="H78" i="35"/>
  <c r="K78" i="35" s="1"/>
  <c r="H79" i="35"/>
  <c r="H82" i="35"/>
  <c r="BA82" i="35" s="1"/>
  <c r="BC82" i="35" s="1"/>
  <c r="BD82" i="35" s="1"/>
  <c r="H83" i="35"/>
  <c r="H86" i="35"/>
  <c r="K86" i="35" s="1"/>
  <c r="H87" i="35"/>
  <c r="H90" i="35"/>
  <c r="K90" i="35" s="1"/>
  <c r="H91" i="35"/>
  <c r="H94" i="35"/>
  <c r="BA94" i="35" s="1"/>
  <c r="BC94" i="35" s="1"/>
  <c r="BD94" i="35" s="1"/>
  <c r="H95" i="35"/>
  <c r="H98" i="35"/>
  <c r="K98" i="35" s="1"/>
  <c r="H99" i="35"/>
  <c r="H102" i="35"/>
  <c r="BA102" i="35" s="1"/>
  <c r="BC102" i="35" s="1"/>
  <c r="BD102" i="35" s="1"/>
  <c r="H103" i="35"/>
  <c r="H106" i="35"/>
  <c r="K106" i="35" s="1"/>
  <c r="H107" i="35"/>
  <c r="H110" i="35"/>
  <c r="K110" i="35" s="1"/>
  <c r="H111" i="35"/>
  <c r="H115" i="35"/>
  <c r="BA115" i="35" s="1"/>
  <c r="BC115" i="35" s="1"/>
  <c r="BD115" i="35" s="1"/>
  <c r="H121" i="35"/>
  <c r="H122" i="35"/>
  <c r="BA122" i="35" s="1"/>
  <c r="H123" i="35"/>
  <c r="H124" i="35"/>
  <c r="K124" i="35" s="1"/>
  <c r="H4" i="34"/>
  <c r="K4" i="34" s="1"/>
  <c r="H5" i="34"/>
  <c r="K5" i="34" s="1"/>
  <c r="H8" i="34"/>
  <c r="BA8" i="34" s="1"/>
  <c r="BC8" i="34" s="1"/>
  <c r="BD8" i="34" s="1"/>
  <c r="H9" i="34"/>
  <c r="BA9" i="34" s="1"/>
  <c r="BC9" i="34" s="1"/>
  <c r="BD9" i="34" s="1"/>
  <c r="H12" i="34"/>
  <c r="K12" i="34" s="1"/>
  <c r="H17" i="34"/>
  <c r="K17" i="34" s="1"/>
  <c r="H21" i="34"/>
  <c r="K21" i="34" s="1"/>
  <c r="H33" i="34"/>
  <c r="BA33" i="34" s="1"/>
  <c r="BC33" i="34" s="1"/>
  <c r="BD33" i="34" s="1"/>
  <c r="H37" i="34"/>
  <c r="K37" i="34" s="1"/>
  <c r="H41" i="34"/>
  <c r="K41" i="34" s="1"/>
  <c r="H45" i="34"/>
  <c r="K45" i="34" s="1"/>
  <c r="H49" i="34"/>
  <c r="BA49" i="34" s="1"/>
  <c r="BC49" i="34" s="1"/>
  <c r="BD49" i="34" s="1"/>
  <c r="H53" i="34"/>
  <c r="K53" i="34" s="1"/>
  <c r="H57" i="34"/>
  <c r="K57" i="34" s="1"/>
  <c r="H61" i="34"/>
  <c r="K61" i="34" s="1"/>
  <c r="H65" i="34"/>
  <c r="K65" i="34" s="1"/>
  <c r="H70" i="34"/>
  <c r="H74" i="34"/>
  <c r="K74" i="34" s="1"/>
  <c r="H78" i="34"/>
  <c r="K78" i="34" s="1"/>
  <c r="H82" i="34"/>
  <c r="K82" i="34" s="1"/>
  <c r="H86" i="34"/>
  <c r="H90" i="34"/>
  <c r="BA90" i="34" s="1"/>
  <c r="BC90" i="34" s="1"/>
  <c r="BD90" i="34" s="1"/>
  <c r="H94" i="34"/>
  <c r="BA94" i="34" s="1"/>
  <c r="BC94" i="34" s="1"/>
  <c r="BD94" i="34" s="1"/>
  <c r="H98" i="34"/>
  <c r="K98" i="34" s="1"/>
  <c r="H14" i="31"/>
  <c r="K28" i="34"/>
  <c r="BA28" i="34"/>
  <c r="BC28" i="34" s="1"/>
  <c r="BD28" i="34" s="1"/>
  <c r="BA44" i="34"/>
  <c r="BC44" i="34" s="1"/>
  <c r="BD44" i="34" s="1"/>
  <c r="K44" i="34"/>
  <c r="BA53" i="34"/>
  <c r="BC53" i="34" s="1"/>
  <c r="BD53" i="34" s="1"/>
  <c r="K59" i="34"/>
  <c r="BA60" i="34"/>
  <c r="BC60" i="34" s="1"/>
  <c r="BD60" i="34" s="1"/>
  <c r="K60" i="34"/>
  <c r="BA69" i="34"/>
  <c r="BC69" i="34" s="1"/>
  <c r="BD69" i="34" s="1"/>
  <c r="K84" i="34"/>
  <c r="BA84" i="34"/>
  <c r="BC84" i="34" s="1"/>
  <c r="BD84" i="34" s="1"/>
  <c r="BA85" i="34"/>
  <c r="BC85" i="34" s="1"/>
  <c r="BD85" i="34" s="1"/>
  <c r="K85" i="34"/>
  <c r="K6" i="35"/>
  <c r="BA11" i="35"/>
  <c r="BC11" i="35" s="1"/>
  <c r="BD11" i="35" s="1"/>
  <c r="K11" i="35"/>
  <c r="BA20" i="35"/>
  <c r="BC20" i="35" s="1"/>
  <c r="BD20" i="35" s="1"/>
  <c r="BA7" i="34"/>
  <c r="BC7" i="34" s="1"/>
  <c r="BD7" i="34" s="1"/>
  <c r="K7" i="34"/>
  <c r="BA32" i="34"/>
  <c r="BC32" i="34" s="1"/>
  <c r="BD32" i="34" s="1"/>
  <c r="K32" i="34"/>
  <c r="BA48" i="34"/>
  <c r="BC48" i="34" s="1"/>
  <c r="BD48" i="34" s="1"/>
  <c r="K48" i="34"/>
  <c r="BA64" i="34"/>
  <c r="BC64" i="34" s="1"/>
  <c r="BD64" i="34" s="1"/>
  <c r="K64" i="34"/>
  <c r="BA89" i="34"/>
  <c r="BC89" i="34" s="1"/>
  <c r="BD89" i="34" s="1"/>
  <c r="K89" i="34"/>
  <c r="K9" i="35"/>
  <c r="K23" i="35"/>
  <c r="BA23" i="35"/>
  <c r="BC23" i="35" s="1"/>
  <c r="BD23" i="35" s="1"/>
  <c r="BA23" i="34"/>
  <c r="BC23" i="34" s="1"/>
  <c r="BD23" i="34" s="1"/>
  <c r="K23" i="34"/>
  <c r="K51" i="34"/>
  <c r="K70" i="34"/>
  <c r="BA70" i="34"/>
  <c r="BC70" i="34" s="1"/>
  <c r="BD70" i="34" s="1"/>
  <c r="K76" i="34"/>
  <c r="K86" i="34"/>
  <c r="BA86" i="34"/>
  <c r="BC86" i="34" s="1"/>
  <c r="BD86" i="34" s="1"/>
  <c r="BA55" i="34"/>
  <c r="BC55" i="34" s="1"/>
  <c r="BD55" i="34" s="1"/>
  <c r="K80" i="34"/>
  <c r="K7" i="35"/>
  <c r="BA7" i="35"/>
  <c r="BC7" i="35" s="1"/>
  <c r="BD7" i="35" s="1"/>
  <c r="BA8" i="35"/>
  <c r="BC8" i="35" s="1"/>
  <c r="BD8" i="35" s="1"/>
  <c r="BA14" i="35"/>
  <c r="BC14" i="35" s="1"/>
  <c r="BD14" i="35" s="1"/>
  <c r="BA16" i="35"/>
  <c r="BC16" i="35" s="1"/>
  <c r="BD16" i="35" s="1"/>
  <c r="K16" i="35"/>
  <c r="BA19" i="35"/>
  <c r="BC19" i="35" s="1"/>
  <c r="BD19" i="35" s="1"/>
  <c r="BA24" i="35"/>
  <c r="BC24" i="35" s="1"/>
  <c r="BD24" i="35" s="1"/>
  <c r="K24" i="35"/>
  <c r="K30" i="35"/>
  <c r="K31" i="35"/>
  <c r="BA31" i="35"/>
  <c r="BC31" i="35" s="1"/>
  <c r="BD31" i="35" s="1"/>
  <c r="K37" i="35"/>
  <c r="BA37" i="35"/>
  <c r="BC37" i="35" s="1"/>
  <c r="BD37" i="35" s="1"/>
  <c r="K47" i="35"/>
  <c r="BA47" i="35"/>
  <c r="BC47" i="35" s="1"/>
  <c r="BD47" i="35" s="1"/>
  <c r="K53" i="35"/>
  <c r="BA53" i="35"/>
  <c r="BC53" i="35" s="1"/>
  <c r="BD53" i="35" s="1"/>
  <c r="K62" i="35"/>
  <c r="K63" i="35"/>
  <c r="BA63" i="35"/>
  <c r="BC63" i="35" s="1"/>
  <c r="BD63" i="35" s="1"/>
  <c r="K69" i="35"/>
  <c r="BA69" i="35"/>
  <c r="BC69" i="35" s="1"/>
  <c r="BD69" i="35" s="1"/>
  <c r="K79" i="35"/>
  <c r="BA79" i="35"/>
  <c r="BC79" i="35" s="1"/>
  <c r="BD79" i="35" s="1"/>
  <c r="K85" i="35"/>
  <c r="K94" i="35"/>
  <c r="K95" i="35"/>
  <c r="BA95" i="35"/>
  <c r="BC95" i="35" s="1"/>
  <c r="BD95" i="35" s="1"/>
  <c r="K101" i="35"/>
  <c r="BA101" i="35"/>
  <c r="BC101" i="35" s="1"/>
  <c r="BD101" i="35" s="1"/>
  <c r="K111" i="35"/>
  <c r="BA111" i="35"/>
  <c r="BC111" i="35" s="1"/>
  <c r="BD111" i="35" s="1"/>
  <c r="K117" i="35"/>
  <c r="BA117" i="35"/>
  <c r="BC117" i="35" s="1"/>
  <c r="BD117" i="35" s="1"/>
  <c r="K118" i="35"/>
  <c r="BA118" i="35"/>
  <c r="BA13" i="34"/>
  <c r="BC13" i="34" s="1"/>
  <c r="BD13" i="34" s="1"/>
  <c r="BA25" i="34"/>
  <c r="BC25" i="34" s="1"/>
  <c r="BD25" i="34" s="1"/>
  <c r="BA38" i="34"/>
  <c r="BC38" i="34" s="1"/>
  <c r="BD38" i="34" s="1"/>
  <c r="BA54" i="34"/>
  <c r="BC54" i="34" s="1"/>
  <c r="BD54" i="34" s="1"/>
  <c r="BA95" i="34"/>
  <c r="BC95" i="34" s="1"/>
  <c r="BD95" i="34" s="1"/>
  <c r="BA5" i="35"/>
  <c r="BC5" i="35" s="1"/>
  <c r="BD5" i="35" s="1"/>
  <c r="BA10" i="35"/>
  <c r="BC10" i="35" s="1"/>
  <c r="BD10" i="35" s="1"/>
  <c r="BA13" i="35"/>
  <c r="BC13" i="35" s="1"/>
  <c r="BD13" i="35" s="1"/>
  <c r="BA18" i="35"/>
  <c r="BC18" i="35" s="1"/>
  <c r="BD18" i="35" s="1"/>
  <c r="K35" i="35"/>
  <c r="BA35" i="35"/>
  <c r="BC35" i="35" s="1"/>
  <c r="BD35" i="35" s="1"/>
  <c r="K50" i="35"/>
  <c r="K51" i="35"/>
  <c r="BA51" i="35"/>
  <c r="BC51" i="35" s="1"/>
  <c r="BD51" i="35" s="1"/>
  <c r="K57" i="35"/>
  <c r="BA57" i="35"/>
  <c r="BC57" i="35" s="1"/>
  <c r="BD57" i="35" s="1"/>
  <c r="K67" i="35"/>
  <c r="BA67" i="35"/>
  <c r="BC67" i="35" s="1"/>
  <c r="BD67" i="35" s="1"/>
  <c r="K73" i="35"/>
  <c r="BA73" i="35"/>
  <c r="BC73" i="35" s="1"/>
  <c r="BD73" i="35" s="1"/>
  <c r="K82" i="35"/>
  <c r="K83" i="35"/>
  <c r="BA83" i="35"/>
  <c r="BC83" i="35" s="1"/>
  <c r="BD83" i="35" s="1"/>
  <c r="K89" i="35"/>
  <c r="BA89" i="35"/>
  <c r="BC89" i="35" s="1"/>
  <c r="BD89" i="35" s="1"/>
  <c r="K99" i="35"/>
  <c r="BA99" i="35"/>
  <c r="BC99" i="35" s="1"/>
  <c r="BD99" i="35" s="1"/>
  <c r="K115" i="35"/>
  <c r="K119" i="35"/>
  <c r="K121" i="35"/>
  <c r="BA121" i="35"/>
  <c r="BA6" i="34"/>
  <c r="BC6" i="34" s="1"/>
  <c r="BD6" i="34" s="1"/>
  <c r="BA14" i="34"/>
  <c r="BC14" i="34" s="1"/>
  <c r="BD14" i="34" s="1"/>
  <c r="BA26" i="34"/>
  <c r="BC26" i="34" s="1"/>
  <c r="BD26" i="34" s="1"/>
  <c r="BA30" i="34"/>
  <c r="BC30" i="34" s="1"/>
  <c r="BD30" i="34" s="1"/>
  <c r="H21" i="35"/>
  <c r="K25" i="35"/>
  <c r="BA25" i="35"/>
  <c r="BC25" i="35" s="1"/>
  <c r="BD25" i="35" s="1"/>
  <c r="K29" i="35"/>
  <c r="BA29" i="35"/>
  <c r="BC29" i="35" s="1"/>
  <c r="BD29" i="35" s="1"/>
  <c r="K38" i="35"/>
  <c r="K39" i="35"/>
  <c r="BA39" i="35"/>
  <c r="BC39" i="35" s="1"/>
  <c r="BD39" i="35" s="1"/>
  <c r="K45" i="35"/>
  <c r="BA54" i="35"/>
  <c r="BC54" i="35" s="1"/>
  <c r="BD54" i="35" s="1"/>
  <c r="K55" i="35"/>
  <c r="BA55" i="35"/>
  <c r="BC55" i="35" s="1"/>
  <c r="BD55" i="35" s="1"/>
  <c r="BA61" i="35"/>
  <c r="BC61" i="35" s="1"/>
  <c r="BD61" i="35" s="1"/>
  <c r="K70" i="35"/>
  <c r="K71" i="35"/>
  <c r="BA71" i="35"/>
  <c r="BC71" i="35" s="1"/>
  <c r="BD71" i="35" s="1"/>
  <c r="K77" i="35"/>
  <c r="BA77" i="35"/>
  <c r="BC77" i="35" s="1"/>
  <c r="BD77" i="35" s="1"/>
  <c r="BA86" i="35"/>
  <c r="BC86" i="35" s="1"/>
  <c r="BD86" i="35" s="1"/>
  <c r="K87" i="35"/>
  <c r="BA87" i="35"/>
  <c r="BC87" i="35" s="1"/>
  <c r="BD87" i="35" s="1"/>
  <c r="K93" i="35"/>
  <c r="K102" i="35"/>
  <c r="K103" i="35"/>
  <c r="BA103" i="35"/>
  <c r="BC103" i="35" s="1"/>
  <c r="BD103" i="35" s="1"/>
  <c r="K109" i="35"/>
  <c r="K122" i="35"/>
  <c r="K17" i="35"/>
  <c r="H22" i="35"/>
  <c r="K26" i="35"/>
  <c r="K27" i="35"/>
  <c r="BA27" i="35"/>
  <c r="BC27" i="35" s="1"/>
  <c r="BD27" i="35" s="1"/>
  <c r="BA33" i="35"/>
  <c r="BC33" i="35" s="1"/>
  <c r="BD33" i="35" s="1"/>
  <c r="K43" i="35"/>
  <c r="BA43" i="35"/>
  <c r="BC43" i="35" s="1"/>
  <c r="BD43" i="35" s="1"/>
  <c r="K49" i="35"/>
  <c r="BA49" i="35"/>
  <c r="BC49" i="35" s="1"/>
  <c r="BD49" i="35" s="1"/>
  <c r="BA58" i="35"/>
  <c r="BC58" i="35" s="1"/>
  <c r="BD58" i="35" s="1"/>
  <c r="K59" i="35"/>
  <c r="BA59" i="35"/>
  <c r="BC59" i="35" s="1"/>
  <c r="BD59" i="35" s="1"/>
  <c r="BA74" i="35"/>
  <c r="BC74" i="35" s="1"/>
  <c r="BD74" i="35" s="1"/>
  <c r="K75" i="35"/>
  <c r="BA75" i="35"/>
  <c r="BC75" i="35" s="1"/>
  <c r="BD75" i="35" s="1"/>
  <c r="K81" i="35"/>
  <c r="BA81" i="35"/>
  <c r="BC81" i="35" s="1"/>
  <c r="BD81" i="35" s="1"/>
  <c r="K91" i="35"/>
  <c r="BA91" i="35"/>
  <c r="BC91" i="35" s="1"/>
  <c r="BD91" i="35" s="1"/>
  <c r="BA106" i="35"/>
  <c r="BC106" i="35" s="1"/>
  <c r="BD106" i="35" s="1"/>
  <c r="K107" i="35"/>
  <c r="BA107" i="35"/>
  <c r="BC107" i="35" s="1"/>
  <c r="BD107" i="35" s="1"/>
  <c r="K113" i="35"/>
  <c r="BA113" i="35"/>
  <c r="BC113" i="35" s="1"/>
  <c r="BD113" i="35" s="1"/>
  <c r="K123" i="35"/>
  <c r="BA123" i="35"/>
  <c r="BC123" i="35" s="1"/>
  <c r="BD123" i="35" s="1"/>
  <c r="BA124" i="35"/>
  <c r="BC124" i="35" s="1"/>
  <c r="BD124" i="35" s="1"/>
  <c r="K28" i="35"/>
  <c r="K32" i="35"/>
  <c r="K36" i="35"/>
  <c r="K40" i="35"/>
  <c r="K44" i="35"/>
  <c r="K48" i="35"/>
  <c r="K56" i="35"/>
  <c r="K60" i="35"/>
  <c r="K64" i="35"/>
  <c r="K76" i="35"/>
  <c r="K84" i="35"/>
  <c r="K88" i="35"/>
  <c r="K92" i="35"/>
  <c r="K96" i="35"/>
  <c r="K100" i="35"/>
  <c r="K104" i="35"/>
  <c r="K108" i="35"/>
  <c r="K112" i="35"/>
  <c r="K116" i="35"/>
  <c r="BA4" i="35" l="1"/>
  <c r="BC4" i="35" s="1"/>
  <c r="BD4" i="35" s="1"/>
  <c r="K67" i="34"/>
  <c r="BA91" i="34"/>
  <c r="BC91" i="34" s="1"/>
  <c r="BD91" i="34" s="1"/>
  <c r="BA34" i="34"/>
  <c r="BC34" i="34" s="1"/>
  <c r="BD34" i="34" s="1"/>
  <c r="K92" i="34"/>
  <c r="BA24" i="34"/>
  <c r="BC24" i="34" s="1"/>
  <c r="BD24" i="34" s="1"/>
  <c r="K11" i="34"/>
  <c r="BA21" i="34"/>
  <c r="BC21" i="34" s="1"/>
  <c r="BD21" i="34" s="1"/>
  <c r="BA87" i="34"/>
  <c r="BC87" i="34" s="1"/>
  <c r="BD87" i="34" s="1"/>
  <c r="K56" i="34"/>
  <c r="BA50" i="34"/>
  <c r="BC50" i="34" s="1"/>
  <c r="BD50" i="34" s="1"/>
  <c r="BA46" i="34"/>
  <c r="BC46" i="34" s="1"/>
  <c r="BD46" i="34" s="1"/>
  <c r="BA96" i="34"/>
  <c r="BC96" i="34" s="1"/>
  <c r="BD96" i="34" s="1"/>
  <c r="K8" i="34"/>
  <c r="BA45" i="34"/>
  <c r="BC45" i="34" s="1"/>
  <c r="BD45" i="34" s="1"/>
  <c r="K19" i="34"/>
  <c r="BA18" i="34"/>
  <c r="BC18" i="34" s="1"/>
  <c r="BD18" i="34" s="1"/>
  <c r="BA71" i="34"/>
  <c r="BC71" i="34" s="1"/>
  <c r="BD71" i="34" s="1"/>
  <c r="BA29" i="34"/>
  <c r="BC29" i="34" s="1"/>
  <c r="BD29" i="34" s="1"/>
  <c r="BA88" i="34"/>
  <c r="BC88" i="34" s="1"/>
  <c r="BD88" i="34" s="1"/>
  <c r="BA10" i="34"/>
  <c r="BC10" i="34" s="1"/>
  <c r="BD10" i="34" s="1"/>
  <c r="BA66" i="34"/>
  <c r="BC66" i="34" s="1"/>
  <c r="BD66" i="34" s="1"/>
  <c r="BA42" i="34"/>
  <c r="BC42" i="34" s="1"/>
  <c r="BD42" i="34" s="1"/>
  <c r="K93" i="34"/>
  <c r="K35" i="34"/>
  <c r="K94" i="34"/>
  <c r="BA37" i="34"/>
  <c r="BC37" i="34" s="1"/>
  <c r="BD37" i="34" s="1"/>
  <c r="BA83" i="34"/>
  <c r="BC83" i="34" s="1"/>
  <c r="BD83" i="34" s="1"/>
  <c r="BA62" i="34"/>
  <c r="BC62" i="34" s="1"/>
  <c r="BD62" i="34" s="1"/>
  <c r="K49" i="34"/>
  <c r="K9" i="34"/>
  <c r="BA61" i="34"/>
  <c r="BC61" i="34" s="1"/>
  <c r="BD61" i="34" s="1"/>
  <c r="BA82" i="34"/>
  <c r="BC82" i="34" s="1"/>
  <c r="BD82" i="34" s="1"/>
  <c r="BA20" i="34"/>
  <c r="BC20" i="34" s="1"/>
  <c r="BD20" i="34" s="1"/>
  <c r="K15" i="34"/>
  <c r="BA78" i="34"/>
  <c r="BC78" i="34" s="1"/>
  <c r="BD78" i="34" s="1"/>
  <c r="BA75" i="34"/>
  <c r="BC75" i="34" s="1"/>
  <c r="BD75" i="34" s="1"/>
  <c r="K90" i="34"/>
  <c r="K33" i="34"/>
  <c r="BA77" i="34"/>
  <c r="BC77" i="34" s="1"/>
  <c r="BD77" i="34" s="1"/>
  <c r="BA41" i="34"/>
  <c r="BC41" i="34" s="1"/>
  <c r="BD41" i="34" s="1"/>
  <c r="K68" i="35"/>
  <c r="BA120" i="35"/>
  <c r="BA105" i="35"/>
  <c r="BC105" i="35" s="1"/>
  <c r="BD105" i="35" s="1"/>
  <c r="BA98" i="35"/>
  <c r="BC98" i="35" s="1"/>
  <c r="BD98" i="35" s="1"/>
  <c r="BA66" i="35"/>
  <c r="BC66" i="35" s="1"/>
  <c r="BD66" i="35" s="1"/>
  <c r="BA41" i="35"/>
  <c r="BC41" i="35" s="1"/>
  <c r="BD41" i="35" s="1"/>
  <c r="BA34" i="35"/>
  <c r="BC34" i="35" s="1"/>
  <c r="BD34" i="35" s="1"/>
  <c r="K125" i="35"/>
  <c r="K52" i="35"/>
  <c r="BA97" i="35"/>
  <c r="BC97" i="35" s="1"/>
  <c r="BD97" i="35" s="1"/>
  <c r="BA90" i="35"/>
  <c r="BC90" i="35" s="1"/>
  <c r="BD90" i="35" s="1"/>
  <c r="BA2" i="35"/>
  <c r="BC2" i="35" s="1"/>
  <c r="BD2" i="35" s="1"/>
  <c r="BA42" i="35"/>
  <c r="BC42" i="35" s="1"/>
  <c r="BD42" i="35" s="1"/>
  <c r="K80" i="35"/>
  <c r="K12" i="35"/>
  <c r="K16" i="34"/>
  <c r="BA65" i="34"/>
  <c r="BC65" i="34" s="1"/>
  <c r="BD65" i="34" s="1"/>
  <c r="BA22" i="34"/>
  <c r="BC22" i="34" s="1"/>
  <c r="BD22" i="34" s="1"/>
  <c r="BA79" i="34"/>
  <c r="BC79" i="34" s="1"/>
  <c r="BD79" i="34" s="1"/>
  <c r="K97" i="34"/>
  <c r="BA40" i="34"/>
  <c r="BC40" i="34" s="1"/>
  <c r="BD40" i="34" s="1"/>
  <c r="K36" i="34"/>
  <c r="K31" i="34"/>
  <c r="BA98" i="34"/>
  <c r="BC98" i="34" s="1"/>
  <c r="BD98" i="34" s="1"/>
  <c r="BA72" i="34"/>
  <c r="BC72" i="34" s="1"/>
  <c r="BD72" i="34" s="1"/>
  <c r="BA63" i="34"/>
  <c r="BC63" i="34" s="1"/>
  <c r="BD63" i="34" s="1"/>
  <c r="BA47" i="34"/>
  <c r="BC47" i="34" s="1"/>
  <c r="BD47" i="34" s="1"/>
  <c r="BA4" i="34"/>
  <c r="BC4" i="34" s="1"/>
  <c r="BD4" i="34" s="1"/>
  <c r="BA3" i="34"/>
  <c r="BC3" i="34" s="1"/>
  <c r="BD3" i="34" s="1"/>
  <c r="K27" i="34"/>
  <c r="BA12" i="34"/>
  <c r="BC12" i="34" s="1"/>
  <c r="BD12" i="34" s="1"/>
  <c r="K72" i="35"/>
  <c r="BA114" i="35"/>
  <c r="BC114" i="35" s="1"/>
  <c r="BD114" i="35" s="1"/>
  <c r="BA65" i="35"/>
  <c r="BC65" i="35" s="1"/>
  <c r="BD65" i="35" s="1"/>
  <c r="BA58" i="34"/>
  <c r="BC58" i="34" s="1"/>
  <c r="BD58" i="34" s="1"/>
  <c r="BA110" i="35"/>
  <c r="BC110" i="35" s="1"/>
  <c r="BD110" i="35" s="1"/>
  <c r="BA78" i="35"/>
  <c r="BC78" i="35" s="1"/>
  <c r="BD78" i="35" s="1"/>
  <c r="BA46" i="35"/>
  <c r="BC46" i="35" s="1"/>
  <c r="BD46" i="35" s="1"/>
  <c r="K81" i="34"/>
  <c r="BA74" i="34"/>
  <c r="BC74" i="34" s="1"/>
  <c r="BD74" i="34" s="1"/>
  <c r="BA39" i="34"/>
  <c r="BC39" i="34" s="1"/>
  <c r="BD39" i="34" s="1"/>
  <c r="K3" i="35"/>
  <c r="K52" i="34"/>
  <c r="BA17" i="34"/>
  <c r="BC17" i="34" s="1"/>
  <c r="BD17" i="34" s="1"/>
  <c r="BA5" i="34"/>
  <c r="BC5" i="34" s="1"/>
  <c r="BD5" i="34" s="1"/>
  <c r="K73" i="34"/>
  <c r="BA57" i="34"/>
  <c r="BC57" i="34" s="1"/>
  <c r="BD57" i="34" s="1"/>
  <c r="BA43" i="34"/>
  <c r="BC43" i="34" s="1"/>
  <c r="BD43" i="34" s="1"/>
  <c r="BA22" i="35"/>
  <c r="BC22" i="35" s="1"/>
  <c r="BD22" i="35" s="1"/>
  <c r="K22" i="35"/>
  <c r="BA21" i="35"/>
  <c r="BC21" i="35" s="1"/>
  <c r="BD21" i="35" s="1"/>
  <c r="K21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tc={93AEBD7B-9FE1-452C-9345-A6EEF10A98E7}</author>
  </authors>
  <commentList>
    <comment ref="I16" authorId="0" shapeId="0" xr:uid="{6317CCD6-7C97-4EAC-BAE2-0515B65948E5}">
      <text>
        <r>
          <rPr>
            <b/>
            <sz val="9"/>
            <color rgb="FF000000"/>
            <rFont val="Tahoma"/>
            <family val="2"/>
            <charset val="1"/>
          </rPr>
          <t xml:space="preserve">Sjoerd Jaarsma:
</t>
        </r>
        <r>
          <rPr>
            <sz val="9"/>
            <color rgb="FF000000"/>
            <rFont val="Tahoma"/>
            <family val="2"/>
            <charset val="1"/>
          </rPr>
          <t>Jaar ouder gemaakt.</t>
        </r>
      </text>
    </comment>
    <comment ref="I39" authorId="1" shapeId="0" xr:uid="{93AEBD7B-9FE1-452C-9345-A6EEF10A98E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leeftijd aangepast, overgang groot wapen</t>
      </text>
    </comment>
    <comment ref="I72" authorId="0" shapeId="0" xr:uid="{23BCF8A7-D30D-4D3C-A2C1-1A17641BD81A}">
      <text>
        <r>
          <rPr>
            <b/>
            <sz val="9"/>
            <color rgb="FF000000"/>
            <rFont val="Tahoma"/>
            <family val="2"/>
            <charset val="1"/>
          </rPr>
          <t xml:space="preserve">lilian:
</t>
        </r>
        <r>
          <rPr>
            <sz val="9"/>
            <color rgb="FF000000"/>
            <rFont val="Tahoma"/>
            <family val="2"/>
            <charset val="1"/>
          </rPr>
          <t>Ouder gemaakt, ingevoegd op ander tabblad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tc={A56321C4-ABB8-4401-97EF-9222F6F9B69E}</author>
    <author/>
  </authors>
  <commentList>
    <comment ref="E3" authorId="0" shapeId="0" xr:uid="{A56321C4-ABB8-4401-97EF-9222F6F9B69E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punten sabel 2018: 39</t>
      </text>
    </comment>
    <comment ref="D43" authorId="1" shapeId="0" xr:uid="{195D8DDE-0F2E-4954-9703-2593D0BFF779}">
      <text>
        <r>
          <rPr>
            <sz val="10"/>
            <rFont val="Arial"/>
            <family val="2"/>
          </rP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GROOT WAPEN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S.R. Jaarsma</author>
  </authors>
  <commentList>
    <comment ref="L3" authorId="0" shapeId="0" xr:uid="{B9786E17-D0C0-4786-9983-2196BBFAC879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Hier het aantal malen dat de poule verschermd wordt invoeren. Dit is tevens het aantal geprinte kopiën. </t>
        </r>
      </text>
    </comment>
    <comment ref="A18" authorId="0" shapeId="0" xr:uid="{A92DFA00-9FFB-4BBD-B134-AC61789CD423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Selecteer dit veld om het pouleschema in te voeren
(knoppen 4 t/m 12) en ook weer te wissen.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lilian</author>
    <author>tc={56FC8E74-A770-48BB-BE7C-DBE641198DF5}</author>
    <author/>
    <author>Sjoerd Jaarsma</author>
    <author>tc={179A26DB-0A98-4730-972C-3150E34EF7C2}</author>
  </authors>
  <commentList>
    <comment ref="E1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lilian:</t>
        </r>
        <r>
          <rPr>
            <sz val="9"/>
            <color indexed="81"/>
            <rFont val="Tahoma"/>
            <family val="2"/>
          </rPr>
          <t xml:space="preserve">
overgezet naar grote wapens, punten nog niet overgezet.</t>
        </r>
      </text>
    </comment>
    <comment ref="L12" authorId="1" shapeId="0" xr:uid="{00000000-0006-0000-0400-00000300000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totaal 2019 kleine wapens overgezet</t>
      </text>
    </comment>
    <comment ref="I25" authorId="2" shapeId="0" xr:uid="{00000000-0006-0000-04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ad van der Weg:
</t>
        </r>
        <r>
          <rPr>
            <sz val="9"/>
            <color rgb="FF000000"/>
            <rFont val="Tahoma"/>
            <family val="2"/>
            <charset val="1"/>
          </rPr>
          <t xml:space="preserve">ouder gemaakt </t>
        </r>
      </text>
    </comment>
    <comment ref="E27" authorId="3" shapeId="0" xr:uid="{00000000-0006-0000-0400-000004000000}">
      <text>
        <r>
          <rPr>
            <b/>
            <sz val="9"/>
            <color indexed="81"/>
            <rFont val="Tahoma"/>
            <family val="2"/>
          </rPr>
          <t>Sjoerd Jaarsma:</t>
        </r>
        <r>
          <rPr>
            <sz val="9"/>
            <color indexed="81"/>
            <rFont val="Tahoma"/>
            <family val="2"/>
          </rPr>
          <t xml:space="preserve">
2018: 390 punten als Jessy, Snellen
</t>
        </r>
      </text>
    </comment>
    <comment ref="L30" authorId="4" shapeId="0" xr:uid="{00000000-0006-0000-0400-00000500000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overgezet van floret 118 pnt</t>
      </text>
    </comment>
    <comment ref="D35" authorId="2" shapeId="0" xr:uid="{00000000-0006-0000-0400-000006000000}">
      <text>
        <r>
          <rPr>
            <b/>
            <sz val="9"/>
            <color rgb="FF000000"/>
            <rFont val="Tahoma"/>
            <family val="2"/>
            <charset val="1"/>
          </rPr>
          <t xml:space="preserve">Ad van der Weg:
</t>
        </r>
        <r>
          <rPr>
            <sz val="9"/>
            <color rgb="FF000000"/>
            <rFont val="Tahoma"/>
            <family val="2"/>
            <charset val="1"/>
          </rPr>
          <t>17 JUNI: GAAT PER BANK BETALEN.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S.R. Jaarsma</author>
    <author>lilian</author>
    <author>Sjoerd Jaarsma</author>
  </authors>
  <commentList>
    <comment ref="L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Hier het aantal malen dat de poule verschermd wordt invoeren. Dit is tevens het aantal geprinte kopiën. </t>
        </r>
      </text>
    </comment>
    <comment ref="A1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Selecteer dit veld om het pouleschema in te voeren
(knoppen 4 t/m 12) en ook weer te wissen.</t>
        </r>
      </text>
    </comment>
    <comment ref="A79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lilian:</t>
        </r>
        <r>
          <rPr>
            <sz val="9"/>
            <color indexed="81"/>
            <rFont val="Tahoma"/>
            <family val="2"/>
          </rPr>
          <t xml:space="preserve">
overgezet naar grote wapens, punten nog niet overgezet.</t>
        </r>
      </text>
    </comment>
    <comment ref="A82" authorId="2" shapeId="0" xr:uid="{00000000-0006-0000-0600-000004000000}">
      <text>
        <r>
          <rPr>
            <b/>
            <sz val="9"/>
            <color indexed="81"/>
            <rFont val="Tahoma"/>
            <family val="2"/>
          </rPr>
          <t>Sjoerd Jaarsma:</t>
        </r>
        <r>
          <rPr>
            <sz val="9"/>
            <color indexed="81"/>
            <rFont val="Tahoma"/>
            <family val="2"/>
          </rPr>
          <t xml:space="preserve">
2018: 390 punten als Jessy, Snellen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tc={80B26EDE-39E2-443D-95D1-0057224E6FAA}</author>
    <author>tc={F6AE540C-E716-4009-9DF7-2B754612BF16}</author>
  </authors>
  <commentList>
    <comment ref="D3" authorId="0" shapeId="0" xr:uid="{58231DEF-792C-4671-942F-ECC24E7AF01E}">
      <text>
        <r>
          <rPr>
            <b/>
            <sz val="9"/>
            <color rgb="FF000000"/>
            <rFont val="Tahoma"/>
            <family val="2"/>
            <charset val="1"/>
          </rPr>
          <t xml:space="preserve">lilian:
</t>
        </r>
        <r>
          <rPr>
            <sz val="9"/>
            <color rgb="FF000000"/>
            <rFont val="Tahoma"/>
            <family val="2"/>
            <charset val="1"/>
          </rPr>
          <t>1x betaald maar misschien dit jaar al eerder geschermd --&gt; controleren</t>
        </r>
      </text>
    </comment>
    <comment ref="D16" authorId="1" shapeId="0" xr:uid="{80B26EDE-39E2-443D-95D1-0057224E6FAA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Score Floret 3166</t>
      </text>
    </comment>
    <comment ref="D21" authorId="0" shapeId="0" xr:uid="{57BF90D3-E5D8-44B5-B95D-A8CA7585C3F7}">
      <text>
        <r>
          <rPr>
            <b/>
            <sz val="9"/>
            <color rgb="FF000000"/>
            <rFont val="Tahoma"/>
            <family val="2"/>
            <charset val="1"/>
          </rPr>
          <t xml:space="preserve">lilian:
</t>
        </r>
        <r>
          <rPr>
            <sz val="9"/>
            <color rgb="FF000000"/>
            <rFont val="Tahoma"/>
            <family val="2"/>
            <charset val="1"/>
          </rPr>
          <t xml:space="preserve">Punten overzetten vanuit Floret
</t>
        </r>
      </text>
    </comment>
    <comment ref="H25" authorId="0" shapeId="0" xr:uid="{592D32B0-6442-47A6-8924-640EAD2A7485}">
      <text>
        <r>
          <rPr>
            <sz val="10"/>
            <color rgb="FF000000"/>
            <rFont val="Calibri"/>
            <family val="2"/>
            <charset val="1"/>
          </rPr>
          <t xml:space="preserve"> jaar ouder gemaakt
</t>
        </r>
      </text>
    </comment>
    <comment ref="D28" authorId="2" shapeId="0" xr:uid="{F6AE540C-E716-4009-9DF7-2B754612BF16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score floret 2018: 1150</t>
      </text>
    </comment>
    <comment ref="H37" authorId="0" shapeId="0" xr:uid="{A7B6CE7F-A1FE-4E2F-9272-BF98C78C532E}">
      <text>
        <r>
          <rPr>
            <sz val="10"/>
            <color rgb="FF000000"/>
            <rFont val="Calibri"/>
            <family val="2"/>
            <charset val="1"/>
          </rPr>
          <t xml:space="preserve">s van 2003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1" authorId="0" shapeId="0" xr:uid="{1B7AC92F-61A1-4B33-B6F4-1DE2015573D6}">
      <text>
        <r>
          <rPr>
            <b/>
            <sz val="10"/>
            <color rgb="FF000000"/>
            <rFont val="Tahoma"/>
            <family val="2"/>
            <charset val="1"/>
          </rPr>
          <t xml:space="preserve">Ad van der Weg:
</t>
        </r>
        <r>
          <rPr>
            <sz val="10"/>
            <color rgb="FF000000"/>
            <rFont val="Tahoma"/>
            <family val="2"/>
            <charset val="1"/>
          </rPr>
          <t xml:space="preserve">€ 38,50  5e toernooi mee gedaan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S.R. Jaarsma</author>
    <author>tc={E9F838B5-FE64-4636-BB24-2B1CA80F3986}</author>
  </authors>
  <commentList>
    <comment ref="L3" authorId="0" shapeId="0" xr:uid="{181E66B8-40D1-4FDE-83FE-A9E524BEADF7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Hier het aantal malen dat de poule verschermd wordt invoeren. Dit is tevens het aantal geprinte kopiën. </t>
        </r>
      </text>
    </comment>
    <comment ref="A18" authorId="0" shapeId="0" xr:uid="{59B699A5-2E5F-4F80-9249-759A343914CA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Selecteer dit veld om het pouleschema in te voeren
(knoppen 4 t/m 12) en ook weer te wissen.</t>
        </r>
      </text>
    </comment>
    <comment ref="A80" authorId="1" shapeId="0" xr:uid="{E9F838B5-FE64-4636-BB24-2B1CA80F3986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score floret 2018: 1150</t>
      </text>
    </comment>
  </commentList>
</comments>
</file>

<file path=xl/sharedStrings.xml><?xml version="1.0" encoding="utf-8"?>
<sst xmlns="http://schemas.openxmlformats.org/spreadsheetml/2006/main" count="3404" uniqueCount="608">
  <si>
    <t>SCHEIDSRECHTER</t>
    <phoneticPr fontId="0" type="noConversion"/>
  </si>
  <si>
    <t>3-1</t>
  </si>
  <si>
    <t>10-2</t>
  </si>
  <si>
    <t>4-2</t>
  </si>
  <si>
    <t>11-12</t>
  </si>
  <si>
    <t>9-12</t>
  </si>
  <si>
    <t>13-3</t>
  </si>
  <si>
    <t>aantal partijen</t>
    <phoneticPr fontId="0" type="noConversion"/>
  </si>
  <si>
    <t>7-3</t>
  </si>
  <si>
    <t>4-13</t>
  </si>
  <si>
    <t>5</t>
  </si>
  <si>
    <t>6-13</t>
  </si>
  <si>
    <t>7-4</t>
  </si>
  <si>
    <t>6-8</t>
  </si>
  <si>
    <t>11-3</t>
  </si>
  <si>
    <t>2-7</t>
  </si>
  <si>
    <t>8-9</t>
  </si>
  <si>
    <t>5-10</t>
  </si>
  <si>
    <t xml:space="preserve">Altijd van links naar rechts en van boven naar beneden  werken </t>
  </si>
  <si>
    <t>6-11</t>
  </si>
  <si>
    <t>8-7</t>
  </si>
  <si>
    <t>11-7</t>
  </si>
  <si>
    <t>11-5</t>
  </si>
  <si>
    <t>4-11</t>
  </si>
  <si>
    <t>4-9</t>
  </si>
  <si>
    <t>5-1</t>
  </si>
  <si>
    <t>2-8</t>
  </si>
  <si>
    <t>13-11</t>
  </si>
  <si>
    <t>2-5</t>
  </si>
  <si>
    <t>3-2</t>
  </si>
  <si>
    <t>9-4</t>
  </si>
  <si>
    <t xml:space="preserve">Loper </t>
    <phoneticPr fontId="0" type="noConversion"/>
  </si>
  <si>
    <t>45</t>
  </si>
  <si>
    <t>10-8</t>
  </si>
  <si>
    <t>8-13</t>
  </si>
  <si>
    <t>12-4</t>
  </si>
  <si>
    <t>8-11</t>
  </si>
  <si>
    <t>2-6</t>
  </si>
  <si>
    <t>7-5</t>
  </si>
  <si>
    <t>10</t>
  </si>
  <si>
    <t>2-11</t>
  </si>
  <si>
    <t>12-2</t>
  </si>
  <si>
    <t>1-5</t>
  </si>
  <si>
    <t>1-10</t>
  </si>
  <si>
    <t>28</t>
  </si>
  <si>
    <t>7-8</t>
  </si>
  <si>
    <t>12</t>
  </si>
  <si>
    <t>4</t>
  </si>
  <si>
    <t>6-5</t>
  </si>
  <si>
    <t>4-8</t>
  </si>
  <si>
    <t>6-4</t>
  </si>
  <si>
    <t>5-3</t>
  </si>
  <si>
    <t>15</t>
  </si>
  <si>
    <t>SCHEIDSRECHTER</t>
  </si>
  <si>
    <t>6</t>
  </si>
  <si>
    <t>9-7</t>
  </si>
  <si>
    <t>8</t>
  </si>
  <si>
    <t>1-12</t>
  </si>
  <si>
    <t>2-9</t>
  </si>
  <si>
    <t>8-2</t>
  </si>
  <si>
    <t>13-9</t>
  </si>
  <si>
    <t>5-6</t>
  </si>
  <si>
    <t>3-6</t>
  </si>
  <si>
    <t>4-5</t>
  </si>
  <si>
    <t>7</t>
  </si>
  <si>
    <t>1-3</t>
  </si>
  <si>
    <t>13-7</t>
  </si>
  <si>
    <t>5-7</t>
  </si>
  <si>
    <t>4-1</t>
  </si>
  <si>
    <t>X</t>
    <phoneticPr fontId="0" type="noConversion"/>
  </si>
  <si>
    <t>12-10</t>
  </si>
  <si>
    <t>21</t>
  </si>
  <si>
    <t>4-3</t>
  </si>
  <si>
    <t>TOTAAL</t>
  </si>
  <si>
    <t>5-4</t>
  </si>
  <si>
    <t>9-5</t>
  </si>
  <si>
    <t>1-2</t>
  </si>
  <si>
    <t>1 tegen 14 daarna 2 tegen 13 enz</t>
    <phoneticPr fontId="28" type="noConversion"/>
  </si>
  <si>
    <t>8-6</t>
  </si>
  <si>
    <t>8-3</t>
  </si>
  <si>
    <t>6-1</t>
  </si>
  <si>
    <t>10-6</t>
  </si>
  <si>
    <t>7-12</t>
  </si>
  <si>
    <t>7-10</t>
  </si>
  <si>
    <t>3-8</t>
  </si>
  <si>
    <t>1-11</t>
  </si>
  <si>
    <t>5-8</t>
  </si>
  <si>
    <t>3-10</t>
  </si>
  <si>
    <t/>
  </si>
  <si>
    <t xml:space="preserve"> </t>
  </si>
  <si>
    <t>5-2</t>
  </si>
  <si>
    <t>66</t>
  </si>
  <si>
    <t>12-8</t>
  </si>
  <si>
    <t>7-6</t>
  </si>
  <si>
    <t>8-4</t>
  </si>
  <si>
    <t>aantal partijen</t>
  </si>
  <si>
    <t>7-2</t>
  </si>
  <si>
    <t>9-8</t>
  </si>
  <si>
    <t>7-1</t>
  </si>
  <si>
    <t>V</t>
  </si>
  <si>
    <t>naam</t>
  </si>
  <si>
    <t>gt</t>
  </si>
  <si>
    <t>5-12</t>
  </si>
  <si>
    <t>3-12</t>
  </si>
  <si>
    <t>10-11</t>
  </si>
  <si>
    <t>1-7</t>
  </si>
  <si>
    <t>aantal partijen</t>
    <phoneticPr fontId="0" type="noConversion"/>
  </si>
  <si>
    <t>1-13</t>
  </si>
  <si>
    <t>6-7</t>
  </si>
  <si>
    <t>1-6</t>
  </si>
  <si>
    <t>6-2</t>
  </si>
  <si>
    <t>12-13</t>
  </si>
  <si>
    <t>10-13</t>
  </si>
  <si>
    <t>12-6</t>
  </si>
  <si>
    <t>13-5</t>
  </si>
  <si>
    <t>1-9</t>
  </si>
  <si>
    <t>4-10</t>
  </si>
  <si>
    <t>FLORET</t>
  </si>
  <si>
    <t>5-9</t>
  </si>
  <si>
    <t>6-9</t>
  </si>
  <si>
    <t>105</t>
  </si>
  <si>
    <t>3-7</t>
  </si>
  <si>
    <t>3-9</t>
  </si>
  <si>
    <t>91</t>
  </si>
  <si>
    <t>FLORET</t>
    <phoneticPr fontId="0" type="noConversion"/>
  </si>
  <si>
    <t>10-3</t>
  </si>
  <si>
    <t>11-9</t>
  </si>
  <si>
    <t>2-4</t>
  </si>
  <si>
    <t>2-3</t>
  </si>
  <si>
    <t>3-5</t>
  </si>
  <si>
    <t>9-3</t>
  </si>
  <si>
    <t>10-4</t>
  </si>
  <si>
    <t>1-4</t>
  </si>
  <si>
    <t>1-8</t>
  </si>
  <si>
    <t>8-1</t>
  </si>
  <si>
    <t>4-6</t>
  </si>
  <si>
    <t>9-10</t>
  </si>
  <si>
    <t>8-5</t>
  </si>
  <si>
    <t>9</t>
  </si>
  <si>
    <t>3-4</t>
  </si>
  <si>
    <t>2-13</t>
  </si>
  <si>
    <t>36</t>
  </si>
  <si>
    <t>4-7</t>
  </si>
  <si>
    <t>A</t>
  </si>
  <si>
    <t>B</t>
  </si>
  <si>
    <t>C</t>
  </si>
  <si>
    <t>D</t>
  </si>
  <si>
    <t>E</t>
  </si>
  <si>
    <t>F</t>
  </si>
  <si>
    <t>G</t>
  </si>
  <si>
    <t>H</t>
  </si>
  <si>
    <t>Pouleschema:</t>
  </si>
  <si>
    <t xml:space="preserve">FLORET </t>
  </si>
  <si>
    <t>plaats cursor op Pouleschema</t>
  </si>
  <si>
    <t>ELEKTRISCH</t>
  </si>
  <si>
    <t>MECHANISCH</t>
  </si>
  <si>
    <t>deze ronde</t>
  </si>
  <si>
    <t>vorige  ronden</t>
  </si>
  <si>
    <t>DEGEN</t>
  </si>
  <si>
    <t xml:space="preserve">DEGEN </t>
  </si>
  <si>
    <t>SABEL</t>
  </si>
  <si>
    <t xml:space="preserve">SABEL </t>
  </si>
  <si>
    <t>GEMENGD</t>
  </si>
  <si>
    <t>Floret</t>
  </si>
  <si>
    <t>Sabel</t>
  </si>
  <si>
    <t>Degen</t>
  </si>
  <si>
    <t>totaal</t>
  </si>
  <si>
    <t>scheidsr.</t>
  </si>
  <si>
    <t>locatie</t>
  </si>
  <si>
    <t>jan</t>
  </si>
  <si>
    <t>Zevenbergen</t>
  </si>
  <si>
    <t>feb</t>
  </si>
  <si>
    <t>Tilburg</t>
  </si>
  <si>
    <t>mrt</t>
  </si>
  <si>
    <t>Best</t>
  </si>
  <si>
    <t>apr</t>
  </si>
  <si>
    <t>Utrecht</t>
  </si>
  <si>
    <t>mei</t>
  </si>
  <si>
    <t>Baarn</t>
  </si>
  <si>
    <t>jun</t>
  </si>
  <si>
    <t>Lent</t>
  </si>
  <si>
    <t>sep</t>
  </si>
  <si>
    <t>okt</t>
  </si>
  <si>
    <t>nov</t>
  </si>
  <si>
    <t>Schiedam</t>
  </si>
  <si>
    <t>dec</t>
  </si>
  <si>
    <t>Apeldoorn</t>
  </si>
  <si>
    <t>totalen</t>
  </si>
  <si>
    <t xml:space="preserve">gemiddeld </t>
  </si>
  <si>
    <t>gemiddeld</t>
  </si>
  <si>
    <t>ID</t>
  </si>
  <si>
    <t>controle sorteren</t>
  </si>
  <si>
    <t>elek</t>
  </si>
  <si>
    <t>Naam</t>
  </si>
  <si>
    <t>KNAS nr</t>
  </si>
  <si>
    <t>Vereniging</t>
  </si>
  <si>
    <t>Totaal Punten</t>
  </si>
  <si>
    <t>Geboren</t>
  </si>
  <si>
    <t>Leeftijd</t>
  </si>
  <si>
    <t>pnt 2019</t>
  </si>
  <si>
    <t>pnt t/m 2018</t>
  </si>
  <si>
    <t>Aantal wedst.</t>
  </si>
  <si>
    <t xml:space="preserve">GT </t>
  </si>
  <si>
    <t>1e</t>
  </si>
  <si>
    <t>Aantal wedtr.</t>
  </si>
  <si>
    <t xml:space="preserve">GT   </t>
  </si>
  <si>
    <t>2e</t>
  </si>
  <si>
    <t>3e</t>
  </si>
  <si>
    <t>4e</t>
  </si>
  <si>
    <t>GT</t>
  </si>
  <si>
    <t>5e</t>
  </si>
  <si>
    <t>6e</t>
  </si>
  <si>
    <t>7e</t>
  </si>
  <si>
    <t>8e</t>
  </si>
  <si>
    <t>9e</t>
  </si>
  <si>
    <t>10e</t>
  </si>
  <si>
    <t>Diploma</t>
  </si>
  <si>
    <t>Uitgeschreven</t>
  </si>
  <si>
    <t>contr</t>
  </si>
  <si>
    <t>Actie</t>
  </si>
  <si>
    <t>ID-check</t>
  </si>
  <si>
    <t>x</t>
  </si>
  <si>
    <t>Asselt van Ewout</t>
  </si>
  <si>
    <t>Pallos</t>
  </si>
  <si>
    <t>Belzer, Stella</t>
  </si>
  <si>
    <t>La Prime</t>
  </si>
  <si>
    <t>Boer Wessel</t>
  </si>
  <si>
    <t>Soo Lancelot</t>
  </si>
  <si>
    <t>Bunnik, Berend</t>
  </si>
  <si>
    <t>De Jordaan</t>
  </si>
  <si>
    <t>Busser Mischa</t>
  </si>
  <si>
    <t>Dos Ramos, Rogero</t>
  </si>
  <si>
    <t>Courage</t>
  </si>
  <si>
    <t>Doveren van Sebastiaan</t>
  </si>
  <si>
    <t>TSV Rapier</t>
  </si>
  <si>
    <t>Draak, Flores den</t>
  </si>
  <si>
    <t>Trefpunt Vlaardingen</t>
  </si>
  <si>
    <t>Drabbe, Jan</t>
  </si>
  <si>
    <t>Dubois, Olivier</t>
  </si>
  <si>
    <t>Ermens, Tom</t>
  </si>
  <si>
    <t>Vivas</t>
  </si>
  <si>
    <t>Gerven, Kurt</t>
  </si>
  <si>
    <t>Grant Kai</t>
  </si>
  <si>
    <t>VIVAS</t>
  </si>
  <si>
    <t>Hagen Jasper</t>
  </si>
  <si>
    <t>Helsloot, Lone</t>
  </si>
  <si>
    <t>la Prime</t>
  </si>
  <si>
    <t>Helsper Charlotte</t>
  </si>
  <si>
    <t>Hilgenbos, Qiang</t>
  </si>
  <si>
    <t>Hoof Koos van</t>
  </si>
  <si>
    <t>Jansen Jipp</t>
  </si>
  <si>
    <t>Janssen, Ties</t>
  </si>
  <si>
    <t>Kluijver, Merel de</t>
  </si>
  <si>
    <t>Kwast van der Sjoerd</t>
  </si>
  <si>
    <t>Laurijssen Mees</t>
  </si>
  <si>
    <t>Leseman, Robin</t>
  </si>
  <si>
    <t>Meevis, Arne</t>
  </si>
  <si>
    <t>Meijers, Mees</t>
  </si>
  <si>
    <t>Minnen, Jan</t>
  </si>
  <si>
    <t>Oers, Martijn van</t>
  </si>
  <si>
    <t>Oppers, Shuai</t>
  </si>
  <si>
    <t>Pauw Wessel de</t>
  </si>
  <si>
    <t>Beau Geste</t>
  </si>
  <si>
    <t>Peeters, Nick</t>
  </si>
  <si>
    <t>Pinney, Graeme</t>
  </si>
  <si>
    <t>Poppeliers, Thiijs</t>
  </si>
  <si>
    <t>Rijnswou van Emma</t>
  </si>
  <si>
    <t>Rijnswou, Abel van</t>
  </si>
  <si>
    <t>Rooth Nina</t>
  </si>
  <si>
    <t>Ruiter, Vigo</t>
  </si>
  <si>
    <t>Scott-Emuakpar, Joshua</t>
  </si>
  <si>
    <t>Simpson, Thomas</t>
  </si>
  <si>
    <t>Spronk, Ezra</t>
  </si>
  <si>
    <t>Stam, Chuma</t>
  </si>
  <si>
    <t>Starink, Lars</t>
  </si>
  <si>
    <t>Steen, Anouk [03/19 &gt;&gt; degen]</t>
  </si>
  <si>
    <t>Teuben Altair</t>
  </si>
  <si>
    <t>Teuben Fenix</t>
  </si>
  <si>
    <t>Versteijnen, Annabelle</t>
  </si>
  <si>
    <t>Versteijnen, Jan-Koen</t>
  </si>
  <si>
    <t>Willemse, Koen VERDER OP SABEL</t>
  </si>
  <si>
    <t>Witmer Giel</t>
  </si>
  <si>
    <t>Zeldenrust, Kuno</t>
  </si>
  <si>
    <t>totaal punten</t>
  </si>
  <si>
    <t>ID-chk</t>
  </si>
  <si>
    <t>Anker, Mees</t>
  </si>
  <si>
    <t>Benle-Rose Elliott</t>
  </si>
  <si>
    <t>Bloks, Teun</t>
  </si>
  <si>
    <t>Haak, Joost in den</t>
  </si>
  <si>
    <t>Hajjami, Salmane</t>
  </si>
  <si>
    <t>Pallas</t>
  </si>
  <si>
    <t>Hest van Beau</t>
  </si>
  <si>
    <t>Hoenderdal, Thijmen</t>
  </si>
  <si>
    <t>vívás</t>
  </si>
  <si>
    <t>Janssen, Suze</t>
  </si>
  <si>
    <t>Jeletich, Sacha</t>
  </si>
  <si>
    <t>Kralingen van Katie</t>
  </si>
  <si>
    <t>Krottje, Quinten</t>
  </si>
  <si>
    <t>Laak, Lucas van de</t>
  </si>
  <si>
    <t>McAndrew, Leo</t>
  </si>
  <si>
    <t>117962</t>
  </si>
  <si>
    <t>Meevis, Jurre</t>
  </si>
  <si>
    <t>Merode, van Sjacco</t>
  </si>
  <si>
    <t>Postma, Maarten</t>
  </si>
  <si>
    <t>118015</t>
  </si>
  <si>
    <t>Reniers, Stijn</t>
  </si>
  <si>
    <t>Rouw, Lukas</t>
  </si>
  <si>
    <t>The, Ly-Ann</t>
  </si>
  <si>
    <t>Versteijnen Jan-Koen</t>
  </si>
  <si>
    <t>Verweij Marijn</t>
  </si>
  <si>
    <t>SV Pallas</t>
  </si>
  <si>
    <t>Wiel, Robin van de</t>
  </si>
  <si>
    <t>Wiersma, Niels</t>
  </si>
  <si>
    <t>Berkel, Luuk van</t>
  </si>
  <si>
    <t>114990</t>
  </si>
  <si>
    <t>PSV</t>
  </si>
  <si>
    <t>Biggelaar van den Robert</t>
  </si>
  <si>
    <t>Bos Arend</t>
  </si>
  <si>
    <t>Scaramouche</t>
  </si>
  <si>
    <t>X</t>
  </si>
  <si>
    <t>Buitenhuis Vera</t>
  </si>
  <si>
    <t>Porthos</t>
  </si>
  <si>
    <t>Cuppers, Martin</t>
  </si>
  <si>
    <t>3 Musketiers</t>
  </si>
  <si>
    <t>Demir, Ekrem</t>
  </si>
  <si>
    <t>Endendijk Conesa, Sofia</t>
  </si>
  <si>
    <t>Geurts, Sander</t>
  </si>
  <si>
    <t>Groot Nuelend, Lars</t>
  </si>
  <si>
    <t>Surtout</t>
  </si>
  <si>
    <t>Helsper, Maurits</t>
  </si>
  <si>
    <t>Hensens, Stijn</t>
  </si>
  <si>
    <t>Hoorn, Luuk van den</t>
  </si>
  <si>
    <t>Jong de  Aize</t>
  </si>
  <si>
    <t>Jong, Hjalmar de</t>
  </si>
  <si>
    <t>Jong, Lara de</t>
  </si>
  <si>
    <t>Jong, Zoë de</t>
  </si>
  <si>
    <t>Krom, Sytze</t>
  </si>
  <si>
    <t>Lokven, Floris van</t>
  </si>
  <si>
    <t>Lucassen, Floris</t>
  </si>
  <si>
    <t>Man Esmee</t>
  </si>
  <si>
    <t>116713</t>
  </si>
  <si>
    <t>Nijssen, Arthur</t>
  </si>
  <si>
    <t>Overbeeke, Attila</t>
  </si>
  <si>
    <t>Sande, Finn van</t>
  </si>
  <si>
    <t>Scheper, Finn</t>
  </si>
  <si>
    <t>Snellen Jessy</t>
  </si>
  <si>
    <t>116333</t>
  </si>
  <si>
    <t>Timan Simon</t>
  </si>
  <si>
    <t>Veltman Mees</t>
  </si>
  <si>
    <t>Willemse, Koen</t>
  </si>
  <si>
    <t>Wit, Jazz de</t>
  </si>
  <si>
    <t>118176</t>
  </si>
  <si>
    <t>Heeft al Floret</t>
  </si>
  <si>
    <r>
      <t>V</t>
    </r>
    <r>
      <rPr>
        <sz val="11"/>
        <color rgb="FF3366FF"/>
        <rFont val="Calibri"/>
        <family val="2"/>
        <charset val="1"/>
      </rPr>
      <t>iii</t>
    </r>
  </si>
  <si>
    <t>Benjamins, Storm</t>
  </si>
  <si>
    <t>118308</t>
  </si>
  <si>
    <t>Boink, Jefta</t>
  </si>
  <si>
    <t>Gremmen Waut</t>
  </si>
  <si>
    <t>Portos</t>
  </si>
  <si>
    <t>Helsper, Maurits VERDER GR WAPEN</t>
  </si>
  <si>
    <t>Jong, Hjalmar de VERDER GR WAPEN</t>
  </si>
  <si>
    <t>Otter, Julian den</t>
  </si>
  <si>
    <t>116688</t>
  </si>
  <si>
    <t>Verdouw, Zoya</t>
  </si>
  <si>
    <t>leeftijd</t>
  </si>
  <si>
    <t>vorige punten</t>
  </si>
  <si>
    <r>
      <t>GT</t>
    </r>
    <r>
      <rPr>
        <b/>
        <sz val="11"/>
        <color rgb="FF3366FF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</t>
    </r>
  </si>
  <si>
    <t>Aantjes, Rens</t>
  </si>
  <si>
    <t>Fencing Ermelo</t>
  </si>
  <si>
    <t>Adema, Peter</t>
  </si>
  <si>
    <t>Bakker, Niels</t>
  </si>
  <si>
    <t>Vrijbuiters</t>
  </si>
  <si>
    <t>Bemmelen, Jelle van</t>
  </si>
  <si>
    <t>Broek van den, Yannick</t>
  </si>
  <si>
    <t>Bry, Tamara</t>
  </si>
  <si>
    <t>Vívás</t>
  </si>
  <si>
    <t>Claassen Boran</t>
  </si>
  <si>
    <t>Daniels Pim</t>
  </si>
  <si>
    <t>D'Artangnan</t>
  </si>
  <si>
    <t xml:space="preserve">Jungslager, Saar </t>
  </si>
  <si>
    <t>SC den Bosch</t>
  </si>
  <si>
    <t>Kocken, Ulrieke</t>
  </si>
  <si>
    <t>Kocken, Veronique</t>
  </si>
  <si>
    <t>Linden van de Hidde</t>
  </si>
  <si>
    <t>Loon van Noah</t>
  </si>
  <si>
    <t>Munnik, Gijs van der</t>
  </si>
  <si>
    <t>den bosch</t>
  </si>
  <si>
    <t>Pieters, Kyano</t>
  </si>
  <si>
    <t>SC Den Bosch</t>
  </si>
  <si>
    <t>Staneke, Katie</t>
  </si>
  <si>
    <t>sc Den Bosch</t>
  </si>
  <si>
    <t>Steen, Anouk</t>
  </si>
  <si>
    <t>Sturkenboom Daan</t>
  </si>
  <si>
    <t>Verhoeven, Manne</t>
  </si>
  <si>
    <t>Willemen, Berend</t>
  </si>
  <si>
    <t>Zimmerman, Koen</t>
  </si>
  <si>
    <t>ptn 2004/2018</t>
  </si>
  <si>
    <t>ID-Check</t>
  </si>
  <si>
    <t>Delgado Jaime</t>
  </si>
  <si>
    <t xml:space="preserve">Jungslager, Puck </t>
  </si>
  <si>
    <t>Meerendonk vd Amy</t>
  </si>
  <si>
    <t>Pieters Finn</t>
  </si>
  <si>
    <t>floret</t>
  </si>
  <si>
    <t>sabel</t>
  </si>
  <si>
    <t>degen</t>
  </si>
  <si>
    <t>opmerking</t>
  </si>
  <si>
    <t>diploma/i.o.</t>
  </si>
  <si>
    <t>niveau</t>
  </si>
  <si>
    <t>gen. totaal</t>
  </si>
  <si>
    <t>totaal 2018</t>
  </si>
  <si>
    <t>totaal 2019</t>
  </si>
  <si>
    <t>aantal</t>
  </si>
  <si>
    <t>Almere</t>
  </si>
  <si>
    <t>Aafje Huitema</t>
  </si>
  <si>
    <t>d</t>
  </si>
  <si>
    <t>Adrian Skiba</t>
  </si>
  <si>
    <t>f</t>
  </si>
  <si>
    <t>Aleh Pinenay</t>
  </si>
  <si>
    <t>Pallas Breda</t>
  </si>
  <si>
    <t>s</t>
  </si>
  <si>
    <t>Alex Bleeker</t>
  </si>
  <si>
    <t>Alex Visser</t>
  </si>
  <si>
    <t>Andre Olthof</t>
  </si>
  <si>
    <t>Andre vd Kuit</t>
  </si>
  <si>
    <t>Anne van Diepeningen</t>
  </si>
  <si>
    <t>Antoinette Hofman</t>
  </si>
  <si>
    <t>Arvid oostveen</t>
  </si>
  <si>
    <t>Lancelot</t>
  </si>
  <si>
    <t>Axel Bowner</t>
  </si>
  <si>
    <t>Rapier</t>
  </si>
  <si>
    <t>Axel Hartog</t>
  </si>
  <si>
    <t>Bas Dekkers</t>
  </si>
  <si>
    <t>Bas Holweg</t>
  </si>
  <si>
    <t>Berend Oudshoorn</t>
  </si>
  <si>
    <t>Bert de Groot</t>
  </si>
  <si>
    <t>Bjorn Blaas</t>
  </si>
  <si>
    <t>Bote Schaafsma</t>
  </si>
  <si>
    <t>Bouke Kanaar</t>
  </si>
  <si>
    <t>Bryan Bertriah</t>
  </si>
  <si>
    <t>Charissa Overgoor</t>
  </si>
  <si>
    <t>Trefpunt</t>
  </si>
  <si>
    <t>Chen Yifei</t>
  </si>
  <si>
    <t>Chris Smael</t>
  </si>
  <si>
    <t>La Rapiere</t>
  </si>
  <si>
    <t>Daan vd Busken</t>
  </si>
  <si>
    <t>David Jansen (i.o)</t>
  </si>
  <si>
    <t>Dennis Heurkens</t>
  </si>
  <si>
    <t>Dirk Jan Bouwman</t>
  </si>
  <si>
    <t>Eddy Butin Bik</t>
  </si>
  <si>
    <t>Edwin Thijssen</t>
  </si>
  <si>
    <t>Eleny Balder</t>
  </si>
  <si>
    <t>Elise Butin Bik</t>
  </si>
  <si>
    <t>Emma van Rijnswou</t>
  </si>
  <si>
    <t>in opleiding</t>
  </si>
  <si>
    <t>Enli Chiang</t>
  </si>
  <si>
    <t>Enrad Zendagani</t>
  </si>
  <si>
    <t>Enrique Endendijk</t>
  </si>
  <si>
    <t>Erik Bel</t>
  </si>
  <si>
    <t>rolstoel</t>
  </si>
  <si>
    <t>Floor Verdouw</t>
  </si>
  <si>
    <t>Florieke Moonen</t>
  </si>
  <si>
    <t>Frank Meijers (i.o)</t>
  </si>
  <si>
    <t>Frans Hoeberechts</t>
  </si>
  <si>
    <t>Freek v Teeseling</t>
  </si>
  <si>
    <t>Gerrit Beekhuizen</t>
  </si>
  <si>
    <t>Gert Jan Ettema</t>
  </si>
  <si>
    <t>Giel Witmer</t>
  </si>
  <si>
    <t>Glenn Duivenvoorde</t>
  </si>
  <si>
    <t>elek.</t>
  </si>
  <si>
    <t>Glenn Duivevoorden</t>
  </si>
  <si>
    <t>Henk van Soest</t>
  </si>
  <si>
    <t>Henri Faber</t>
  </si>
  <si>
    <t>Hens Verbaten</t>
  </si>
  <si>
    <t>Hr. Chiang</t>
  </si>
  <si>
    <t>Hugo Jan Dulfer</t>
  </si>
  <si>
    <t>Hülya Fakoglu</t>
  </si>
  <si>
    <t>Ilse Bruls</t>
  </si>
  <si>
    <t>Ineke Knape</t>
  </si>
  <si>
    <t>Inez Groze</t>
  </si>
  <si>
    <t>Inge Compter</t>
  </si>
  <si>
    <t>Ingeborg Schwarz</t>
  </si>
  <si>
    <t>Ioana Urseanu</t>
  </si>
  <si>
    <t>Irma de Ridder</t>
  </si>
  <si>
    <t>Ivo Kroone</t>
  </si>
  <si>
    <t>Jacco Aantjes</t>
  </si>
  <si>
    <t>Jasper Mooren</t>
  </si>
  <si>
    <t>Jasper Videler</t>
  </si>
  <si>
    <t>Jeroen Hustinx</t>
  </si>
  <si>
    <t>Jesse Dodde</t>
  </si>
  <si>
    <t>GSSV Donar 1881</t>
  </si>
  <si>
    <t>Jim Schoonheijt</t>
  </si>
  <si>
    <t>Jimi Buser</t>
  </si>
  <si>
    <t>Joel Gajapersad</t>
  </si>
  <si>
    <t>Jonas van Alphen</t>
  </si>
  <si>
    <t>Jos Smael</t>
  </si>
  <si>
    <t>Joris Pel</t>
  </si>
  <si>
    <t>Julian Fens</t>
  </si>
  <si>
    <t>Julien Williams</t>
  </si>
  <si>
    <t>Katerina Cechova</t>
  </si>
  <si>
    <t>Kilian Faas</t>
  </si>
  <si>
    <t>Lars Kramer</t>
  </si>
  <si>
    <t>Lars Willemse</t>
  </si>
  <si>
    <t>Laura Talbot</t>
  </si>
  <si>
    <t>Laurens Teuben</t>
  </si>
  <si>
    <t>Leo Sannen</t>
  </si>
  <si>
    <t>Leon Pijnappel</t>
  </si>
  <si>
    <t>Maarten van Veen</t>
  </si>
  <si>
    <t>Maarten Verhoeven</t>
  </si>
  <si>
    <t>Mady Hoogenboom</t>
  </si>
  <si>
    <t>Marcel Geurts</t>
  </si>
  <si>
    <t>Margot Helsper</t>
  </si>
  <si>
    <t>Mark Zwagemakers</t>
  </si>
  <si>
    <t>Marleen Buitenhuis</t>
  </si>
  <si>
    <t>Martijn Hengeveld</t>
  </si>
  <si>
    <t>Maryam Yazdani</t>
  </si>
  <si>
    <t>Matthijs Bonefaas</t>
  </si>
  <si>
    <t>Maurice Hagenbeek</t>
  </si>
  <si>
    <t>io</t>
  </si>
  <si>
    <t>Mees Veltman</t>
  </si>
  <si>
    <t>Melle Berg</t>
  </si>
  <si>
    <t>Menno Maman</t>
  </si>
  <si>
    <t>Michiel UitdeHaag</t>
  </si>
  <si>
    <t>Mieke de Graaf</t>
  </si>
  <si>
    <t>Mijs Wouterse</t>
  </si>
  <si>
    <t>Monique Post</t>
  </si>
  <si>
    <t>Nathan Butin Bik</t>
  </si>
  <si>
    <t>Nicolette Tiedink</t>
  </si>
  <si>
    <t>Niels de Graaf</t>
  </si>
  <si>
    <t>Otto Bos</t>
  </si>
  <si>
    <t>Patrick Pieters</t>
  </si>
  <si>
    <t>Paul de Kleijn</t>
  </si>
  <si>
    <t>Peter Post</t>
  </si>
  <si>
    <t>Pieter Sliepenbeek</t>
  </si>
  <si>
    <t>Quinten Faas</t>
  </si>
  <si>
    <t>Quinton Faas</t>
  </si>
  <si>
    <t>Ralph Postma</t>
  </si>
  <si>
    <t>Remco Allan</t>
  </si>
  <si>
    <t>Remco Middelveld</t>
  </si>
  <si>
    <t>Renate Kocken</t>
  </si>
  <si>
    <t>Renate van Helvoirt</t>
  </si>
  <si>
    <t>Rene Linders</t>
  </si>
  <si>
    <t>Richard Abbink</t>
  </si>
  <si>
    <t>Rick Theijssen</t>
  </si>
  <si>
    <t>Rik Thijssen</t>
  </si>
  <si>
    <t>Rob Timmermans</t>
  </si>
  <si>
    <t>Robbert Goossens</t>
  </si>
  <si>
    <t>Robin v Haastrecht</t>
  </si>
  <si>
    <t>Rolf Mank</t>
  </si>
  <si>
    <t>Ron van Loon</t>
  </si>
  <si>
    <t>ter Weer</t>
  </si>
  <si>
    <t>Ronald Overgoor</t>
  </si>
  <si>
    <t>Rowan Jaminika</t>
  </si>
  <si>
    <t>Ruud van Reij</t>
  </si>
  <si>
    <t>Sjaak Dekker</t>
  </si>
  <si>
    <t>Sofia Endendijk</t>
  </si>
  <si>
    <t>Teeseling</t>
  </si>
  <si>
    <t>Tessa Koster</t>
  </si>
  <si>
    <t>Teun Rompa</t>
  </si>
  <si>
    <t>Teuntje v Dormalen</t>
  </si>
  <si>
    <t>Theo Kloosterman</t>
  </si>
  <si>
    <t>Thijs Nix</t>
  </si>
  <si>
    <t>Tim Fransman</t>
  </si>
  <si>
    <t>Tim Imming</t>
  </si>
  <si>
    <t>Timothie Assman</t>
  </si>
  <si>
    <t>Verweij</t>
  </si>
  <si>
    <t>Vic Hartog</t>
  </si>
  <si>
    <t>PSV / Portos</t>
  </si>
  <si>
    <t>Viora Buia</t>
  </si>
  <si>
    <t>Wim Jan Hilgebos</t>
  </si>
  <si>
    <t>Afeltra, Alestio</t>
  </si>
  <si>
    <t>Hendriks, Ekatharina</t>
  </si>
  <si>
    <t>Reesinck, Sophie</t>
  </si>
  <si>
    <t>Spijker, Lilly</t>
  </si>
  <si>
    <t>Voogd, Zachary de</t>
  </si>
  <si>
    <t>AEW</t>
  </si>
  <si>
    <t>Vliet, Niels van</t>
  </si>
  <si>
    <t>Hanning, Pelle</t>
  </si>
  <si>
    <t>Soekar, Toshan</t>
  </si>
  <si>
    <t>Furlani, Luca</t>
  </si>
  <si>
    <t>El Kadi, Ilias</t>
  </si>
  <si>
    <t>Verhagen, Matthijs</t>
  </si>
  <si>
    <t>118383</t>
  </si>
  <si>
    <t>Hidde van der, Jules</t>
  </si>
  <si>
    <t>Daalen, Faber</t>
  </si>
  <si>
    <t>Willemen, Remco</t>
  </si>
  <si>
    <t>Meevis, Lennert</t>
  </si>
  <si>
    <t>117368</t>
  </si>
  <si>
    <t>Luca Furlani</t>
  </si>
  <si>
    <t>Katie v Kralingen</t>
  </si>
  <si>
    <t>p/c/j</t>
  </si>
  <si>
    <t>k/b</t>
  </si>
  <si>
    <t>Jasper Hendriks</t>
  </si>
  <si>
    <t>Coen de Voogd</t>
  </si>
  <si>
    <t>Mees Meijer</t>
  </si>
  <si>
    <t>correctie treffers</t>
  </si>
  <si>
    <t>Dijk van, Timoer</t>
  </si>
  <si>
    <t>Seeler, Jack</t>
  </si>
  <si>
    <t>Tychon, Benno</t>
  </si>
  <si>
    <t>Vischer, Neo</t>
  </si>
  <si>
    <t>117703</t>
  </si>
  <si>
    <t>Vlaming, Elise</t>
  </si>
  <si>
    <t>lancelot</t>
  </si>
  <si>
    <t>Vlaming, Thomas</t>
  </si>
  <si>
    <t>Tem Gauw, Jesper</t>
  </si>
  <si>
    <t>Van Mierlo, Gijs</t>
  </si>
  <si>
    <t>Bouw Tygo</t>
  </si>
  <si>
    <t>SC Midden Nederland</t>
  </si>
  <si>
    <t>Daalen van, Faber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</si>
</sst>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\-??_ ;_ @_ "/>
    <numFmt numFmtId="165" formatCode="_ * #,##0_ ;_ * \-#,##0_ ;_ * &quot;-&quot;??_ ;_ @_ "/>
  </numFmts>
  <fonts count="7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22"/>
      <color indexed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28"/>
      <color indexed="10"/>
      <name val="Arial"/>
      <family val="2"/>
    </font>
    <font>
      <b/>
      <sz val="24"/>
      <color indexed="10"/>
      <name val="Arial"/>
      <family val="2"/>
    </font>
    <font>
      <sz val="10"/>
      <color indexed="13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28"/>
      <color indexed="57"/>
      <name val="Arial"/>
      <family val="2"/>
    </font>
    <font>
      <sz val="28"/>
      <color indexed="57"/>
      <name val="Arial"/>
      <family val="2"/>
    </font>
    <font>
      <sz val="26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sz val="12"/>
      <color indexed="14"/>
      <name val="Arial"/>
      <family val="2"/>
    </font>
    <font>
      <sz val="16"/>
      <name val="Arial"/>
      <family val="2"/>
    </font>
    <font>
      <b/>
      <sz val="26"/>
      <color indexed="12"/>
      <name val="Arial"/>
      <family val="2"/>
    </font>
    <font>
      <b/>
      <sz val="22"/>
      <color indexed="12"/>
      <name val="Arial"/>
      <family val="2"/>
    </font>
    <font>
      <sz val="24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0000D4"/>
      <name val="Calibri"/>
      <family val="2"/>
      <charset val="1"/>
    </font>
    <font>
      <sz val="24"/>
      <color rgb="FFFCF305"/>
      <name val="Calibri"/>
      <family val="2"/>
      <charset val="1"/>
    </font>
    <font>
      <sz val="11"/>
      <name val="Calibri"/>
      <family val="2"/>
    </font>
    <font>
      <sz val="11"/>
      <color rgb="FF00008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DD0806"/>
      <name val="Calibri"/>
      <family val="2"/>
      <charset val="1"/>
    </font>
    <font>
      <sz val="10"/>
      <name val="Calibri"/>
      <family val="2"/>
      <charset val="1"/>
    </font>
    <font>
      <sz val="10"/>
      <name val="Calibri"/>
      <family val="2"/>
    </font>
    <font>
      <sz val="14"/>
      <name val="Calibri"/>
      <family val="2"/>
      <charset val="1"/>
    </font>
    <font>
      <sz val="10"/>
      <color rgb="FF92D050"/>
      <name val="Calibri"/>
      <family val="2"/>
      <charset val="1"/>
    </font>
    <font>
      <u/>
      <sz val="10"/>
      <name val="Calibri"/>
      <family val="2"/>
      <charset val="1"/>
    </font>
    <font>
      <sz val="8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FF0000"/>
      <name val="Calibri"/>
      <family val="2"/>
    </font>
    <font>
      <sz val="12"/>
      <color rgb="FFFF0000"/>
      <name val="Calibri"/>
      <family val="2"/>
      <charset val="1"/>
    </font>
    <font>
      <i/>
      <sz val="10"/>
      <name val="Calibri"/>
      <family val="2"/>
      <charset val="1"/>
    </font>
    <font>
      <sz val="24"/>
      <name val="Calibri"/>
      <family val="2"/>
      <charset val="1"/>
    </font>
    <font>
      <sz val="11"/>
      <color rgb="FF3366FF"/>
      <name val="Calibri"/>
      <family val="2"/>
      <charset val="1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66FF"/>
      <name val="Calibri"/>
      <family val="2"/>
      <scheme val="minor"/>
    </font>
    <font>
      <sz val="11"/>
      <color rgb="FFDD0806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1"/>
      <name val="Calibri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rgb="FFDD0806"/>
        <bgColor rgb="FFFF0000"/>
      </patternFill>
    </fill>
    <fill>
      <patternFill patternType="solid">
        <fgColor rgb="FFFF99CC"/>
        <bgColor rgb="FFCC99FF"/>
      </patternFill>
    </fill>
    <fill>
      <patternFill patternType="solid">
        <fgColor rgb="FFCC99FF"/>
        <bgColor rgb="FFFF99CC"/>
      </patternFill>
    </fill>
    <fill>
      <patternFill patternType="solid">
        <fgColor rgb="FF3366FF"/>
        <bgColor rgb="FF0066CC"/>
      </patternFill>
    </fill>
    <fill>
      <patternFill patternType="solid">
        <fgColor rgb="FFFFCC99"/>
        <bgColor rgb="FFFFC7CE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6EFCE"/>
      </patternFill>
    </fill>
    <fill>
      <patternFill patternType="solid">
        <fgColor rgb="FFFFFF00"/>
        <bgColor rgb="FFFCF305"/>
      </patternFill>
    </fill>
    <fill>
      <patternFill patternType="solid">
        <fgColor rgb="FFCCFFFF"/>
        <bgColor rgb="FFCCFFCC"/>
      </patternFill>
    </fill>
    <fill>
      <patternFill patternType="solid">
        <fgColor rgb="FF92D050"/>
        <bgColor rgb="FF9BBB59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0"/>
        <bgColor rgb="FFFF0000"/>
      </patternFill>
    </fill>
    <fill>
      <patternFill patternType="solid">
        <fgColor rgb="FF92D050"/>
        <bgColor rgb="FFDD080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0000"/>
      </patternFill>
    </fill>
    <fill>
      <patternFill patternType="solid">
        <fgColor rgb="FFFF0000"/>
        <bgColor rgb="FFDD0806"/>
      </patternFill>
    </fill>
    <fill>
      <patternFill patternType="solid">
        <fgColor rgb="FFFCF305"/>
        <bgColor rgb="FFFFFF00"/>
      </patternFill>
    </fill>
    <fill>
      <patternFill patternType="solid">
        <fgColor theme="0"/>
        <bgColor rgb="FF9BBB59"/>
      </patternFill>
    </fill>
    <fill>
      <patternFill patternType="solid">
        <fgColor rgb="FFFF6600"/>
        <bgColor rgb="FFEF8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DD0806"/>
      </patternFill>
    </fill>
    <fill>
      <patternFill patternType="solid">
        <fgColor rgb="FF9BBB59"/>
        <bgColor rgb="FF92D050"/>
      </patternFill>
    </fill>
    <fill>
      <patternFill patternType="solid">
        <fgColor rgb="FFC0C0C0"/>
        <bgColor rgb="FFBFBFBF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4" fillId="0" borderId="0"/>
  </cellStyleXfs>
  <cellXfs count="645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5" fillId="0" borderId="0" xfId="0" applyFont="1"/>
    <xf numFmtId="0" fontId="8" fillId="0" borderId="0" xfId="0" applyFont="1"/>
    <xf numFmtId="0" fontId="11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Fill="1" applyBorder="1" applyAlignment="1">
      <alignment horizontal="left"/>
    </xf>
    <xf numFmtId="0" fontId="7" fillId="3" borderId="5" xfId="0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1" fontId="14" fillId="4" borderId="0" xfId="0" applyNumberFormat="1" applyFont="1" applyFill="1" applyAlignment="1">
      <alignment horizontal="center"/>
    </xf>
    <xf numFmtId="0" fontId="18" fillId="2" borderId="0" xfId="0" applyFont="1" applyFill="1"/>
    <xf numFmtId="49" fontId="3" fillId="0" borderId="0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8" fillId="0" borderId="0" xfId="0" quotePrefix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/>
    <xf numFmtId="49" fontId="4" fillId="0" borderId="0" xfId="0" applyNumberFormat="1" applyFont="1" applyFill="1" applyAlignment="1" applyProtection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20" fillId="2" borderId="21" xfId="0" applyNumberFormat="1" applyFont="1" applyFill="1" applyBorder="1" applyAlignment="1" applyProtection="1">
      <alignment horizontal="center"/>
    </xf>
    <xf numFmtId="49" fontId="21" fillId="0" borderId="22" xfId="0" quotePrefix="1" applyNumberFormat="1" applyFont="1" applyFill="1" applyBorder="1" applyAlignment="1" applyProtection="1">
      <alignment horizontal="center"/>
    </xf>
    <xf numFmtId="49" fontId="21" fillId="0" borderId="23" xfId="0" quotePrefix="1" applyNumberFormat="1" applyFont="1" applyFill="1" applyBorder="1" applyAlignment="1" applyProtection="1">
      <alignment horizontal="center"/>
    </xf>
    <xf numFmtId="49" fontId="21" fillId="0" borderId="24" xfId="0" quotePrefix="1" applyNumberFormat="1" applyFont="1" applyFill="1" applyBorder="1" applyAlignment="1" applyProtection="1">
      <alignment horizontal="center"/>
    </xf>
    <xf numFmtId="49" fontId="21" fillId="0" borderId="0" xfId="0" quotePrefix="1" applyNumberFormat="1" applyFont="1" applyFill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center"/>
    </xf>
    <xf numFmtId="49" fontId="20" fillId="2" borderId="25" xfId="0" applyNumberFormat="1" applyFont="1" applyFill="1" applyBorder="1" applyAlignment="1" applyProtection="1">
      <alignment horizontal="center"/>
    </xf>
    <xf numFmtId="49" fontId="21" fillId="0" borderId="1" xfId="0" quotePrefix="1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Fill="1" applyAlignment="1" applyProtection="1">
      <alignment horizontal="center"/>
    </xf>
    <xf numFmtId="49" fontId="20" fillId="2" borderId="26" xfId="0" applyNumberFormat="1" applyFont="1" applyFill="1" applyBorder="1" applyAlignment="1" applyProtection="1">
      <alignment horizontal="center"/>
    </xf>
    <xf numFmtId="49" fontId="21" fillId="0" borderId="1" xfId="0" applyNumberFormat="1" applyFont="1" applyFill="1" applyBorder="1" applyAlignment="1" applyProtection="1">
      <alignment horizontal="center"/>
    </xf>
    <xf numFmtId="49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20" fillId="2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Protection="1"/>
    <xf numFmtId="49" fontId="21" fillId="0" borderId="4" xfId="0" applyNumberFormat="1" applyFont="1" applyFill="1" applyBorder="1" applyAlignment="1" applyProtection="1">
      <alignment horizontal="center"/>
    </xf>
    <xf numFmtId="49" fontId="21" fillId="0" borderId="27" xfId="0" applyNumberFormat="1" applyFont="1" applyFill="1" applyBorder="1" applyAlignment="1" applyProtection="1">
      <alignment horizontal="center"/>
    </xf>
    <xf numFmtId="49" fontId="21" fillId="0" borderId="8" xfId="0" applyNumberFormat="1" applyFont="1" applyFill="1" applyBorder="1" applyAlignment="1" applyProtection="1">
      <alignment horizontal="center"/>
    </xf>
    <xf numFmtId="49" fontId="21" fillId="0" borderId="9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49" fontId="24" fillId="0" borderId="0" xfId="0" applyNumberFormat="1" applyFont="1" applyFill="1" applyAlignment="1" applyProtection="1">
      <alignment horizontal="center"/>
    </xf>
    <xf numFmtId="49" fontId="21" fillId="0" borderId="28" xfId="0" applyNumberFormat="1" applyFont="1" applyFill="1" applyBorder="1" applyAlignment="1" applyProtection="1">
      <alignment horizontal="center"/>
    </xf>
    <xf numFmtId="49" fontId="21" fillId="0" borderId="28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3" borderId="29" xfId="0" applyFont="1" applyFill="1" applyBorder="1" applyAlignment="1" applyProtection="1">
      <alignment horizontal="center"/>
    </xf>
    <xf numFmtId="0" fontId="7" fillId="3" borderId="30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16" fillId="5" borderId="32" xfId="0" applyFont="1" applyFill="1" applyBorder="1" applyAlignment="1">
      <alignment horizontal="center" textRotation="255"/>
    </xf>
    <xf numFmtId="0" fontId="7" fillId="3" borderId="33" xfId="0" applyFont="1" applyFill="1" applyBorder="1" applyAlignment="1" applyProtection="1">
      <alignment horizontal="center"/>
    </xf>
    <xf numFmtId="0" fontId="7" fillId="3" borderId="34" xfId="0" applyFont="1" applyFill="1" applyBorder="1" applyAlignment="1" applyProtection="1">
      <alignment horizontal="center"/>
    </xf>
    <xf numFmtId="0" fontId="7" fillId="3" borderId="35" xfId="0" applyFont="1" applyFill="1" applyBorder="1" applyAlignment="1" applyProtection="1">
      <alignment horizontal="center"/>
    </xf>
    <xf numFmtId="0" fontId="17" fillId="0" borderId="36" xfId="0" applyFont="1" applyBorder="1" applyAlignment="1" applyProtection="1">
      <alignment horizontal="center"/>
    </xf>
    <xf numFmtId="0" fontId="0" fillId="0" borderId="0" xfId="0" applyFill="1" applyBorder="1" applyAlignment="1"/>
    <xf numFmtId="0" fontId="8" fillId="0" borderId="7" xfId="0" applyFont="1" applyFill="1" applyBorder="1" applyAlignment="1">
      <alignment horizontal="left"/>
    </xf>
    <xf numFmtId="0" fontId="0" fillId="0" borderId="26" xfId="0" applyBorder="1"/>
    <xf numFmtId="0" fontId="0" fillId="0" borderId="37" xfId="0" applyBorder="1"/>
    <xf numFmtId="0" fontId="12" fillId="0" borderId="18" xfId="0" applyFont="1" applyFill="1" applyBorder="1" applyAlignment="1">
      <alignment horizontal="left"/>
    </xf>
    <xf numFmtId="0" fontId="0" fillId="0" borderId="38" xfId="0" applyBorder="1"/>
    <xf numFmtId="0" fontId="0" fillId="0" borderId="19" xfId="0" applyBorder="1"/>
    <xf numFmtId="1" fontId="10" fillId="0" borderId="1" xfId="0" applyNumberFormat="1" applyFont="1" applyBorder="1"/>
    <xf numFmtId="0" fontId="0" fillId="0" borderId="39" xfId="0" applyBorder="1" applyAlignment="1"/>
    <xf numFmtId="1" fontId="10" fillId="0" borderId="1" xfId="0" applyNumberFormat="1" applyFont="1" applyFill="1" applyBorder="1"/>
    <xf numFmtId="0" fontId="8" fillId="0" borderId="20" xfId="0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</xf>
    <xf numFmtId="0" fontId="8" fillId="0" borderId="40" xfId="0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8" fillId="0" borderId="41" xfId="0" applyFont="1" applyFill="1" applyBorder="1" applyAlignment="1" applyProtection="1">
      <alignment horizontal="center"/>
      <protection locked="0"/>
    </xf>
    <xf numFmtId="0" fontId="32" fillId="7" borderId="40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7" fillId="3" borderId="42" xfId="0" applyFont="1" applyFill="1" applyBorder="1" applyAlignment="1" applyProtection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3" borderId="48" xfId="0" applyFont="1" applyFill="1" applyBorder="1" applyAlignment="1" applyProtection="1">
      <alignment horizontal="center"/>
    </xf>
    <xf numFmtId="0" fontId="8" fillId="0" borderId="49" xfId="0" applyFont="1" applyFill="1" applyBorder="1" applyAlignment="1">
      <alignment horizontal="left"/>
    </xf>
    <xf numFmtId="0" fontId="7" fillId="3" borderId="5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21" fillId="0" borderId="0" xfId="0" quotePrefix="1" applyNumberFormat="1" applyFont="1" applyFill="1" applyBorder="1" applyAlignment="1" applyProtection="1">
      <alignment horizontal="center" vertical="top"/>
    </xf>
    <xf numFmtId="49" fontId="20" fillId="2" borderId="18" xfId="0" applyNumberFormat="1" applyFont="1" applyFill="1" applyBorder="1" applyAlignment="1" applyProtection="1">
      <alignment horizontal="center"/>
    </xf>
    <xf numFmtId="49" fontId="21" fillId="0" borderId="17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Protection="1"/>
    <xf numFmtId="0" fontId="7" fillId="3" borderId="41" xfId="0" applyFont="1" applyFill="1" applyBorder="1" applyAlignment="1" applyProtection="1">
      <alignment horizontal="center"/>
      <protection locked="0"/>
    </xf>
    <xf numFmtId="0" fontId="31" fillId="0" borderId="49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top"/>
    </xf>
    <xf numFmtId="0" fontId="1" fillId="0" borderId="0" xfId="0" applyFont="1"/>
    <xf numFmtId="0" fontId="38" fillId="0" borderId="0" xfId="0" applyFont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40" xfId="0" applyBorder="1" applyAlignment="1"/>
    <xf numFmtId="0" fontId="7" fillId="3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7" fillId="3" borderId="58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0" borderId="59" xfId="0" applyFont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</xf>
    <xf numFmtId="0" fontId="8" fillId="6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</xf>
    <xf numFmtId="0" fontId="41" fillId="8" borderId="56" xfId="0" applyFont="1" applyFill="1" applyBorder="1" applyAlignment="1" applyProtection="1">
      <alignment horizontal="left"/>
    </xf>
    <xf numFmtId="0" fontId="7" fillId="3" borderId="27" xfId="0" applyFont="1" applyFill="1" applyBorder="1" applyAlignment="1" applyProtection="1">
      <alignment horizontal="center"/>
    </xf>
    <xf numFmtId="0" fontId="0" fillId="0" borderId="36" xfId="0" applyBorder="1"/>
    <xf numFmtId="0" fontId="41" fillId="0" borderId="54" xfId="0" applyFont="1" applyBorder="1" applyAlignment="1" applyProtection="1">
      <alignment horizontal="center"/>
    </xf>
    <xf numFmtId="0" fontId="8" fillId="6" borderId="2" xfId="0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  <protection locked="0"/>
    </xf>
    <xf numFmtId="0" fontId="7" fillId="3" borderId="61" xfId="0" applyFont="1" applyFill="1" applyBorder="1" applyAlignment="1" applyProtection="1">
      <alignment horizontal="center"/>
    </xf>
    <xf numFmtId="0" fontId="40" fillId="8" borderId="51" xfId="0" applyFont="1" applyFill="1" applyBorder="1" applyAlignment="1"/>
    <xf numFmtId="0" fontId="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/>
    </xf>
    <xf numFmtId="0" fontId="9" fillId="7" borderId="14" xfId="0" applyFont="1" applyFill="1" applyBorder="1" applyAlignment="1" applyProtection="1">
      <alignment horizontal="center"/>
    </xf>
    <xf numFmtId="0" fontId="45" fillId="0" borderId="0" xfId="7" applyFont="1" applyAlignment="1">
      <alignment horizontal="center"/>
    </xf>
    <xf numFmtId="0" fontId="45" fillId="0" borderId="1" xfId="7" applyFont="1" applyBorder="1" applyAlignment="1">
      <alignment horizontal="center"/>
    </xf>
    <xf numFmtId="0" fontId="45" fillId="0" borderId="0" xfId="7" applyFont="1"/>
    <xf numFmtId="0" fontId="45" fillId="9" borderId="1" xfId="7" applyFont="1" applyFill="1" applyBorder="1" applyAlignment="1">
      <alignment horizontal="center"/>
    </xf>
    <xf numFmtId="0" fontId="45" fillId="9" borderId="0" xfId="7" applyFont="1" applyFill="1" applyAlignment="1">
      <alignment horizontal="center"/>
    </xf>
    <xf numFmtId="1" fontId="45" fillId="0" borderId="1" xfId="7" applyNumberFormat="1" applyFont="1" applyBorder="1" applyAlignment="1">
      <alignment horizontal="center"/>
    </xf>
    <xf numFmtId="1" fontId="45" fillId="0" borderId="2" xfId="7" applyNumberFormat="1" applyFont="1" applyBorder="1" applyAlignment="1">
      <alignment horizontal="center"/>
    </xf>
    <xf numFmtId="0" fontId="45" fillId="0" borderId="1" xfId="7" applyFont="1" applyBorder="1"/>
    <xf numFmtId="0" fontId="1" fillId="0" borderId="0" xfId="3"/>
    <xf numFmtId="0" fontId="45" fillId="0" borderId="1" xfId="7" applyFont="1" applyBorder="1" applyAlignment="1">
      <alignment horizontal="center" textRotation="90" wrapText="1"/>
    </xf>
    <xf numFmtId="0" fontId="46" fillId="0" borderId="1" xfId="7" applyFont="1" applyBorder="1" applyAlignment="1">
      <alignment horizontal="center"/>
    </xf>
    <xf numFmtId="1" fontId="47" fillId="10" borderId="1" xfId="7" applyNumberFormat="1" applyFont="1" applyFill="1" applyBorder="1" applyAlignment="1">
      <alignment horizontal="center" wrapText="1"/>
    </xf>
    <xf numFmtId="0" fontId="45" fillId="11" borderId="1" xfId="7" applyFont="1" applyFill="1" applyBorder="1" applyAlignment="1">
      <alignment horizontal="center"/>
    </xf>
    <xf numFmtId="1" fontId="45" fillId="11" borderId="1" xfId="7" applyNumberFormat="1" applyFont="1" applyFill="1" applyBorder="1" applyAlignment="1">
      <alignment horizontal="center"/>
    </xf>
    <xf numFmtId="0" fontId="48" fillId="11" borderId="1" xfId="7" applyFont="1" applyFill="1" applyBorder="1" applyAlignment="1">
      <alignment horizontal="center" vertical="center"/>
    </xf>
    <xf numFmtId="1" fontId="45" fillId="11" borderId="1" xfId="7" applyNumberFormat="1" applyFont="1" applyFill="1" applyBorder="1" applyAlignment="1">
      <alignment horizontal="center" wrapText="1"/>
    </xf>
    <xf numFmtId="0" fontId="48" fillId="11" borderId="1" xfId="7" applyFont="1" applyFill="1" applyBorder="1" applyAlignment="1">
      <alignment horizontal="center"/>
    </xf>
    <xf numFmtId="1" fontId="45" fillId="12" borderId="1" xfId="7" applyNumberFormat="1" applyFont="1" applyFill="1" applyBorder="1" applyAlignment="1">
      <alignment horizontal="center"/>
    </xf>
    <xf numFmtId="0" fontId="45" fillId="13" borderId="1" xfId="7" applyFont="1" applyFill="1" applyBorder="1" applyAlignment="1">
      <alignment horizontal="center" wrapText="1"/>
    </xf>
    <xf numFmtId="0" fontId="45" fillId="14" borderId="1" xfId="7" applyFont="1" applyFill="1" applyBorder="1" applyAlignment="1">
      <alignment horizontal="center"/>
    </xf>
    <xf numFmtId="0" fontId="45" fillId="13" borderId="1" xfId="7" applyFont="1" applyFill="1" applyBorder="1" applyAlignment="1">
      <alignment horizontal="center" wrapText="1" shrinkToFit="1"/>
    </xf>
    <xf numFmtId="1" fontId="45" fillId="14" borderId="1" xfId="7" applyNumberFormat="1" applyFont="1" applyFill="1" applyBorder="1" applyAlignment="1">
      <alignment horizontal="center"/>
    </xf>
    <xf numFmtId="0" fontId="45" fillId="13" borderId="1" xfId="7" applyFont="1" applyFill="1" applyBorder="1" applyAlignment="1">
      <alignment horizontal="center"/>
    </xf>
    <xf numFmtId="1" fontId="45" fillId="0" borderId="1" xfId="7" applyNumberFormat="1" applyFont="1" applyBorder="1" applyAlignment="1">
      <alignment horizontal="center" textRotation="46"/>
    </xf>
    <xf numFmtId="1" fontId="45" fillId="15" borderId="1" xfId="7" applyNumberFormat="1" applyFont="1" applyFill="1" applyBorder="1" applyAlignment="1">
      <alignment horizontal="center" textRotation="46"/>
    </xf>
    <xf numFmtId="49" fontId="45" fillId="0" borderId="1" xfId="7" applyNumberFormat="1" applyFont="1" applyBorder="1" applyAlignment="1">
      <alignment horizontal="center" textRotation="46" wrapText="1"/>
    </xf>
    <xf numFmtId="0" fontId="45" fillId="0" borderId="1" xfId="7" applyFont="1" applyBorder="1" applyAlignment="1">
      <alignment horizontal="left"/>
    </xf>
    <xf numFmtId="1" fontId="45" fillId="0" borderId="1" xfId="7" applyNumberFormat="1" applyFont="1" applyBorder="1" applyAlignment="1">
      <alignment horizontal="center" wrapText="1"/>
    </xf>
    <xf numFmtId="1" fontId="48" fillId="0" borderId="1" xfId="7" applyNumberFormat="1" applyFont="1" applyBorder="1" applyAlignment="1">
      <alignment horizontal="center" vertical="center"/>
    </xf>
    <xf numFmtId="1" fontId="45" fillId="16" borderId="1" xfId="7" applyNumberFormat="1" applyFont="1" applyFill="1" applyBorder="1" applyAlignment="1">
      <alignment horizontal="center"/>
    </xf>
    <xf numFmtId="1" fontId="48" fillId="0" borderId="1" xfId="7" applyNumberFormat="1" applyFont="1" applyBorder="1" applyAlignment="1">
      <alignment horizontal="center"/>
    </xf>
    <xf numFmtId="0" fontId="44" fillId="17" borderId="1" xfId="7" applyFill="1" applyBorder="1" applyAlignment="1">
      <alignment horizontal="center"/>
    </xf>
    <xf numFmtId="1" fontId="44" fillId="0" borderId="1" xfId="7" applyNumberFormat="1" applyBorder="1" applyAlignment="1">
      <alignment horizontal="center"/>
    </xf>
    <xf numFmtId="1" fontId="45" fillId="18" borderId="1" xfId="7" applyNumberFormat="1" applyFont="1" applyFill="1" applyBorder="1" applyAlignment="1">
      <alignment horizontal="center"/>
    </xf>
    <xf numFmtId="1" fontId="45" fillId="14" borderId="9" xfId="7" applyNumberFormat="1" applyFont="1" applyFill="1" applyBorder="1" applyAlignment="1">
      <alignment horizontal="center"/>
    </xf>
    <xf numFmtId="1" fontId="45" fillId="15" borderId="1" xfId="7" applyNumberFormat="1" applyFont="1" applyFill="1" applyBorder="1" applyAlignment="1">
      <alignment horizontal="center"/>
    </xf>
    <xf numFmtId="1" fontId="45" fillId="0" borderId="0" xfId="7" applyNumberFormat="1" applyFont="1" applyAlignment="1">
      <alignment horizontal="center"/>
    </xf>
    <xf numFmtId="1" fontId="45" fillId="19" borderId="1" xfId="7" applyNumberFormat="1" applyFont="1" applyFill="1" applyBorder="1" applyAlignment="1">
      <alignment horizontal="center"/>
    </xf>
    <xf numFmtId="0" fontId="48" fillId="0" borderId="1" xfId="7" applyFont="1" applyBorder="1" applyAlignment="1">
      <alignment horizontal="center" vertical="center"/>
    </xf>
    <xf numFmtId="1" fontId="45" fillId="15" borderId="9" xfId="7" applyNumberFormat="1" applyFont="1" applyFill="1" applyBorder="1" applyAlignment="1">
      <alignment horizontal="center"/>
    </xf>
    <xf numFmtId="0" fontId="48" fillId="0" borderId="1" xfId="7" applyFont="1" applyBorder="1" applyAlignment="1">
      <alignment horizontal="center"/>
    </xf>
    <xf numFmtId="0" fontId="45" fillId="0" borderId="1" xfId="7" applyFont="1" applyBorder="1" applyAlignment="1">
      <alignment horizontal="center" wrapText="1"/>
    </xf>
    <xf numFmtId="1" fontId="45" fillId="20" borderId="1" xfId="7" applyNumberFormat="1" applyFont="1" applyFill="1" applyBorder="1" applyAlignment="1">
      <alignment horizontal="center"/>
    </xf>
    <xf numFmtId="1" fontId="45" fillId="21" borderId="1" xfId="7" applyNumberFormat="1" applyFont="1" applyFill="1" applyBorder="1" applyAlignment="1">
      <alignment horizontal="center"/>
    </xf>
    <xf numFmtId="0" fontId="49" fillId="0" borderId="1" xfId="7" applyFont="1" applyBorder="1"/>
    <xf numFmtId="1" fontId="45" fillId="18" borderId="9" xfId="7" applyNumberFormat="1" applyFont="1" applyFill="1" applyBorder="1" applyAlignment="1">
      <alignment horizontal="center"/>
    </xf>
    <xf numFmtId="1" fontId="45" fillId="22" borderId="1" xfId="7" applyNumberFormat="1" applyFont="1" applyFill="1" applyBorder="1" applyAlignment="1">
      <alignment horizontal="center"/>
    </xf>
    <xf numFmtId="1" fontId="45" fillId="23" borderId="1" xfId="7" applyNumberFormat="1" applyFont="1" applyFill="1" applyBorder="1" applyAlignment="1">
      <alignment horizontal="center"/>
    </xf>
    <xf numFmtId="49" fontId="45" fillId="0" borderId="1" xfId="7" applyNumberFormat="1" applyFont="1" applyBorder="1" applyAlignment="1">
      <alignment horizontal="center"/>
    </xf>
    <xf numFmtId="1" fontId="45" fillId="24" borderId="1" xfId="7" applyNumberFormat="1" applyFont="1" applyFill="1" applyBorder="1" applyAlignment="1">
      <alignment horizontal="center"/>
    </xf>
    <xf numFmtId="1" fontId="48" fillId="0" borderId="9" xfId="7" applyNumberFormat="1" applyFont="1" applyBorder="1" applyAlignment="1">
      <alignment horizontal="center"/>
    </xf>
    <xf numFmtId="0" fontId="48" fillId="0" borderId="9" xfId="7" applyFont="1" applyBorder="1" applyAlignment="1">
      <alignment horizontal="center"/>
    </xf>
    <xf numFmtId="1" fontId="45" fillId="25" borderId="1" xfId="7" applyNumberFormat="1" applyFont="1" applyFill="1" applyBorder="1" applyAlignment="1">
      <alignment horizontal="center"/>
    </xf>
    <xf numFmtId="0" fontId="45" fillId="0" borderId="1" xfId="7" applyFont="1" applyBorder="1" applyAlignment="1">
      <alignment horizontal="center" vertical="center"/>
    </xf>
    <xf numFmtId="1" fontId="45" fillId="10" borderId="1" xfId="7" applyNumberFormat="1" applyFont="1" applyFill="1" applyBorder="1" applyAlignment="1">
      <alignment horizontal="center"/>
    </xf>
    <xf numFmtId="1" fontId="45" fillId="10" borderId="0" xfId="7" applyNumberFormat="1" applyFont="1" applyFill="1" applyAlignment="1">
      <alignment horizontal="center"/>
    </xf>
    <xf numFmtId="0" fontId="45" fillId="10" borderId="1" xfId="7" applyFont="1" applyFill="1" applyBorder="1" applyAlignment="1">
      <alignment horizontal="center"/>
    </xf>
    <xf numFmtId="0" fontId="45" fillId="0" borderId="9" xfId="7" applyFont="1" applyBorder="1" applyAlignment="1">
      <alignment horizontal="center"/>
    </xf>
    <xf numFmtId="1" fontId="45" fillId="25" borderId="9" xfId="7" applyNumberFormat="1" applyFont="1" applyFill="1" applyBorder="1" applyAlignment="1">
      <alignment horizontal="center"/>
    </xf>
    <xf numFmtId="0" fontId="45" fillId="0" borderId="9" xfId="7" applyFont="1" applyBorder="1" applyAlignment="1">
      <alignment horizontal="left"/>
    </xf>
    <xf numFmtId="1" fontId="45" fillId="0" borderId="9" xfId="7" applyNumberFormat="1" applyFont="1" applyBorder="1" applyAlignment="1">
      <alignment horizontal="center" wrapText="1"/>
    </xf>
    <xf numFmtId="1" fontId="48" fillId="0" borderId="9" xfId="7" applyNumberFormat="1" applyFont="1" applyBorder="1" applyAlignment="1">
      <alignment horizontal="center" vertical="center"/>
    </xf>
    <xf numFmtId="1" fontId="45" fillId="12" borderId="9" xfId="7" applyNumberFormat="1" applyFont="1" applyFill="1" applyBorder="1" applyAlignment="1">
      <alignment horizontal="center"/>
    </xf>
    <xf numFmtId="1" fontId="45" fillId="0" borderId="9" xfId="7" applyNumberFormat="1" applyFont="1" applyBorder="1" applyAlignment="1">
      <alignment horizontal="center"/>
    </xf>
    <xf numFmtId="0" fontId="45" fillId="10" borderId="0" xfId="7" applyFont="1" applyFill="1"/>
    <xf numFmtId="0" fontId="45" fillId="0" borderId="0" xfId="7" applyFont="1" applyAlignment="1">
      <alignment horizontal="left"/>
    </xf>
    <xf numFmtId="0" fontId="48" fillId="0" borderId="0" xfId="7" applyFont="1" applyAlignment="1">
      <alignment horizontal="center" vertical="center"/>
    </xf>
    <xf numFmtId="0" fontId="48" fillId="0" borderId="0" xfId="7" applyFont="1" applyAlignment="1">
      <alignment horizontal="center"/>
    </xf>
    <xf numFmtId="1" fontId="45" fillId="0" borderId="0" xfId="7" applyNumberFormat="1" applyFont="1"/>
    <xf numFmtId="1" fontId="45" fillId="15" borderId="0" xfId="7" applyNumberFormat="1" applyFont="1" applyFill="1" applyAlignment="1">
      <alignment horizontal="center"/>
    </xf>
    <xf numFmtId="0" fontId="45" fillId="11" borderId="1" xfId="7" applyFont="1" applyFill="1" applyBorder="1" applyAlignment="1">
      <alignment horizontal="left"/>
    </xf>
    <xf numFmtId="49" fontId="45" fillId="11" borderId="1" xfId="7" applyNumberFormat="1" applyFont="1" applyFill="1" applyBorder="1" applyAlignment="1">
      <alignment horizontal="center"/>
    </xf>
    <xf numFmtId="1" fontId="45" fillId="26" borderId="1" xfId="7" applyNumberFormat="1" applyFont="1" applyFill="1" applyBorder="1" applyAlignment="1">
      <alignment horizontal="center"/>
    </xf>
    <xf numFmtId="1" fontId="45" fillId="27" borderId="1" xfId="7" applyNumberFormat="1" applyFont="1" applyFill="1" applyBorder="1" applyAlignment="1">
      <alignment horizontal="center"/>
    </xf>
    <xf numFmtId="1" fontId="45" fillId="16" borderId="9" xfId="7" applyNumberFormat="1" applyFont="1" applyFill="1" applyBorder="1" applyAlignment="1">
      <alignment horizontal="center"/>
    </xf>
    <xf numFmtId="0" fontId="45" fillId="25" borderId="1" xfId="7" applyFont="1" applyFill="1" applyBorder="1" applyAlignment="1">
      <alignment horizontal="center"/>
    </xf>
    <xf numFmtId="0" fontId="45" fillId="10" borderId="0" xfId="7" applyFont="1" applyFill="1" applyAlignment="1">
      <alignment horizontal="center"/>
    </xf>
    <xf numFmtId="0" fontId="45" fillId="0" borderId="0" xfId="7" applyFont="1" applyAlignment="1">
      <alignment horizontal="center" wrapText="1"/>
    </xf>
    <xf numFmtId="1" fontId="48" fillId="0" borderId="0" xfId="7" applyNumberFormat="1" applyFont="1" applyAlignment="1">
      <alignment horizontal="center"/>
    </xf>
    <xf numFmtId="0" fontId="45" fillId="15" borderId="0" xfId="7" applyFont="1" applyFill="1"/>
    <xf numFmtId="49" fontId="45" fillId="0" borderId="0" xfId="7" applyNumberFormat="1" applyFont="1" applyAlignment="1">
      <alignment horizontal="center"/>
    </xf>
    <xf numFmtId="0" fontId="45" fillId="28" borderId="1" xfId="7" applyFont="1" applyFill="1" applyBorder="1" applyAlignment="1">
      <alignment horizontal="center"/>
    </xf>
    <xf numFmtId="1" fontId="45" fillId="12" borderId="1" xfId="7" applyNumberFormat="1" applyFont="1" applyFill="1" applyBorder="1" applyAlignment="1">
      <alignment horizontal="center" wrapText="1"/>
    </xf>
    <xf numFmtId="0" fontId="52" fillId="0" borderId="0" xfId="7" applyFont="1" applyAlignment="1">
      <alignment horizontal="center"/>
    </xf>
    <xf numFmtId="0" fontId="53" fillId="0" borderId="1" xfId="7" applyFont="1" applyBorder="1" applyAlignment="1">
      <alignment horizontal="center"/>
    </xf>
    <xf numFmtId="1" fontId="53" fillId="29" borderId="1" xfId="7" applyNumberFormat="1" applyFont="1" applyFill="1" applyBorder="1" applyAlignment="1">
      <alignment horizontal="center"/>
    </xf>
    <xf numFmtId="0" fontId="53" fillId="0" borderId="1" xfId="7" applyFont="1" applyBorder="1" applyAlignment="1">
      <alignment horizontal="left"/>
    </xf>
    <xf numFmtId="49" fontId="53" fillId="0" borderId="2" xfId="7" applyNumberFormat="1" applyFont="1" applyBorder="1" applyAlignment="1">
      <alignment horizontal="center"/>
    </xf>
    <xf numFmtId="0" fontId="54" fillId="0" borderId="2" xfId="7" applyFont="1" applyBorder="1" applyAlignment="1">
      <alignment horizontal="center"/>
    </xf>
    <xf numFmtId="1" fontId="53" fillId="16" borderId="1" xfId="7" applyNumberFormat="1" applyFont="1" applyFill="1" applyBorder="1" applyAlignment="1">
      <alignment horizontal="center"/>
    </xf>
    <xf numFmtId="0" fontId="53" fillId="0" borderId="2" xfId="7" applyFont="1" applyBorder="1" applyAlignment="1">
      <alignment horizontal="center"/>
    </xf>
    <xf numFmtId="1" fontId="53" fillId="17" borderId="1" xfId="7" applyNumberFormat="1" applyFont="1" applyFill="1" applyBorder="1" applyAlignment="1">
      <alignment horizontal="center"/>
    </xf>
    <xf numFmtId="1" fontId="53" fillId="0" borderId="1" xfId="7" applyNumberFormat="1" applyFont="1" applyBorder="1" applyAlignment="1">
      <alignment horizontal="center"/>
    </xf>
    <xf numFmtId="1" fontId="53" fillId="12" borderId="1" xfId="7" applyNumberFormat="1" applyFont="1" applyFill="1" applyBorder="1" applyAlignment="1">
      <alignment horizontal="center"/>
    </xf>
    <xf numFmtId="1" fontId="53" fillId="18" borderId="1" xfId="7" applyNumberFormat="1" applyFont="1" applyFill="1" applyBorder="1" applyAlignment="1">
      <alignment horizontal="center"/>
    </xf>
    <xf numFmtId="1" fontId="53" fillId="14" borderId="1" xfId="7" applyNumberFormat="1" applyFont="1" applyFill="1" applyBorder="1" applyAlignment="1">
      <alignment horizontal="center"/>
    </xf>
    <xf numFmtId="1" fontId="53" fillId="14" borderId="2" xfId="7" applyNumberFormat="1" applyFont="1" applyFill="1" applyBorder="1" applyAlignment="1">
      <alignment horizontal="center"/>
    </xf>
    <xf numFmtId="1" fontId="53" fillId="14" borderId="6" xfId="7" applyNumberFormat="1" applyFont="1" applyFill="1" applyBorder="1" applyAlignment="1">
      <alignment horizontal="center"/>
    </xf>
    <xf numFmtId="1" fontId="53" fillId="14" borderId="57" xfId="7" applyNumberFormat="1" applyFont="1" applyFill="1" applyBorder="1" applyAlignment="1">
      <alignment horizontal="center"/>
    </xf>
    <xf numFmtId="1" fontId="53" fillId="15" borderId="1" xfId="7" applyNumberFormat="1" applyFont="1" applyFill="1" applyBorder="1" applyAlignment="1">
      <alignment horizontal="center"/>
    </xf>
    <xf numFmtId="1" fontId="53" fillId="0" borderId="0" xfId="7" applyNumberFormat="1" applyFont="1" applyAlignment="1">
      <alignment horizontal="center"/>
    </xf>
    <xf numFmtId="0" fontId="53" fillId="0" borderId="0" xfId="7" applyFont="1"/>
    <xf numFmtId="0" fontId="53" fillId="0" borderId="57" xfId="7" applyFont="1" applyBorder="1" applyAlignment="1">
      <alignment horizontal="left"/>
    </xf>
    <xf numFmtId="0" fontId="48" fillId="0" borderId="2" xfId="7" applyFont="1" applyBorder="1" applyAlignment="1">
      <alignment horizontal="center"/>
    </xf>
    <xf numFmtId="0" fontId="55" fillId="0" borderId="1" xfId="7" applyFont="1" applyBorder="1" applyAlignment="1">
      <alignment horizontal="center"/>
    </xf>
    <xf numFmtId="1" fontId="53" fillId="0" borderId="2" xfId="7" applyNumberFormat="1" applyFont="1" applyBorder="1" applyAlignment="1">
      <alignment horizontal="center"/>
    </xf>
    <xf numFmtId="0" fontId="44" fillId="0" borderId="1" xfId="7" applyBorder="1"/>
    <xf numFmtId="0" fontId="54" fillId="0" borderId="1" xfId="7" applyFont="1" applyBorder="1" applyAlignment="1">
      <alignment horizontal="center"/>
    </xf>
    <xf numFmtId="1" fontId="53" fillId="22" borderId="1" xfId="7" applyNumberFormat="1" applyFont="1" applyFill="1" applyBorder="1" applyAlignment="1">
      <alignment horizontal="center"/>
    </xf>
    <xf numFmtId="1" fontId="53" fillId="30" borderId="1" xfId="7" applyNumberFormat="1" applyFont="1" applyFill="1" applyBorder="1" applyAlignment="1">
      <alignment horizontal="center"/>
    </xf>
    <xf numFmtId="1" fontId="53" fillId="0" borderId="1" xfId="7" applyNumberFormat="1" applyFont="1" applyBorder="1"/>
    <xf numFmtId="49" fontId="53" fillId="0" borderId="1" xfId="7" applyNumberFormat="1" applyFont="1" applyBorder="1" applyAlignment="1">
      <alignment horizontal="center"/>
    </xf>
    <xf numFmtId="0" fontId="45" fillId="0" borderId="57" xfId="7" applyFont="1" applyBorder="1" applyAlignment="1">
      <alignment horizontal="left"/>
    </xf>
    <xf numFmtId="1" fontId="53" fillId="20" borderId="1" xfId="7" applyNumberFormat="1" applyFont="1" applyFill="1" applyBorder="1" applyAlignment="1">
      <alignment horizontal="center"/>
    </xf>
    <xf numFmtId="1" fontId="53" fillId="19" borderId="1" xfId="7" applyNumberFormat="1" applyFont="1" applyFill="1" applyBorder="1" applyAlignment="1">
      <alignment horizontal="center"/>
    </xf>
    <xf numFmtId="1" fontId="53" fillId="31" borderId="1" xfId="7" applyNumberFormat="1" applyFont="1" applyFill="1" applyBorder="1" applyAlignment="1">
      <alignment horizontal="center"/>
    </xf>
    <xf numFmtId="1" fontId="56" fillId="22" borderId="1" xfId="7" applyNumberFormat="1" applyFont="1" applyFill="1" applyBorder="1" applyAlignment="1">
      <alignment horizontal="center"/>
    </xf>
    <xf numFmtId="1" fontId="57" fillId="0" borderId="1" xfId="7" applyNumberFormat="1" applyFont="1" applyBorder="1" applyAlignment="1">
      <alignment horizontal="center"/>
    </xf>
    <xf numFmtId="1" fontId="53" fillId="25" borderId="1" xfId="7" applyNumberFormat="1" applyFont="1" applyFill="1" applyBorder="1" applyAlignment="1">
      <alignment horizontal="center"/>
    </xf>
    <xf numFmtId="1" fontId="53" fillId="0" borderId="57" xfId="7" applyNumberFormat="1" applyFont="1" applyBorder="1"/>
    <xf numFmtId="1" fontId="54" fillId="0" borderId="1" xfId="7" applyNumberFormat="1" applyFont="1" applyBorder="1" applyAlignment="1">
      <alignment horizontal="center"/>
    </xf>
    <xf numFmtId="0" fontId="53" fillId="0" borderId="57" xfId="7" applyFont="1" applyBorder="1"/>
    <xf numFmtId="0" fontId="59" fillId="0" borderId="57" xfId="7" applyFont="1" applyBorder="1" applyAlignment="1">
      <alignment horizontal="left"/>
    </xf>
    <xf numFmtId="1" fontId="59" fillId="16" borderId="1" xfId="7" applyNumberFormat="1" applyFont="1" applyFill="1" applyBorder="1" applyAlignment="1">
      <alignment horizontal="center"/>
    </xf>
    <xf numFmtId="1" fontId="53" fillId="10" borderId="1" xfId="7" applyNumberFormat="1" applyFont="1" applyFill="1" applyBorder="1" applyAlignment="1">
      <alignment horizontal="center"/>
    </xf>
    <xf numFmtId="0" fontId="54" fillId="29" borderId="2" xfId="7" applyFont="1" applyFill="1" applyBorder="1" applyAlignment="1">
      <alignment horizontal="center"/>
    </xf>
    <xf numFmtId="0" fontId="62" fillId="0" borderId="1" xfId="7" applyFont="1" applyBorder="1" applyAlignment="1">
      <alignment horizontal="left"/>
    </xf>
    <xf numFmtId="0" fontId="53" fillId="0" borderId="0" xfId="7" applyFont="1" applyAlignment="1">
      <alignment horizontal="center"/>
    </xf>
    <xf numFmtId="1" fontId="53" fillId="10" borderId="0" xfId="7" applyNumberFormat="1" applyFont="1" applyFill="1" applyAlignment="1">
      <alignment horizontal="center"/>
    </xf>
    <xf numFmtId="0" fontId="54" fillId="0" borderId="0" xfId="7" applyFont="1" applyAlignment="1">
      <alignment horizontal="center"/>
    </xf>
    <xf numFmtId="1" fontId="53" fillId="0" borderId="0" xfId="7" applyNumberFormat="1" applyFont="1"/>
    <xf numFmtId="1" fontId="63" fillId="10" borderId="1" xfId="7" applyNumberFormat="1" applyFont="1" applyFill="1" applyBorder="1" applyAlignment="1">
      <alignment horizontal="center" wrapText="1"/>
    </xf>
    <xf numFmtId="0" fontId="45" fillId="11" borderId="57" xfId="7" applyFont="1" applyFill="1" applyBorder="1" applyAlignment="1">
      <alignment horizontal="left"/>
    </xf>
    <xf numFmtId="49" fontId="45" fillId="11" borderId="2" xfId="7" applyNumberFormat="1" applyFont="1" applyFill="1" applyBorder="1" applyAlignment="1">
      <alignment horizontal="center"/>
    </xf>
    <xf numFmtId="0" fontId="48" fillId="11" borderId="2" xfId="7" applyFont="1" applyFill="1" applyBorder="1" applyAlignment="1">
      <alignment horizontal="center"/>
    </xf>
    <xf numFmtId="0" fontId="45" fillId="11" borderId="2" xfId="7" applyFont="1" applyFill="1" applyBorder="1" applyAlignment="1">
      <alignment horizontal="center"/>
    </xf>
    <xf numFmtId="1" fontId="45" fillId="29" borderId="1" xfId="7" applyNumberFormat="1" applyFont="1" applyFill="1" applyBorder="1" applyAlignment="1">
      <alignment horizontal="center"/>
    </xf>
    <xf numFmtId="49" fontId="45" fillId="0" borderId="2" xfId="7" applyNumberFormat="1" applyFont="1" applyBorder="1" applyAlignment="1">
      <alignment horizontal="center"/>
    </xf>
    <xf numFmtId="0" fontId="45" fillId="0" borderId="2" xfId="7" applyFont="1" applyBorder="1" applyAlignment="1">
      <alignment horizontal="center"/>
    </xf>
    <xf numFmtId="1" fontId="45" fillId="17" borderId="1" xfId="7" applyNumberFormat="1" applyFont="1" applyFill="1" applyBorder="1" applyAlignment="1">
      <alignment horizontal="center"/>
    </xf>
    <xf numFmtId="1" fontId="45" fillId="14" borderId="2" xfId="7" applyNumberFormat="1" applyFont="1" applyFill="1" applyBorder="1" applyAlignment="1">
      <alignment horizontal="center"/>
    </xf>
    <xf numFmtId="1" fontId="45" fillId="14" borderId="6" xfId="7" applyNumberFormat="1" applyFont="1" applyFill="1" applyBorder="1" applyAlignment="1">
      <alignment horizontal="center"/>
    </xf>
    <xf numFmtId="1" fontId="45" fillId="14" borderId="57" xfId="7" applyNumberFormat="1" applyFont="1" applyFill="1" applyBorder="1" applyAlignment="1">
      <alignment horizontal="center"/>
    </xf>
    <xf numFmtId="1" fontId="45" fillId="31" borderId="1" xfId="7" applyNumberFormat="1" applyFont="1" applyFill="1" applyBorder="1" applyAlignment="1">
      <alignment horizontal="center"/>
    </xf>
    <xf numFmtId="0" fontId="52" fillId="0" borderId="0" xfId="7" applyFont="1"/>
    <xf numFmtId="0" fontId="65" fillId="0" borderId="1" xfId="7" applyFont="1" applyBorder="1" applyAlignment="1">
      <alignment horizontal="center"/>
    </xf>
    <xf numFmtId="0" fontId="65" fillId="0" borderId="1" xfId="7" applyFont="1" applyBorder="1" applyAlignment="1">
      <alignment horizontal="center" textRotation="90" wrapText="1"/>
    </xf>
    <xf numFmtId="1" fontId="66" fillId="10" borderId="1" xfId="7" applyNumberFormat="1" applyFont="1" applyFill="1" applyBorder="1" applyAlignment="1">
      <alignment horizontal="center" wrapText="1"/>
    </xf>
    <xf numFmtId="0" fontId="65" fillId="11" borderId="1" xfId="7" applyFont="1" applyFill="1" applyBorder="1" applyAlignment="1">
      <alignment horizontal="center"/>
    </xf>
    <xf numFmtId="49" fontId="65" fillId="11" borderId="1" xfId="7" applyNumberFormat="1" applyFont="1" applyFill="1" applyBorder="1" applyAlignment="1">
      <alignment horizontal="center"/>
    </xf>
    <xf numFmtId="1" fontId="65" fillId="11" borderId="1" xfId="7" applyNumberFormat="1" applyFont="1" applyFill="1" applyBorder="1" applyAlignment="1">
      <alignment horizontal="center" wrapText="1"/>
    </xf>
    <xf numFmtId="0" fontId="65" fillId="11" borderId="1" xfId="7" applyFont="1" applyFill="1" applyBorder="1" applyAlignment="1">
      <alignment horizontal="center" vertical="center"/>
    </xf>
    <xf numFmtId="1" fontId="65" fillId="12" borderId="1" xfId="7" applyNumberFormat="1" applyFont="1" applyFill="1" applyBorder="1" applyAlignment="1">
      <alignment horizontal="center" wrapText="1"/>
    </xf>
    <xf numFmtId="0" fontId="67" fillId="13" borderId="1" xfId="7" applyFont="1" applyFill="1" applyBorder="1" applyAlignment="1">
      <alignment horizontal="center" wrapText="1"/>
    </xf>
    <xf numFmtId="0" fontId="67" fillId="14" borderId="1" xfId="7" applyFont="1" applyFill="1" applyBorder="1" applyAlignment="1">
      <alignment horizontal="center"/>
    </xf>
    <xf numFmtId="0" fontId="67" fillId="13" borderId="1" xfId="7" applyFont="1" applyFill="1" applyBorder="1" applyAlignment="1">
      <alignment horizontal="center" wrapText="1" shrinkToFit="1"/>
    </xf>
    <xf numFmtId="1" fontId="67" fillId="14" borderId="1" xfId="7" applyNumberFormat="1" applyFont="1" applyFill="1" applyBorder="1" applyAlignment="1">
      <alignment horizontal="center"/>
    </xf>
    <xf numFmtId="0" fontId="67" fillId="13" borderId="1" xfId="7" applyFont="1" applyFill="1" applyBorder="1" applyAlignment="1">
      <alignment horizontal="center"/>
    </xf>
    <xf numFmtId="1" fontId="67" fillId="0" borderId="1" xfId="7" applyNumberFormat="1" applyFont="1" applyBorder="1" applyAlignment="1">
      <alignment horizontal="center" textRotation="46"/>
    </xf>
    <xf numFmtId="1" fontId="67" fillId="15" borderId="1" xfId="7" applyNumberFormat="1" applyFont="1" applyFill="1" applyBorder="1" applyAlignment="1">
      <alignment horizontal="center" textRotation="46"/>
    </xf>
    <xf numFmtId="49" fontId="67" fillId="0" borderId="1" xfId="7" applyNumberFormat="1" applyFont="1" applyBorder="1" applyAlignment="1">
      <alignment horizontal="center" textRotation="46" wrapText="1"/>
    </xf>
    <xf numFmtId="0" fontId="69" fillId="0" borderId="0" xfId="7" applyFont="1"/>
    <xf numFmtId="0" fontId="67" fillId="0" borderId="0" xfId="7" applyFont="1"/>
    <xf numFmtId="0" fontId="65" fillId="0" borderId="0" xfId="7" applyFont="1"/>
    <xf numFmtId="1" fontId="65" fillId="0" borderId="1" xfId="7" applyNumberFormat="1" applyFont="1" applyBorder="1" applyAlignment="1">
      <alignment horizontal="center"/>
    </xf>
    <xf numFmtId="1" fontId="65" fillId="0" borderId="1" xfId="7" applyNumberFormat="1" applyFont="1" applyBorder="1"/>
    <xf numFmtId="1" fontId="70" fillId="17" borderId="1" xfId="7" applyNumberFormat="1" applyFont="1" applyFill="1" applyBorder="1" applyAlignment="1">
      <alignment horizontal="center" vertical="center"/>
    </xf>
    <xf numFmtId="1" fontId="70" fillId="0" borderId="1" xfId="7" applyNumberFormat="1" applyFont="1" applyBorder="1" applyAlignment="1">
      <alignment horizontal="center" vertical="center"/>
    </xf>
    <xf numFmtId="1" fontId="65" fillId="20" borderId="1" xfId="7" applyNumberFormat="1" applyFont="1" applyFill="1" applyBorder="1" applyAlignment="1">
      <alignment horizontal="center"/>
    </xf>
    <xf numFmtId="1" fontId="65" fillId="18" borderId="1" xfId="7" applyNumberFormat="1" applyFont="1" applyFill="1" applyBorder="1" applyAlignment="1">
      <alignment horizontal="center"/>
    </xf>
    <xf numFmtId="1" fontId="65" fillId="14" borderId="1" xfId="7" applyNumberFormat="1" applyFont="1" applyFill="1" applyBorder="1" applyAlignment="1">
      <alignment horizontal="center"/>
    </xf>
    <xf numFmtId="1" fontId="67" fillId="0" borderId="1" xfId="7" applyNumberFormat="1" applyFont="1" applyBorder="1" applyAlignment="1">
      <alignment horizontal="center"/>
    </xf>
    <xf numFmtId="1" fontId="65" fillId="0" borderId="0" xfId="7" applyNumberFormat="1" applyFont="1"/>
    <xf numFmtId="0" fontId="65" fillId="19" borderId="1" xfId="7" applyFont="1" applyFill="1" applyBorder="1" applyAlignment="1">
      <alignment horizontal="center"/>
    </xf>
    <xf numFmtId="1" fontId="65" fillId="12" borderId="1" xfId="7" applyNumberFormat="1" applyFont="1" applyFill="1" applyBorder="1" applyAlignment="1">
      <alignment horizontal="center"/>
    </xf>
    <xf numFmtId="1" fontId="67" fillId="15" borderId="1" xfId="7" applyNumberFormat="1" applyFont="1" applyFill="1" applyBorder="1" applyAlignment="1">
      <alignment horizontal="center"/>
    </xf>
    <xf numFmtId="0" fontId="67" fillId="15" borderId="1" xfId="7" applyFont="1" applyFill="1" applyBorder="1" applyAlignment="1">
      <alignment horizontal="center"/>
    </xf>
    <xf numFmtId="0" fontId="65" fillId="22" borderId="1" xfId="7" applyFont="1" applyFill="1" applyBorder="1" applyAlignment="1">
      <alignment horizontal="center"/>
    </xf>
    <xf numFmtId="0" fontId="65" fillId="29" borderId="1" xfId="7" applyFont="1" applyFill="1" applyBorder="1" applyAlignment="1">
      <alignment horizontal="center"/>
    </xf>
    <xf numFmtId="0" fontId="65" fillId="0" borderId="1" xfId="7" applyFont="1" applyBorder="1" applyAlignment="1">
      <alignment horizontal="left"/>
    </xf>
    <xf numFmtId="1" fontId="65" fillId="16" borderId="1" xfId="7" applyNumberFormat="1" applyFont="1" applyFill="1" applyBorder="1" applyAlignment="1">
      <alignment horizontal="center"/>
    </xf>
    <xf numFmtId="0" fontId="65" fillId="0" borderId="1" xfId="7" applyFont="1" applyBorder="1"/>
    <xf numFmtId="0" fontId="65" fillId="25" borderId="1" xfId="7" applyFont="1" applyFill="1" applyBorder="1" applyAlignment="1">
      <alignment horizontal="center"/>
    </xf>
    <xf numFmtId="49" fontId="65" fillId="0" borderId="1" xfId="7" applyNumberFormat="1" applyFont="1" applyBorder="1" applyAlignment="1">
      <alignment horizontal="center"/>
    </xf>
    <xf numFmtId="0" fontId="65" fillId="0" borderId="0" xfId="7" applyFont="1" applyAlignment="1">
      <alignment horizontal="center"/>
    </xf>
    <xf numFmtId="0" fontId="65" fillId="10" borderId="0" xfId="7" applyFont="1" applyFill="1" applyAlignment="1">
      <alignment horizontal="center"/>
    </xf>
    <xf numFmtId="0" fontId="65" fillId="0" borderId="0" xfId="7" applyFont="1" applyAlignment="1">
      <alignment horizontal="center" vertical="center"/>
    </xf>
    <xf numFmtId="1" fontId="65" fillId="0" borderId="0" xfId="7" applyNumberFormat="1" applyFont="1" applyAlignment="1">
      <alignment horizontal="center"/>
    </xf>
    <xf numFmtId="0" fontId="67" fillId="0" borderId="17" xfId="7" applyFont="1" applyBorder="1"/>
    <xf numFmtId="1" fontId="67" fillId="0" borderId="0" xfId="7" applyNumberFormat="1" applyFont="1" applyAlignment="1">
      <alignment horizontal="center"/>
    </xf>
    <xf numFmtId="0" fontId="67" fillId="15" borderId="0" xfId="7" applyFont="1" applyFill="1"/>
    <xf numFmtId="0" fontId="70" fillId="0" borderId="0" xfId="3" applyFont="1"/>
    <xf numFmtId="1" fontId="45" fillId="0" borderId="1" xfId="7" applyNumberFormat="1" applyFont="1" applyBorder="1"/>
    <xf numFmtId="0" fontId="45" fillId="29" borderId="1" xfId="7" applyFont="1" applyFill="1" applyBorder="1" applyAlignment="1">
      <alignment horizontal="center"/>
    </xf>
    <xf numFmtId="0" fontId="45" fillId="22" borderId="1" xfId="7" applyFont="1" applyFill="1" applyBorder="1" applyAlignment="1">
      <alignment horizontal="center"/>
    </xf>
    <xf numFmtId="0" fontId="45" fillId="19" borderId="1" xfId="7" applyFont="1" applyFill="1" applyBorder="1" applyAlignment="1">
      <alignment horizontal="center"/>
    </xf>
    <xf numFmtId="1" fontId="45" fillId="29" borderId="1" xfId="7" applyNumberFormat="1" applyFont="1" applyFill="1" applyBorder="1"/>
    <xf numFmtId="0" fontId="48" fillId="0" borderId="0" xfId="7" applyFont="1"/>
    <xf numFmtId="1" fontId="45" fillId="26" borderId="17" xfId="7" applyNumberFormat="1" applyFont="1" applyFill="1" applyBorder="1" applyAlignment="1">
      <alignment horizontal="center"/>
    </xf>
    <xf numFmtId="1" fontId="45" fillId="26" borderId="62" xfId="7" applyNumberFormat="1" applyFont="1" applyFill="1" applyBorder="1" applyAlignment="1">
      <alignment horizontal="center"/>
    </xf>
    <xf numFmtId="0" fontId="45" fillId="11" borderId="1" xfId="7" applyFont="1" applyFill="1" applyBorder="1" applyAlignment="1">
      <alignment horizontal="center" textRotation="38" wrapText="1"/>
    </xf>
    <xf numFmtId="0" fontId="74" fillId="11" borderId="1" xfId="7" applyFont="1" applyFill="1" applyBorder="1" applyAlignment="1">
      <alignment horizontal="center" textRotation="45" wrapText="1"/>
    </xf>
    <xf numFmtId="1" fontId="74" fillId="11" borderId="1" xfId="7" applyNumberFormat="1" applyFont="1" applyFill="1" applyBorder="1" applyAlignment="1">
      <alignment horizontal="center" textRotation="45" wrapText="1"/>
    </xf>
    <xf numFmtId="1" fontId="74" fillId="11" borderId="1" xfId="7" applyNumberFormat="1" applyFont="1" applyFill="1" applyBorder="1" applyAlignment="1">
      <alignment horizontal="center" vertical="center" textRotation="45" wrapText="1"/>
    </xf>
    <xf numFmtId="164" fontId="74" fillId="11" borderId="1" xfId="7" applyNumberFormat="1" applyFont="1" applyFill="1" applyBorder="1" applyAlignment="1">
      <alignment vertical="center" textRotation="45" wrapText="1"/>
    </xf>
    <xf numFmtId="164" fontId="74" fillId="11" borderId="1" xfId="7" applyNumberFormat="1" applyFont="1" applyFill="1" applyBorder="1" applyAlignment="1">
      <alignment horizontal="center" textRotation="45" wrapText="1"/>
    </xf>
    <xf numFmtId="1" fontId="74" fillId="9" borderId="1" xfId="7" applyNumberFormat="1" applyFont="1" applyFill="1" applyBorder="1" applyAlignment="1">
      <alignment horizontal="center" textRotation="45" wrapText="1"/>
    </xf>
    <xf numFmtId="0" fontId="45" fillId="0" borderId="1" xfId="7" applyFont="1" applyBorder="1" applyAlignment="1">
      <alignment horizontal="center" textRotation="45"/>
    </xf>
    <xf numFmtId="0" fontId="45" fillId="0" borderId="0" xfId="7" applyFont="1" applyAlignment="1">
      <alignment horizontal="center" textRotation="42"/>
    </xf>
    <xf numFmtId="0" fontId="45" fillId="0" borderId="1" xfId="7" applyFont="1" applyBorder="1" applyAlignment="1">
      <alignment horizontal="center" textRotation="43"/>
    </xf>
    <xf numFmtId="0" fontId="74" fillId="0" borderId="1" xfId="7" applyFont="1" applyBorder="1" applyAlignment="1">
      <alignment horizontal="center" textRotation="45"/>
    </xf>
    <xf numFmtId="0" fontId="74" fillId="0" borderId="0" xfId="7" applyFont="1" applyAlignment="1">
      <alignment textRotation="45"/>
    </xf>
    <xf numFmtId="0" fontId="44" fillId="0" borderId="1" xfId="7" applyBorder="1" applyAlignment="1">
      <alignment horizontal="center" vertical="center"/>
    </xf>
    <xf numFmtId="164" fontId="1" fillId="0" borderId="1" xfId="7" applyNumberFormat="1" applyFont="1" applyBorder="1" applyAlignment="1">
      <alignment vertical="center"/>
    </xf>
    <xf numFmtId="164" fontId="45" fillId="0" borderId="1" xfId="7" applyNumberFormat="1" applyFont="1" applyBorder="1" applyAlignment="1">
      <alignment horizontal="center"/>
    </xf>
    <xf numFmtId="1" fontId="74" fillId="32" borderId="1" xfId="7" applyNumberFormat="1" applyFont="1" applyFill="1" applyBorder="1" applyAlignment="1">
      <alignment horizontal="center"/>
    </xf>
    <xf numFmtId="0" fontId="45" fillId="0" borderId="17" xfId="7" applyFont="1" applyBorder="1" applyAlignment="1">
      <alignment horizontal="center"/>
    </xf>
    <xf numFmtId="0" fontId="45" fillId="0" borderId="2" xfId="7" applyFont="1" applyBorder="1"/>
    <xf numFmtId="1" fontId="45" fillId="0" borderId="1" xfId="7" applyNumberFormat="1" applyFont="1" applyBorder="1" applyAlignment="1">
      <alignment horizontal="center" vertical="center"/>
    </xf>
    <xf numFmtId="0" fontId="45" fillId="0" borderId="20" xfId="7" applyFont="1" applyBorder="1" applyAlignment="1">
      <alignment horizontal="left"/>
    </xf>
    <xf numFmtId="164" fontId="45" fillId="0" borderId="2" xfId="7" applyNumberFormat="1" applyFont="1" applyBorder="1" applyAlignment="1">
      <alignment horizontal="center"/>
    </xf>
    <xf numFmtId="43" fontId="45" fillId="0" borderId="57" xfId="6" applyFont="1" applyBorder="1" applyAlignment="1">
      <alignment horizontal="left"/>
    </xf>
    <xf numFmtId="43" fontId="45" fillId="0" borderId="20" xfId="6" applyFont="1" applyBorder="1" applyAlignment="1">
      <alignment horizontal="left"/>
    </xf>
    <xf numFmtId="43" fontId="45" fillId="0" borderId="2" xfId="6" applyFont="1" applyBorder="1" applyAlignment="1">
      <alignment horizontal="center"/>
    </xf>
    <xf numFmtId="43" fontId="44" fillId="0" borderId="1" xfId="6" applyFont="1" applyBorder="1" applyAlignment="1">
      <alignment horizontal="center" vertical="center"/>
    </xf>
    <xf numFmtId="43" fontId="44" fillId="0" borderId="1" xfId="6" applyFont="1" applyBorder="1"/>
    <xf numFmtId="165" fontId="1" fillId="0" borderId="1" xfId="6" applyNumberFormat="1" applyBorder="1" applyAlignment="1">
      <alignment vertical="center"/>
    </xf>
    <xf numFmtId="165" fontId="45" fillId="0" borderId="2" xfId="6" applyNumberFormat="1" applyFont="1" applyBorder="1" applyAlignment="1">
      <alignment horizontal="center"/>
    </xf>
    <xf numFmtId="43" fontId="45" fillId="11" borderId="1" xfId="6" applyFont="1" applyFill="1" applyBorder="1" applyAlignment="1">
      <alignment horizontal="center"/>
    </xf>
    <xf numFmtId="43" fontId="74" fillId="32" borderId="1" xfId="6" applyFont="1" applyFill="1" applyBorder="1" applyAlignment="1">
      <alignment horizontal="center"/>
    </xf>
    <xf numFmtId="43" fontId="45" fillId="0" borderId="1" xfId="6" applyFont="1" applyBorder="1" applyAlignment="1">
      <alignment horizontal="center"/>
    </xf>
    <xf numFmtId="43" fontId="45" fillId="0" borderId="1" xfId="6" applyFont="1" applyBorder="1"/>
    <xf numFmtId="43" fontId="45" fillId="0" borderId="2" xfId="6" applyFont="1" applyBorder="1"/>
    <xf numFmtId="43" fontId="45" fillId="0" borderId="0" xfId="6" applyFont="1"/>
    <xf numFmtId="43" fontId="1" fillId="0" borderId="0" xfId="6"/>
    <xf numFmtId="1" fontId="45" fillId="0" borderId="0" xfId="7" applyNumberFormat="1" applyFont="1" applyAlignment="1">
      <alignment horizontal="center" vertical="center"/>
    </xf>
    <xf numFmtId="164" fontId="45" fillId="0" borderId="0" xfId="7" applyNumberFormat="1" applyFont="1" applyAlignment="1">
      <alignment vertical="center"/>
    </xf>
    <xf numFmtId="164" fontId="45" fillId="0" borderId="0" xfId="7" applyNumberFormat="1" applyFont="1" applyAlignment="1">
      <alignment horizontal="center"/>
    </xf>
    <xf numFmtId="1" fontId="74" fillId="0" borderId="0" xfId="7" applyNumberFormat="1" applyFont="1" applyAlignment="1">
      <alignment horizontal="center"/>
    </xf>
    <xf numFmtId="1" fontId="65" fillId="0" borderId="9" xfId="7" applyNumberFormat="1" applyFont="1" applyBorder="1" applyAlignment="1">
      <alignment horizontal="center"/>
    </xf>
    <xf numFmtId="0" fontId="62" fillId="0" borderId="57" xfId="7" applyFont="1" applyBorder="1" applyAlignment="1">
      <alignment horizontal="left"/>
    </xf>
    <xf numFmtId="0" fontId="58" fillId="0" borderId="1" xfId="7" applyFont="1" applyBorder="1" applyAlignment="1">
      <alignment horizontal="center" wrapText="1"/>
    </xf>
    <xf numFmtId="0" fontId="60" fillId="0" borderId="1" xfId="7" applyFont="1" applyBorder="1" applyAlignment="1">
      <alignment horizontal="center"/>
    </xf>
    <xf numFmtId="1" fontId="61" fillId="0" borderId="1" xfId="7" applyNumberFormat="1" applyFont="1" applyBorder="1" applyAlignment="1">
      <alignment horizontal="center"/>
    </xf>
    <xf numFmtId="0" fontId="65" fillId="30" borderId="1" xfId="7" applyFont="1" applyFill="1" applyBorder="1" applyAlignment="1">
      <alignment horizontal="center"/>
    </xf>
    <xf numFmtId="0" fontId="45" fillId="21" borderId="1" xfId="7" applyFont="1" applyFill="1" applyBorder="1" applyAlignment="1">
      <alignment horizontal="center"/>
    </xf>
    <xf numFmtId="1" fontId="14" fillId="4" borderId="0" xfId="3" applyNumberFormat="1" applyFont="1" applyFill="1" applyAlignment="1">
      <alignment horizontal="center"/>
    </xf>
    <xf numFmtId="0" fontId="16" fillId="5" borderId="32" xfId="3" applyFont="1" applyFill="1" applyBorder="1" applyAlignment="1">
      <alignment horizontal="center" textRotation="255"/>
    </xf>
    <xf numFmtId="0" fontId="1" fillId="0" borderId="0" xfId="3" applyAlignment="1">
      <alignment horizontal="center" vertical="top"/>
    </xf>
    <xf numFmtId="0" fontId="38" fillId="0" borderId="0" xfId="3" applyFont="1"/>
    <xf numFmtId="0" fontId="17" fillId="0" borderId="36" xfId="3" applyFont="1" applyBorder="1" applyAlignment="1">
      <alignment horizontal="center"/>
    </xf>
    <xf numFmtId="0" fontId="7" fillId="3" borderId="48" xfId="3" applyFont="1" applyFill="1" applyBorder="1" applyAlignment="1">
      <alignment horizontal="center"/>
    </xf>
    <xf numFmtId="0" fontId="7" fillId="3" borderId="42" xfId="3" applyFont="1" applyFill="1" applyBorder="1" applyAlignment="1">
      <alignment horizontal="center"/>
    </xf>
    <xf numFmtId="0" fontId="7" fillId="3" borderId="34" xfId="3" applyFont="1" applyFill="1" applyBorder="1" applyAlignment="1">
      <alignment horizontal="center"/>
    </xf>
    <xf numFmtId="0" fontId="7" fillId="3" borderId="35" xfId="3" applyFont="1" applyFill="1" applyBorder="1" applyAlignment="1">
      <alignment horizontal="center"/>
    </xf>
    <xf numFmtId="0" fontId="7" fillId="3" borderId="15" xfId="3" applyFont="1" applyFill="1" applyBorder="1" applyAlignment="1">
      <alignment horizontal="center"/>
    </xf>
    <xf numFmtId="0" fontId="7" fillId="3" borderId="16" xfId="3" applyFont="1" applyFill="1" applyBorder="1" applyAlignment="1">
      <alignment horizontal="center"/>
    </xf>
    <xf numFmtId="0" fontId="7" fillId="3" borderId="29" xfId="3" applyFont="1" applyFill="1" applyBorder="1" applyAlignment="1">
      <alignment horizontal="center"/>
    </xf>
    <xf numFmtId="0" fontId="7" fillId="3" borderId="30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7" fillId="3" borderId="50" xfId="3" applyFont="1" applyFill="1" applyBorder="1" applyAlignment="1" applyProtection="1">
      <alignment horizontal="center"/>
      <protection locked="0"/>
    </xf>
    <xf numFmtId="0" fontId="8" fillId="2" borderId="3" xfId="3" applyFont="1" applyFill="1" applyBorder="1" applyAlignment="1">
      <alignment horizontal="center"/>
    </xf>
    <xf numFmtId="0" fontId="8" fillId="0" borderId="4" xfId="3" applyFont="1" applyBorder="1" applyAlignment="1" applyProtection="1">
      <alignment horizontal="center"/>
      <protection locked="0"/>
    </xf>
    <xf numFmtId="0" fontId="8" fillId="0" borderId="5" xfId="3" applyFont="1" applyBorder="1" applyAlignment="1" applyProtection="1">
      <alignment horizontal="center"/>
      <protection locked="0"/>
    </xf>
    <xf numFmtId="0" fontId="8" fillId="0" borderId="6" xfId="3" applyFont="1" applyBorder="1" applyAlignment="1" applyProtection="1">
      <alignment horizontal="center"/>
      <protection locked="0"/>
    </xf>
    <xf numFmtId="0" fontId="9" fillId="0" borderId="7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49" fontId="1" fillId="0" borderId="0" xfId="3" quotePrefix="1" applyNumberFormat="1" applyAlignment="1">
      <alignment horizontal="center"/>
    </xf>
    <xf numFmtId="49" fontId="1" fillId="0" borderId="0" xfId="3" applyNumberFormat="1"/>
    <xf numFmtId="49" fontId="1" fillId="0" borderId="0" xfId="3" applyNumberFormat="1" applyAlignment="1">
      <alignment horizontal="center"/>
    </xf>
    <xf numFmtId="0" fontId="7" fillId="3" borderId="43" xfId="3" applyFont="1" applyFill="1" applyBorder="1" applyAlignment="1" applyProtection="1">
      <alignment horizontal="center"/>
      <protection locked="0"/>
    </xf>
    <xf numFmtId="0" fontId="8" fillId="0" borderId="7" xfId="3" applyFont="1" applyBorder="1" applyAlignment="1" applyProtection="1">
      <alignment horizontal="center"/>
      <protection locked="0"/>
    </xf>
    <xf numFmtId="0" fontId="8" fillId="2" borderId="1" xfId="3" applyFont="1" applyFill="1" applyBorder="1" applyAlignment="1">
      <alignment horizontal="center"/>
    </xf>
    <xf numFmtId="0" fontId="8" fillId="0" borderId="1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49" fontId="20" fillId="2" borderId="21" xfId="3" applyNumberFormat="1" applyFont="1" applyFill="1" applyBorder="1" applyAlignment="1">
      <alignment horizontal="center"/>
    </xf>
    <xf numFmtId="49" fontId="21" fillId="0" borderId="22" xfId="3" quotePrefix="1" applyNumberFormat="1" applyFont="1" applyBorder="1" applyAlignment="1">
      <alignment horizontal="center"/>
    </xf>
    <xf numFmtId="49" fontId="21" fillId="0" borderId="23" xfId="3" quotePrefix="1" applyNumberFormat="1" applyFont="1" applyBorder="1" applyAlignment="1">
      <alignment horizontal="center"/>
    </xf>
    <xf numFmtId="49" fontId="21" fillId="0" borderId="24" xfId="3" quotePrefix="1" applyNumberFormat="1" applyFont="1" applyBorder="1" applyAlignment="1">
      <alignment horizontal="center"/>
    </xf>
    <xf numFmtId="49" fontId="21" fillId="0" borderId="0" xfId="3" quotePrefix="1" applyNumberFormat="1" applyFont="1" applyAlignment="1">
      <alignment horizontal="center"/>
    </xf>
    <xf numFmtId="49" fontId="21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center"/>
    </xf>
    <xf numFmtId="49" fontId="22" fillId="0" borderId="0" xfId="3" applyNumberFormat="1" applyFont="1" applyAlignment="1">
      <alignment horizontal="center"/>
    </xf>
    <xf numFmtId="49" fontId="23" fillId="0" borderId="0" xfId="3" applyNumberFormat="1" applyFont="1" applyAlignment="1">
      <alignment horizontal="center"/>
    </xf>
    <xf numFmtId="49" fontId="20" fillId="2" borderId="25" xfId="3" applyNumberFormat="1" applyFont="1" applyFill="1" applyBorder="1" applyAlignment="1">
      <alignment horizontal="center"/>
    </xf>
    <xf numFmtId="49" fontId="21" fillId="0" borderId="1" xfId="3" quotePrefix="1" applyNumberFormat="1" applyFont="1" applyBorder="1" applyAlignment="1">
      <alignment horizontal="center"/>
    </xf>
    <xf numFmtId="0" fontId="21" fillId="0" borderId="0" xfId="3" applyFont="1" applyAlignment="1">
      <alignment horizontal="center"/>
    </xf>
    <xf numFmtId="0" fontId="8" fillId="0" borderId="49" xfId="3" applyFont="1" applyBorder="1" applyAlignment="1">
      <alignment horizontal="left"/>
    </xf>
    <xf numFmtId="0" fontId="8" fillId="0" borderId="2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49" fontId="20" fillId="2" borderId="26" xfId="3" applyNumberFormat="1" applyFont="1" applyFill="1" applyBorder="1" applyAlignment="1">
      <alignment horizontal="center"/>
    </xf>
    <xf numFmtId="49" fontId="21" fillId="0" borderId="1" xfId="3" applyNumberFormat="1" applyFont="1" applyBorder="1" applyAlignment="1">
      <alignment horizontal="center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9" xfId="3" applyFont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8" fillId="0" borderId="10" xfId="3" applyFont="1" applyBorder="1" applyAlignment="1">
      <alignment horizontal="center"/>
    </xf>
    <xf numFmtId="49" fontId="8" fillId="0" borderId="0" xfId="3" quotePrefix="1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55" xfId="3" applyFont="1" applyBorder="1" applyAlignment="1">
      <alignment horizontal="left"/>
    </xf>
    <xf numFmtId="0" fontId="7" fillId="3" borderId="44" xfId="3" applyFont="1" applyFill="1" applyBorder="1" applyAlignment="1" applyProtection="1">
      <alignment horizont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8" fillId="2" borderId="14" xfId="3" applyFont="1" applyFill="1" applyBorder="1" applyAlignment="1" applyProtection="1">
      <alignment horizontal="center"/>
      <protection locked="0"/>
    </xf>
    <xf numFmtId="0" fontId="9" fillId="0" borderId="11" xfId="3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9" fontId="19" fillId="0" borderId="0" xfId="3" applyNumberFormat="1" applyFont="1" applyAlignment="1">
      <alignment horizontal="center"/>
    </xf>
    <xf numFmtId="0" fontId="8" fillId="0" borderId="0" xfId="3" applyFont="1" applyAlignment="1">
      <alignment horizontal="left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9" fillId="0" borderId="0" xfId="3" applyFont="1" applyAlignment="1">
      <alignment horizontal="center"/>
    </xf>
    <xf numFmtId="49" fontId="20" fillId="2" borderId="0" xfId="3" applyNumberFormat="1" applyFont="1" applyFill="1" applyAlignment="1">
      <alignment horizontal="center"/>
    </xf>
    <xf numFmtId="49" fontId="21" fillId="0" borderId="0" xfId="3" quotePrefix="1" applyNumberFormat="1" applyFont="1" applyAlignment="1">
      <alignment horizontal="center" vertical="top"/>
    </xf>
    <xf numFmtId="49" fontId="20" fillId="0" borderId="0" xfId="3" applyNumberFormat="1" applyFont="1" applyAlignment="1">
      <alignment horizontal="center"/>
    </xf>
    <xf numFmtId="0" fontId="1" fillId="0" borderId="0" xfId="3" applyAlignment="1">
      <alignment horizontal="left"/>
    </xf>
    <xf numFmtId="0" fontId="7" fillId="3" borderId="33" xfId="3" applyFont="1" applyFill="1" applyBorder="1" applyAlignment="1">
      <alignment horizontal="center"/>
    </xf>
    <xf numFmtId="49" fontId="20" fillId="2" borderId="18" xfId="3" applyNumberFormat="1" applyFont="1" applyFill="1" applyBorder="1" applyAlignment="1">
      <alignment horizontal="center"/>
    </xf>
    <xf numFmtId="49" fontId="21" fillId="0" borderId="17" xfId="3" applyNumberFormat="1" applyFont="1" applyBorder="1" applyAlignment="1">
      <alignment horizontal="center"/>
    </xf>
    <xf numFmtId="0" fontId="7" fillId="3" borderId="31" xfId="3" applyFont="1" applyFill="1" applyBorder="1" applyAlignment="1" applyProtection="1">
      <alignment horizontal="center"/>
      <protection locked="0"/>
    </xf>
    <xf numFmtId="0" fontId="7" fillId="3" borderId="20" xfId="3" applyFont="1" applyFill="1" applyBorder="1" applyAlignment="1" applyProtection="1">
      <alignment horizontal="center"/>
      <protection locked="0"/>
    </xf>
    <xf numFmtId="0" fontId="8" fillId="0" borderId="7" xfId="3" applyFont="1" applyBorder="1" applyAlignment="1">
      <alignment horizontal="left"/>
    </xf>
    <xf numFmtId="0" fontId="20" fillId="2" borderId="0" xfId="3" applyFont="1" applyFill="1" applyAlignment="1">
      <alignment horizontal="center"/>
    </xf>
    <xf numFmtId="49" fontId="21" fillId="0" borderId="9" xfId="3" applyNumberFormat="1" applyFont="1" applyBorder="1" applyAlignment="1">
      <alignment horizontal="center"/>
    </xf>
    <xf numFmtId="0" fontId="8" fillId="0" borderId="11" xfId="3" applyFont="1" applyBorder="1" applyAlignment="1">
      <alignment horizontal="left"/>
    </xf>
    <xf numFmtId="0" fontId="7" fillId="3" borderId="41" xfId="3" applyFont="1" applyFill="1" applyBorder="1" applyAlignment="1" applyProtection="1">
      <alignment horizontal="center"/>
      <protection locked="0"/>
    </xf>
    <xf numFmtId="0" fontId="20" fillId="0" borderId="0" xfId="3" applyFont="1" applyAlignment="1">
      <alignment horizontal="center"/>
    </xf>
    <xf numFmtId="49" fontId="21" fillId="0" borderId="28" xfId="3" applyNumberFormat="1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1" fontId="45" fillId="30" borderId="1" xfId="7" applyNumberFormat="1" applyFont="1" applyFill="1" applyBorder="1" applyAlignment="1">
      <alignment horizontal="center"/>
    </xf>
    <xf numFmtId="0" fontId="45" fillId="33" borderId="1" xfId="7" applyFont="1" applyFill="1" applyBorder="1" applyAlignment="1">
      <alignment horizontal="left"/>
    </xf>
    <xf numFmtId="0" fontId="1" fillId="0" borderId="1" xfId="3" applyBorder="1" applyAlignment="1">
      <alignment horizontal="left"/>
    </xf>
    <xf numFmtId="0" fontId="45" fillId="24" borderId="1" xfId="7" applyFont="1" applyFill="1" applyBorder="1" applyAlignment="1">
      <alignment horizontal="center"/>
    </xf>
    <xf numFmtId="1" fontId="45" fillId="10" borderId="0" xfId="7" applyNumberFormat="1" applyFont="1" applyFill="1" applyBorder="1" applyAlignment="1">
      <alignment horizontal="center"/>
    </xf>
    <xf numFmtId="49" fontId="45" fillId="0" borderId="9" xfId="7" applyNumberFormat="1" applyFont="1" applyBorder="1" applyAlignment="1">
      <alignment horizontal="center"/>
    </xf>
    <xf numFmtId="1" fontId="45" fillId="0" borderId="1" xfId="7" applyNumberFormat="1" applyFont="1" applyFill="1" applyBorder="1" applyAlignment="1">
      <alignment horizontal="center"/>
    </xf>
    <xf numFmtId="1" fontId="45" fillId="0" borderId="0" xfId="7" applyNumberFormat="1" applyFont="1" applyBorder="1"/>
    <xf numFmtId="1" fontId="45" fillId="0" borderId="0" xfId="7" applyNumberFormat="1" applyFont="1" applyBorder="1" applyAlignment="1">
      <alignment horizontal="center"/>
    </xf>
    <xf numFmtId="1" fontId="74" fillId="0" borderId="9" xfId="7" applyNumberFormat="1" applyFont="1" applyBorder="1" applyAlignment="1">
      <alignment horizontal="center"/>
    </xf>
    <xf numFmtId="1" fontId="74" fillId="0" borderId="1" xfId="7" applyNumberFormat="1" applyFont="1" applyBorder="1" applyAlignment="1">
      <alignment horizontal="center"/>
    </xf>
    <xf numFmtId="0" fontId="45" fillId="0" borderId="9" xfId="7" applyFont="1" applyBorder="1"/>
    <xf numFmtId="0" fontId="45" fillId="0" borderId="1" xfId="7" applyFont="1" applyFill="1" applyBorder="1" applyAlignment="1">
      <alignment horizontal="left"/>
    </xf>
    <xf numFmtId="1" fontId="48" fillId="0" borderId="9" xfId="7" applyNumberFormat="1" applyFont="1" applyFill="1" applyBorder="1" applyAlignment="1">
      <alignment horizontal="center"/>
    </xf>
    <xf numFmtId="0" fontId="74" fillId="24" borderId="1" xfId="7" applyFont="1" applyFill="1" applyBorder="1" applyAlignment="1">
      <alignment horizontal="center"/>
    </xf>
    <xf numFmtId="0" fontId="45" fillId="29" borderId="0" xfId="7" applyFont="1" applyFill="1" applyBorder="1" applyAlignment="1">
      <alignment horizontal="center"/>
    </xf>
    <xf numFmtId="0" fontId="35" fillId="0" borderId="21" xfId="3" applyFont="1" applyBorder="1"/>
    <xf numFmtId="0" fontId="35" fillId="0" borderId="54" xfId="3" applyFont="1" applyBorder="1"/>
    <xf numFmtId="0" fontId="39" fillId="0" borderId="21" xfId="3" applyFont="1" applyBorder="1" applyAlignment="1">
      <alignment horizontal="left"/>
    </xf>
    <xf numFmtId="0" fontId="39" fillId="0" borderId="36" xfId="3" applyFont="1" applyBorder="1" applyAlignment="1">
      <alignment horizontal="left"/>
    </xf>
    <xf numFmtId="0" fontId="30" fillId="0" borderId="36" xfId="3" applyFont="1" applyBorder="1" applyAlignment="1">
      <alignment horizontal="left"/>
    </xf>
    <xf numFmtId="0" fontId="30" fillId="0" borderId="54" xfId="3" applyFont="1" applyBorder="1" applyAlignment="1">
      <alignment horizontal="left"/>
    </xf>
    <xf numFmtId="0" fontId="17" fillId="0" borderId="21" xfId="3" applyFont="1" applyBorder="1" applyAlignment="1">
      <alignment horizontal="center"/>
    </xf>
    <xf numFmtId="0" fontId="17" fillId="0" borderId="36" xfId="3" applyFont="1" applyBorder="1" applyAlignment="1">
      <alignment horizontal="center"/>
    </xf>
    <xf numFmtId="0" fontId="6" fillId="0" borderId="21" xfId="3" applyFont="1" applyBorder="1" applyAlignment="1">
      <alignment horizontal="center" textRotation="60"/>
    </xf>
    <xf numFmtId="0" fontId="6" fillId="0" borderId="54" xfId="3" applyFont="1" applyBorder="1" applyAlignment="1">
      <alignment horizontal="center" textRotation="60"/>
    </xf>
    <xf numFmtId="0" fontId="1" fillId="0" borderId="49" xfId="3" applyBorder="1"/>
    <xf numFmtId="0" fontId="1" fillId="0" borderId="46" xfId="3" applyBorder="1"/>
    <xf numFmtId="0" fontId="6" fillId="0" borderId="25" xfId="3" applyFont="1" applyBorder="1" applyAlignment="1">
      <alignment horizontal="center" textRotation="60"/>
    </xf>
    <xf numFmtId="0" fontId="6" fillId="0" borderId="51" xfId="3" applyFont="1" applyBorder="1" applyAlignment="1">
      <alignment horizontal="center" textRotation="60"/>
    </xf>
    <xf numFmtId="0" fontId="1" fillId="0" borderId="48" xfId="3" applyBorder="1" applyAlignment="1">
      <alignment textRotation="60"/>
    </xf>
    <xf numFmtId="0" fontId="1" fillId="0" borderId="45" xfId="3" applyBorder="1" applyAlignment="1">
      <alignment textRotation="60"/>
    </xf>
    <xf numFmtId="0" fontId="13" fillId="0" borderId="0" xfId="3" applyFont="1" applyAlignment="1">
      <alignment horizontal="center"/>
    </xf>
    <xf numFmtId="0" fontId="1" fillId="0" borderId="55" xfId="3" applyBorder="1"/>
    <xf numFmtId="0" fontId="1" fillId="0" borderId="47" xfId="3" applyBorder="1"/>
    <xf numFmtId="0" fontId="13" fillId="0" borderId="0" xfId="3" applyFont="1" applyAlignment="1">
      <alignment horizontal="left"/>
    </xf>
    <xf numFmtId="0" fontId="34" fillId="0" borderId="21" xfId="3" applyFont="1" applyBorder="1"/>
    <xf numFmtId="0" fontId="34" fillId="0" borderId="54" xfId="3" applyFont="1" applyBorder="1"/>
    <xf numFmtId="0" fontId="7" fillId="0" borderId="25" xfId="3" applyFont="1" applyBorder="1" applyAlignment="1">
      <alignment horizontal="center" textRotation="60"/>
    </xf>
    <xf numFmtId="0" fontId="7" fillId="0" borderId="51" xfId="3" applyFont="1" applyBorder="1" applyAlignment="1">
      <alignment horizontal="center" textRotation="60"/>
    </xf>
    <xf numFmtId="0" fontId="8" fillId="0" borderId="48" xfId="3" applyFont="1" applyBorder="1" applyAlignment="1">
      <alignment textRotation="60"/>
    </xf>
    <xf numFmtId="0" fontId="8" fillId="0" borderId="45" xfId="3" applyFont="1" applyBorder="1" applyAlignment="1">
      <alignment textRotation="60"/>
    </xf>
    <xf numFmtId="0" fontId="12" fillId="0" borderId="0" xfId="3" applyFont="1" applyAlignment="1">
      <alignment horizontal="left"/>
    </xf>
    <xf numFmtId="0" fontId="17" fillId="0" borderId="54" xfId="3" applyFont="1" applyBorder="1"/>
    <xf numFmtId="0" fontId="15" fillId="0" borderId="21" xfId="3" applyFont="1" applyBorder="1" applyAlignment="1">
      <alignment horizontal="left"/>
    </xf>
    <xf numFmtId="0" fontId="15" fillId="0" borderId="36" xfId="3" applyFont="1" applyBorder="1" applyAlignment="1">
      <alignment horizontal="left"/>
    </xf>
    <xf numFmtId="0" fontId="36" fillId="0" borderId="36" xfId="3" applyFont="1" applyBorder="1" applyAlignment="1">
      <alignment horizontal="left"/>
    </xf>
    <xf numFmtId="0" fontId="36" fillId="0" borderId="54" xfId="3" applyFont="1" applyBorder="1" applyAlignment="1">
      <alignment horizontal="left"/>
    </xf>
    <xf numFmtId="0" fontId="13" fillId="0" borderId="0" xfId="3" applyFont="1"/>
    <xf numFmtId="0" fontId="8" fillId="0" borderId="0" xfId="3" applyFont="1" applyAlignment="1">
      <alignment horizontal="center"/>
    </xf>
    <xf numFmtId="0" fontId="27" fillId="0" borderId="54" xfId="3" applyFont="1" applyBorder="1"/>
    <xf numFmtId="0" fontId="33" fillId="0" borderId="0" xfId="3" applyFont="1" applyAlignment="1">
      <alignment horizontal="left"/>
    </xf>
    <xf numFmtId="0" fontId="33" fillId="0" borderId="0" xfId="3" applyFont="1"/>
    <xf numFmtId="0" fontId="0" fillId="0" borderId="49" xfId="0" applyBorder="1" applyAlignment="1"/>
    <xf numFmtId="0" fontId="0" fillId="0" borderId="46" xfId="0" applyBorder="1" applyAlignment="1"/>
    <xf numFmtId="0" fontId="0" fillId="0" borderId="55" xfId="0" applyBorder="1" applyAlignment="1"/>
    <xf numFmtId="0" fontId="0" fillId="0" borderId="47" xfId="0" applyBorder="1" applyAlignment="1"/>
    <xf numFmtId="0" fontId="33" fillId="0" borderId="0" xfId="0" applyFont="1" applyBorder="1" applyAlignment="1">
      <alignment horizontal="left"/>
    </xf>
    <xf numFmtId="0" fontId="33" fillId="0" borderId="0" xfId="0" applyFont="1" applyBorder="1" applyAlignment="1"/>
    <xf numFmtId="0" fontId="6" fillId="0" borderId="21" xfId="0" applyFont="1" applyBorder="1" applyAlignment="1" applyProtection="1">
      <alignment horizontal="center" textRotation="60"/>
    </xf>
    <xf numFmtId="0" fontId="6" fillId="0" borderId="54" xfId="0" applyFont="1" applyBorder="1" applyAlignment="1" applyProtection="1">
      <alignment horizontal="center" textRotation="60"/>
    </xf>
    <xf numFmtId="0" fontId="7" fillId="0" borderId="25" xfId="0" applyFont="1" applyBorder="1" applyAlignment="1" applyProtection="1">
      <alignment horizontal="center" textRotation="60"/>
    </xf>
    <xf numFmtId="0" fontId="7" fillId="0" borderId="51" xfId="0" applyFont="1" applyBorder="1" applyAlignment="1" applyProtection="1">
      <alignment horizontal="center" textRotation="60"/>
    </xf>
    <xf numFmtId="0" fontId="8" fillId="0" borderId="48" xfId="0" applyFont="1" applyBorder="1" applyAlignment="1">
      <alignment textRotation="60"/>
    </xf>
    <xf numFmtId="0" fontId="8" fillId="0" borderId="45" xfId="0" applyFont="1" applyBorder="1" applyAlignment="1">
      <alignment textRotation="6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34" fillId="0" borderId="21" xfId="0" applyFont="1" applyBorder="1" applyAlignment="1"/>
    <xf numFmtId="0" fontId="27" fillId="0" borderId="54" xfId="0" applyFont="1" applyBorder="1" applyAlignment="1"/>
    <xf numFmtId="0" fontId="39" fillId="0" borderId="21" xfId="0" applyFont="1" applyFill="1" applyBorder="1" applyAlignment="1" applyProtection="1">
      <alignment horizontal="left"/>
    </xf>
    <xf numFmtId="0" fontId="39" fillId="0" borderId="36" xfId="0" applyFont="1" applyFill="1" applyBorder="1" applyAlignment="1" applyProtection="1">
      <alignment horizontal="left"/>
    </xf>
    <xf numFmtId="0" fontId="30" fillId="0" borderId="36" xfId="0" applyFont="1" applyFill="1" applyBorder="1" applyAlignment="1">
      <alignment horizontal="left"/>
    </xf>
    <xf numFmtId="0" fontId="30" fillId="0" borderId="36" xfId="0" applyFont="1" applyBorder="1" applyAlignment="1">
      <alignment horizontal="left"/>
    </xf>
    <xf numFmtId="0" fontId="30" fillId="0" borderId="54" xfId="0" applyFont="1" applyBorder="1" applyAlignment="1">
      <alignment horizontal="left"/>
    </xf>
    <xf numFmtId="0" fontId="17" fillId="0" borderId="21" xfId="0" applyFont="1" applyBorder="1" applyAlignment="1" applyProtection="1">
      <alignment horizontal="center"/>
    </xf>
    <xf numFmtId="0" fontId="17" fillId="0" borderId="36" xfId="0" applyFont="1" applyBorder="1" applyAlignment="1">
      <alignment horizontal="center"/>
    </xf>
    <xf numFmtId="0" fontId="35" fillId="0" borderId="21" xfId="0" applyFont="1" applyBorder="1" applyAlignment="1"/>
    <xf numFmtId="0" fontId="17" fillId="0" borderId="54" xfId="0" applyFont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34" fillId="0" borderId="54" xfId="0" applyFont="1" applyBorder="1" applyAlignment="1"/>
    <xf numFmtId="0" fontId="6" fillId="0" borderId="25" xfId="0" applyFont="1" applyBorder="1" applyAlignment="1" applyProtection="1">
      <alignment horizontal="center" textRotation="60"/>
    </xf>
    <xf numFmtId="0" fontId="6" fillId="0" borderId="51" xfId="0" applyFont="1" applyBorder="1" applyAlignment="1" applyProtection="1">
      <alignment horizontal="center" textRotation="60"/>
    </xf>
    <xf numFmtId="0" fontId="0" fillId="0" borderId="48" xfId="0" applyBorder="1" applyAlignment="1">
      <alignment textRotation="60"/>
    </xf>
    <xf numFmtId="0" fontId="0" fillId="0" borderId="45" xfId="0" applyBorder="1" applyAlignment="1">
      <alignment textRotation="60"/>
    </xf>
    <xf numFmtId="0" fontId="13" fillId="0" borderId="0" xfId="0" applyFont="1" applyAlignment="1">
      <alignment horizontal="center"/>
    </xf>
    <xf numFmtId="0" fontId="35" fillId="0" borderId="54" xfId="0" applyFont="1" applyBorder="1" applyAlignment="1"/>
    <xf numFmtId="0" fontId="67" fillId="0" borderId="0" xfId="7" applyFont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7" xfId="0" applyBorder="1" applyAlignment="1"/>
    <xf numFmtId="0" fontId="0" fillId="0" borderId="6" xfId="0" applyBorder="1" applyAlignment="1"/>
    <xf numFmtId="0" fontId="0" fillId="0" borderId="20" xfId="0" applyBorder="1" applyAlignment="1"/>
    <xf numFmtId="0" fontId="0" fillId="0" borderId="41" xfId="0" applyBorder="1" applyAlignment="1"/>
    <xf numFmtId="0" fontId="0" fillId="0" borderId="60" xfId="0" applyBorder="1" applyAlignment="1"/>
    <xf numFmtId="0" fontId="0" fillId="0" borderId="16" xfId="0" applyBorder="1" applyAlignment="1"/>
    <xf numFmtId="0" fontId="25" fillId="0" borderId="21" xfId="0" applyFont="1" applyFill="1" applyBorder="1" applyAlignment="1"/>
    <xf numFmtId="0" fontId="25" fillId="0" borderId="54" xfId="0" applyFont="1" applyFill="1" applyBorder="1" applyAlignment="1"/>
    <xf numFmtId="0" fontId="25" fillId="0" borderId="21" xfId="0" applyFont="1" applyFill="1" applyBorder="1" applyAlignment="1" applyProtection="1">
      <alignment horizontal="left"/>
    </xf>
    <xf numFmtId="0" fontId="25" fillId="0" borderId="36" xfId="0" applyFont="1" applyFill="1" applyBorder="1" applyAlignment="1" applyProtection="1">
      <alignment horizontal="left"/>
    </xf>
    <xf numFmtId="0" fontId="26" fillId="0" borderId="36" xfId="0" applyFont="1" applyFill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54" xfId="0" applyFont="1" applyBorder="1" applyAlignment="1">
      <alignment horizontal="left"/>
    </xf>
    <xf numFmtId="0" fontId="27" fillId="0" borderId="21" xfId="0" applyFont="1" applyBorder="1" applyAlignment="1" applyProtection="1">
      <alignment horizontal="center"/>
    </xf>
    <xf numFmtId="0" fontId="27" fillId="0" borderId="36" xfId="0" applyFont="1" applyBorder="1" applyAlignment="1">
      <alignment horizontal="center"/>
    </xf>
    <xf numFmtId="0" fontId="6" fillId="0" borderId="36" xfId="0" applyFont="1" applyBorder="1" applyAlignment="1" applyProtection="1">
      <alignment horizontal="center" textRotation="60"/>
    </xf>
  </cellXfs>
  <cellStyles count="8">
    <cellStyle name="Komma 2" xfId="6" xr:uid="{00000000-0005-0000-0000-000000000000}"/>
    <cellStyle name="Standaard" xfId="0" builtinId="0"/>
    <cellStyle name="Standaard 2" xfId="1" xr:uid="{00000000-0005-0000-0000-000002000000}"/>
    <cellStyle name="Standaard 2 2" xfId="3" xr:uid="{00000000-0005-0000-0000-000003000000}"/>
    <cellStyle name="Standaard 2 2 2" xfId="4" xr:uid="{00000000-0005-0000-0000-000004000000}"/>
    <cellStyle name="Standaard 3" xfId="2" xr:uid="{00000000-0005-0000-0000-000005000000}"/>
    <cellStyle name="Standaard 3 2" xfId="5" xr:uid="{00000000-0005-0000-0000-000006000000}"/>
    <cellStyle name="Verklarende tekst 2" xfId="7" xr:uid="{00000000-0005-0000-0000-000007000000}"/>
  </cellStyles>
  <dxfs count="223"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41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color rgb="FF006411"/>
      </font>
      <fill>
        <patternFill>
          <bgColor rgb="FFCCFFCC"/>
        </patternFill>
      </fill>
    </dxf>
    <dxf>
      <font>
        <name val="Arial"/>
      </font>
      <alignment horizontal="general" vertical="bottom" textRotation="0" wrapText="0" indent="0" shrinkToFit="0"/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006411"/>
      </font>
    </dxf>
    <dxf>
      <font>
        <color rgb="FF00641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00641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</font>
      <fill>
        <patternFill>
          <bgColor rgb="FFFFCC00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562680</xdr:colOff>
      <xdr:row>1</xdr:row>
      <xdr:rowOff>0</xdr:rowOff>
    </xdr:from>
    <xdr:to>
      <xdr:col>69</xdr:col>
      <xdr:colOff>37799</xdr:colOff>
      <xdr:row>6</xdr:row>
      <xdr:rowOff>1439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329960" y="731520"/>
          <a:ext cx="4237619" cy="1174919"/>
        </a:xfrm>
        <a:prstGeom prst="rect">
          <a:avLst/>
        </a:prstGeom>
        <a:solidFill>
          <a:srgbClr val="EA70C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36720" rIns="0" bIns="0"/>
        <a:lstStyle/>
        <a:p>
          <a:pPr>
            <a:lnSpc>
              <a:spcPct val="100000"/>
            </a:lnSpc>
          </a:pPr>
          <a:r>
            <a:rPr lang="nl-NL" sz="2000" b="0" strike="noStrike" spc="-1">
              <a:solidFill>
                <a:srgbClr val="000000"/>
              </a:solidFill>
              <a:latin typeface="Arial"/>
            </a:rPr>
            <a:t>eerst op 1 SORTEREN  en dan op elektrisch sorteren EN DAN OP LEEFIJD!! EN DAN OP PUNTEN </a:t>
          </a:r>
          <a:endParaRPr lang="nl-NL" sz="2000" b="0" strike="noStrike" spc="-1">
            <a:latin typeface="Times New Roman"/>
          </a:endParaRPr>
        </a:p>
      </xdr:txBody>
    </xdr:sp>
    <xdr:clientData/>
  </xdr:twoCellAnchor>
  <xdr:twoCellAnchor editAs="oneCell">
    <xdr:from>
      <xdr:col>108</xdr:col>
      <xdr:colOff>0</xdr:colOff>
      <xdr:row>13</xdr:row>
      <xdr:rowOff>0</xdr:rowOff>
    </xdr:from>
    <xdr:to>
      <xdr:col>124</xdr:col>
      <xdr:colOff>606600</xdr:colOff>
      <xdr:row>14</xdr:row>
      <xdr:rowOff>202680</xdr:rowOff>
    </xdr:to>
    <xdr:pic>
      <xdr:nvPicPr>
        <xdr:cNvPr id="3" name="Afbeelding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1729620" y="3512820"/>
          <a:ext cx="13164360" cy="43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13</xdr:row>
      <xdr:rowOff>0</xdr:rowOff>
    </xdr:from>
    <xdr:to>
      <xdr:col>124</xdr:col>
      <xdr:colOff>606600</xdr:colOff>
      <xdr:row>14</xdr:row>
      <xdr:rowOff>202680</xdr:rowOff>
    </xdr:to>
    <xdr:pic>
      <xdr:nvPicPr>
        <xdr:cNvPr id="4" name="Afbeelding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1729620" y="3512820"/>
          <a:ext cx="13164360" cy="43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13</xdr:row>
      <xdr:rowOff>0</xdr:rowOff>
    </xdr:from>
    <xdr:to>
      <xdr:col>124</xdr:col>
      <xdr:colOff>606600</xdr:colOff>
      <xdr:row>14</xdr:row>
      <xdr:rowOff>221760</xdr:rowOff>
    </xdr:to>
    <xdr:pic>
      <xdr:nvPicPr>
        <xdr:cNvPr id="5" name="Afbeelding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1729620" y="3512820"/>
          <a:ext cx="13164360" cy="450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13</xdr:row>
      <xdr:rowOff>0</xdr:rowOff>
    </xdr:from>
    <xdr:to>
      <xdr:col>124</xdr:col>
      <xdr:colOff>606600</xdr:colOff>
      <xdr:row>14</xdr:row>
      <xdr:rowOff>221760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1729620" y="3512820"/>
          <a:ext cx="13164360" cy="450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114300</xdr:rowOff>
    </xdr:from>
    <xdr:to>
      <xdr:col>22</xdr:col>
      <xdr:colOff>0</xdr:colOff>
      <xdr:row>0</xdr:row>
      <xdr:rowOff>457200</xdr:rowOff>
    </xdr:to>
    <xdr:sp macro="" textlink="">
      <xdr:nvSpPr>
        <xdr:cNvPr id="2" name="Text Box 5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0935" y="114300"/>
          <a:ext cx="5404485" cy="3429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74997"/>
            </a:srgbClr>
          </a:outerShdw>
        </a:effectLst>
      </xdr:spPr>
      <xdr:txBody>
        <a:bodyPr vertOverflow="clip" wrap="square" lIns="45720" tIns="36576" rIns="0" bIns="0" anchor="t"/>
        <a:lstStyle/>
        <a:p>
          <a:pPr algn="l" rtl="0">
            <a:defRPr sz="1000"/>
          </a:pPr>
          <a:r>
            <a:rPr lang="nl-NL" sz="2000" b="0" i="0" u="none" strike="noStrike" baseline="0">
              <a:solidFill>
                <a:srgbClr val="DD0806"/>
              </a:solidFill>
              <a:latin typeface="Arial"/>
              <a:cs typeface="Arial"/>
            </a:rPr>
            <a:t>Loper 7 t/m 14 (7 t/m 12 elektrisch)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2</xdr:row>
          <xdr:rowOff>38100</xdr:rowOff>
        </xdr:from>
        <xdr:to>
          <xdr:col>1</xdr:col>
          <xdr:colOff>144780</xdr:colOff>
          <xdr:row>2</xdr:row>
          <xdr:rowOff>411480</xdr:rowOff>
        </xdr:to>
        <xdr:sp macro="" textlink="">
          <xdr:nvSpPr>
            <xdr:cNvPr id="16387073" name="Button 1" hidden="1">
              <a:extLst>
                <a:ext uri="{63B3BB69-23CF-44E3-9099-C40C66FF867C}">
                  <a14:compatExt spid="_x0000_s16387073"/>
                </a:ext>
                <a:ext uri="{FF2B5EF4-FFF2-40B4-BE49-F238E27FC236}">
                  <a16:creationId xmlns:a16="http://schemas.microsoft.com/office/drawing/2014/main" id="{00000000-0008-0000-0300-000001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27</xdr:row>
          <xdr:rowOff>38100</xdr:rowOff>
        </xdr:from>
        <xdr:to>
          <xdr:col>1</xdr:col>
          <xdr:colOff>121920</xdr:colOff>
          <xdr:row>27</xdr:row>
          <xdr:rowOff>411480</xdr:rowOff>
        </xdr:to>
        <xdr:sp macro="" textlink="">
          <xdr:nvSpPr>
            <xdr:cNvPr id="16387074" name="Button 2" hidden="1">
              <a:extLst>
                <a:ext uri="{63B3BB69-23CF-44E3-9099-C40C66FF867C}">
                  <a14:compatExt spid="_x0000_s16387074"/>
                </a:ext>
                <a:ext uri="{FF2B5EF4-FFF2-40B4-BE49-F238E27FC236}">
                  <a16:creationId xmlns:a16="http://schemas.microsoft.com/office/drawing/2014/main" id="{00000000-0008-0000-0300-000002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51</xdr:row>
          <xdr:rowOff>38100</xdr:rowOff>
        </xdr:from>
        <xdr:to>
          <xdr:col>1</xdr:col>
          <xdr:colOff>152400</xdr:colOff>
          <xdr:row>51</xdr:row>
          <xdr:rowOff>411480</xdr:rowOff>
        </xdr:to>
        <xdr:sp macro="" textlink="">
          <xdr:nvSpPr>
            <xdr:cNvPr id="16387075" name="Button 3" hidden="1">
              <a:extLst>
                <a:ext uri="{63B3BB69-23CF-44E3-9099-C40C66FF867C}">
                  <a14:compatExt spid="_x0000_s16387075"/>
                </a:ext>
                <a:ext uri="{FF2B5EF4-FFF2-40B4-BE49-F238E27FC236}">
                  <a16:creationId xmlns:a16="http://schemas.microsoft.com/office/drawing/2014/main" id="{00000000-0008-0000-0300-000003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76</xdr:row>
          <xdr:rowOff>38100</xdr:rowOff>
        </xdr:from>
        <xdr:to>
          <xdr:col>1</xdr:col>
          <xdr:colOff>152400</xdr:colOff>
          <xdr:row>76</xdr:row>
          <xdr:rowOff>411480</xdr:rowOff>
        </xdr:to>
        <xdr:sp macro="" textlink="">
          <xdr:nvSpPr>
            <xdr:cNvPr id="16387076" name="Button 4" hidden="1">
              <a:extLst>
                <a:ext uri="{63B3BB69-23CF-44E3-9099-C40C66FF867C}">
                  <a14:compatExt spid="_x0000_s16387076"/>
                </a:ext>
                <a:ext uri="{FF2B5EF4-FFF2-40B4-BE49-F238E27FC236}">
                  <a16:creationId xmlns:a16="http://schemas.microsoft.com/office/drawing/2014/main" id="{00000000-0008-0000-0300-000004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101</xdr:row>
          <xdr:rowOff>38100</xdr:rowOff>
        </xdr:from>
        <xdr:to>
          <xdr:col>1</xdr:col>
          <xdr:colOff>152400</xdr:colOff>
          <xdr:row>101</xdr:row>
          <xdr:rowOff>411480</xdr:rowOff>
        </xdr:to>
        <xdr:sp macro="" textlink="">
          <xdr:nvSpPr>
            <xdr:cNvPr id="16387077" name="Button 5" hidden="1">
              <a:extLst>
                <a:ext uri="{63B3BB69-23CF-44E3-9099-C40C66FF867C}">
                  <a14:compatExt spid="_x0000_s16387077"/>
                </a:ext>
                <a:ext uri="{FF2B5EF4-FFF2-40B4-BE49-F238E27FC236}">
                  <a16:creationId xmlns:a16="http://schemas.microsoft.com/office/drawing/2014/main" id="{00000000-0008-0000-0300-000005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126</xdr:row>
          <xdr:rowOff>68580</xdr:rowOff>
        </xdr:from>
        <xdr:to>
          <xdr:col>1</xdr:col>
          <xdr:colOff>137160</xdr:colOff>
          <xdr:row>126</xdr:row>
          <xdr:rowOff>426720</xdr:rowOff>
        </xdr:to>
        <xdr:sp macro="" textlink="">
          <xdr:nvSpPr>
            <xdr:cNvPr id="16387078" name="Button 6" hidden="1">
              <a:extLst>
                <a:ext uri="{63B3BB69-23CF-44E3-9099-C40C66FF867C}">
                  <a14:compatExt spid="_x0000_s16387078"/>
                </a:ext>
                <a:ext uri="{FF2B5EF4-FFF2-40B4-BE49-F238E27FC236}">
                  <a16:creationId xmlns:a16="http://schemas.microsoft.com/office/drawing/2014/main" id="{00000000-0008-0000-0300-000006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151</xdr:row>
          <xdr:rowOff>38100</xdr:rowOff>
        </xdr:from>
        <xdr:to>
          <xdr:col>1</xdr:col>
          <xdr:colOff>175260</xdr:colOff>
          <xdr:row>151</xdr:row>
          <xdr:rowOff>403860</xdr:rowOff>
        </xdr:to>
        <xdr:sp macro="" textlink="">
          <xdr:nvSpPr>
            <xdr:cNvPr id="16387079" name="Button 7" hidden="1">
              <a:extLst>
                <a:ext uri="{63B3BB69-23CF-44E3-9099-C40C66FF867C}">
                  <a14:compatExt spid="_x0000_s16387079"/>
                </a:ext>
                <a:ext uri="{FF2B5EF4-FFF2-40B4-BE49-F238E27FC236}">
                  <a16:creationId xmlns:a16="http://schemas.microsoft.com/office/drawing/2014/main" id="{00000000-0008-0000-0300-000007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176</xdr:row>
          <xdr:rowOff>38100</xdr:rowOff>
        </xdr:from>
        <xdr:to>
          <xdr:col>1</xdr:col>
          <xdr:colOff>175260</xdr:colOff>
          <xdr:row>176</xdr:row>
          <xdr:rowOff>403860</xdr:rowOff>
        </xdr:to>
        <xdr:sp macro="" textlink="">
          <xdr:nvSpPr>
            <xdr:cNvPr id="16387080" name="Button 8" hidden="1">
              <a:extLst>
                <a:ext uri="{63B3BB69-23CF-44E3-9099-C40C66FF867C}">
                  <a14:compatExt spid="_x0000_s16387080"/>
                </a:ext>
                <a:ext uri="{FF2B5EF4-FFF2-40B4-BE49-F238E27FC236}">
                  <a16:creationId xmlns:a16="http://schemas.microsoft.com/office/drawing/2014/main" id="{00000000-0008-0000-0300-000008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80522</xdr:colOff>
          <xdr:row>98</xdr:row>
          <xdr:rowOff>86583</xdr:rowOff>
        </xdr:from>
        <xdr:to>
          <xdr:col>21</xdr:col>
          <xdr:colOff>185305</xdr:colOff>
          <xdr:row>98</xdr:row>
          <xdr:rowOff>277083</xdr:rowOff>
        </xdr:to>
        <xdr:grpSp>
          <xdr:nvGrpSpPr>
            <xdr:cNvPr id="11" name="Groep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GrpSpPr/>
          </xdr:nvGrpSpPr>
          <xdr:grpSpPr>
            <a:xfrm>
              <a:off x="3128522" y="25509674"/>
              <a:ext cx="5743583" cy="190500"/>
              <a:chOff x="1015714" y="25146000"/>
              <a:chExt cx="4053328" cy="190500"/>
            </a:xfrm>
          </xdr:grpSpPr>
          <xdr:sp macro="" textlink="">
            <xdr:nvSpPr>
              <xdr:cNvPr id="16387081" name="Button 9" hidden="1">
                <a:extLst>
                  <a:ext uri="{63B3BB69-23CF-44E3-9099-C40C66FF867C}">
                    <a14:compatExt spid="_x0000_s16387081"/>
                  </a:ext>
                  <a:ext uri="{FF2B5EF4-FFF2-40B4-BE49-F238E27FC236}">
                    <a16:creationId xmlns:a16="http://schemas.microsoft.com/office/drawing/2014/main" id="{00000000-0008-0000-0300-0000090C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387082" name="Button 10" hidden="1">
                <a:extLst>
                  <a:ext uri="{63B3BB69-23CF-44E3-9099-C40C66FF867C}">
                    <a14:compatExt spid="_x0000_s16387082"/>
                  </a:ext>
                  <a:ext uri="{FF2B5EF4-FFF2-40B4-BE49-F238E27FC236}">
                    <a16:creationId xmlns:a16="http://schemas.microsoft.com/office/drawing/2014/main" id="{00000000-0008-0000-0300-00000A0C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387083" name="Button 11" hidden="1">
                <a:extLst>
                  <a:ext uri="{63B3BB69-23CF-44E3-9099-C40C66FF867C}">
                    <a14:compatExt spid="_x0000_s16387083"/>
                  </a:ext>
                  <a:ext uri="{FF2B5EF4-FFF2-40B4-BE49-F238E27FC236}">
                    <a16:creationId xmlns:a16="http://schemas.microsoft.com/office/drawing/2014/main" id="{00000000-0008-0000-0300-00000B0C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387084" name="Button 12" hidden="1">
                <a:extLst>
                  <a:ext uri="{63B3BB69-23CF-44E3-9099-C40C66FF867C}">
                    <a14:compatExt spid="_x0000_s16387084"/>
                  </a:ext>
                  <a:ext uri="{FF2B5EF4-FFF2-40B4-BE49-F238E27FC236}">
                    <a16:creationId xmlns:a16="http://schemas.microsoft.com/office/drawing/2014/main" id="{00000000-0008-0000-0300-00000C0C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387085" name="Button 13" hidden="1">
                <a:extLst>
                  <a:ext uri="{63B3BB69-23CF-44E3-9099-C40C66FF867C}">
                    <a14:compatExt spid="_x0000_s16387085"/>
                  </a:ext>
                  <a:ext uri="{FF2B5EF4-FFF2-40B4-BE49-F238E27FC236}">
                    <a16:creationId xmlns:a16="http://schemas.microsoft.com/office/drawing/2014/main" id="{00000000-0008-0000-0300-00000D0C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387086" name="Button 14" hidden="1">
                <a:extLst>
                  <a:ext uri="{63B3BB69-23CF-44E3-9099-C40C66FF867C}">
                    <a14:compatExt spid="_x0000_s16387086"/>
                  </a:ext>
                  <a:ext uri="{FF2B5EF4-FFF2-40B4-BE49-F238E27FC236}">
                    <a16:creationId xmlns:a16="http://schemas.microsoft.com/office/drawing/2014/main" id="{00000000-0008-0000-0300-00000E0C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387087" name="Button 15" hidden="1">
                <a:extLst>
                  <a:ext uri="{63B3BB69-23CF-44E3-9099-C40C66FF867C}">
                    <a14:compatExt spid="_x0000_s16387087"/>
                  </a:ext>
                  <a:ext uri="{FF2B5EF4-FFF2-40B4-BE49-F238E27FC236}">
                    <a16:creationId xmlns:a16="http://schemas.microsoft.com/office/drawing/2014/main" id="{00000000-0008-0000-0300-00000F0C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387088" name="Button 16" hidden="1">
                <a:extLst>
                  <a:ext uri="{63B3BB69-23CF-44E3-9099-C40C66FF867C}">
                    <a14:compatExt spid="_x0000_s16387088"/>
                  </a:ext>
                  <a:ext uri="{FF2B5EF4-FFF2-40B4-BE49-F238E27FC236}">
                    <a16:creationId xmlns:a16="http://schemas.microsoft.com/office/drawing/2014/main" id="{00000000-0008-0000-0300-0000100C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387089" name="Button 17" hidden="1">
                <a:extLst>
                  <a:ext uri="{63B3BB69-23CF-44E3-9099-C40C66FF867C}">
                    <a14:compatExt spid="_x0000_s16387089"/>
                  </a:ext>
                  <a:ext uri="{FF2B5EF4-FFF2-40B4-BE49-F238E27FC236}">
                    <a16:creationId xmlns:a16="http://schemas.microsoft.com/office/drawing/2014/main" id="{00000000-0008-0000-0300-0000110C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25</xdr:row>
          <xdr:rowOff>77927</xdr:rowOff>
        </xdr:from>
        <xdr:to>
          <xdr:col>21</xdr:col>
          <xdr:colOff>104783</xdr:colOff>
          <xdr:row>26</xdr:row>
          <xdr:rowOff>43291</xdr:rowOff>
        </xdr:to>
        <xdr:grpSp>
          <xdr:nvGrpSpPr>
            <xdr:cNvPr id="21" name="Groep 20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GrpSpPr/>
          </xdr:nvGrpSpPr>
          <xdr:grpSpPr>
            <a:xfrm>
              <a:off x="3048000" y="7206091"/>
              <a:ext cx="5743583" cy="187036"/>
              <a:chOff x="1015714" y="25146000"/>
              <a:chExt cx="4053328" cy="190500"/>
            </a:xfrm>
          </xdr:grpSpPr>
          <xdr:sp macro="" textlink="">
            <xdr:nvSpPr>
              <xdr:cNvPr id="16387090" name="Button 18" hidden="1">
                <a:extLst>
                  <a:ext uri="{63B3BB69-23CF-44E3-9099-C40C66FF867C}">
                    <a14:compatExt spid="_x0000_s16387090"/>
                  </a:ext>
                  <a:ext uri="{FF2B5EF4-FFF2-40B4-BE49-F238E27FC236}">
                    <a16:creationId xmlns:a16="http://schemas.microsoft.com/office/drawing/2014/main" id="{00000000-0008-0000-0300-0000120C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387091" name="Button 19" hidden="1">
                <a:extLst>
                  <a:ext uri="{63B3BB69-23CF-44E3-9099-C40C66FF867C}">
                    <a14:compatExt spid="_x0000_s16387091"/>
                  </a:ext>
                  <a:ext uri="{FF2B5EF4-FFF2-40B4-BE49-F238E27FC236}">
                    <a16:creationId xmlns:a16="http://schemas.microsoft.com/office/drawing/2014/main" id="{00000000-0008-0000-0300-0000130C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387092" name="Button 20" hidden="1">
                <a:extLst>
                  <a:ext uri="{63B3BB69-23CF-44E3-9099-C40C66FF867C}">
                    <a14:compatExt spid="_x0000_s16387092"/>
                  </a:ext>
                  <a:ext uri="{FF2B5EF4-FFF2-40B4-BE49-F238E27FC236}">
                    <a16:creationId xmlns:a16="http://schemas.microsoft.com/office/drawing/2014/main" id="{00000000-0008-0000-0300-0000140C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387093" name="Button 21" hidden="1">
                <a:extLst>
                  <a:ext uri="{63B3BB69-23CF-44E3-9099-C40C66FF867C}">
                    <a14:compatExt spid="_x0000_s16387093"/>
                  </a:ext>
                  <a:ext uri="{FF2B5EF4-FFF2-40B4-BE49-F238E27FC236}">
                    <a16:creationId xmlns:a16="http://schemas.microsoft.com/office/drawing/2014/main" id="{00000000-0008-0000-0300-0000150C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387094" name="Button 22" hidden="1">
                <a:extLst>
                  <a:ext uri="{63B3BB69-23CF-44E3-9099-C40C66FF867C}">
                    <a14:compatExt spid="_x0000_s16387094"/>
                  </a:ext>
                  <a:ext uri="{FF2B5EF4-FFF2-40B4-BE49-F238E27FC236}">
                    <a16:creationId xmlns:a16="http://schemas.microsoft.com/office/drawing/2014/main" id="{00000000-0008-0000-0300-0000160C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387095" name="Button 23" hidden="1">
                <a:extLst>
                  <a:ext uri="{63B3BB69-23CF-44E3-9099-C40C66FF867C}">
                    <a14:compatExt spid="_x0000_s16387095"/>
                  </a:ext>
                  <a:ext uri="{FF2B5EF4-FFF2-40B4-BE49-F238E27FC236}">
                    <a16:creationId xmlns:a16="http://schemas.microsoft.com/office/drawing/2014/main" id="{00000000-0008-0000-0300-0000170C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387096" name="Button 24" hidden="1">
                <a:extLst>
                  <a:ext uri="{63B3BB69-23CF-44E3-9099-C40C66FF867C}">
                    <a14:compatExt spid="_x0000_s16387096"/>
                  </a:ext>
                  <a:ext uri="{FF2B5EF4-FFF2-40B4-BE49-F238E27FC236}">
                    <a16:creationId xmlns:a16="http://schemas.microsoft.com/office/drawing/2014/main" id="{00000000-0008-0000-0300-0000180C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387097" name="Button 25" hidden="1">
                <a:extLst>
                  <a:ext uri="{63B3BB69-23CF-44E3-9099-C40C66FF867C}">
                    <a14:compatExt spid="_x0000_s16387097"/>
                  </a:ext>
                  <a:ext uri="{FF2B5EF4-FFF2-40B4-BE49-F238E27FC236}">
                    <a16:creationId xmlns:a16="http://schemas.microsoft.com/office/drawing/2014/main" id="{00000000-0008-0000-0300-0000190C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387098" name="Button 26" hidden="1">
                <a:extLst>
                  <a:ext uri="{63B3BB69-23CF-44E3-9099-C40C66FF867C}">
                    <a14:compatExt spid="_x0000_s16387098"/>
                  </a:ext>
                  <a:ext uri="{FF2B5EF4-FFF2-40B4-BE49-F238E27FC236}">
                    <a16:creationId xmlns:a16="http://schemas.microsoft.com/office/drawing/2014/main" id="{00000000-0008-0000-0300-00001A0C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155867</xdr:colOff>
          <xdr:row>50</xdr:row>
          <xdr:rowOff>103908</xdr:rowOff>
        </xdr:from>
        <xdr:to>
          <xdr:col>21</xdr:col>
          <xdr:colOff>52832</xdr:colOff>
          <xdr:row>50</xdr:row>
          <xdr:rowOff>294408</xdr:rowOff>
        </xdr:to>
        <xdr:grpSp>
          <xdr:nvGrpSpPr>
            <xdr:cNvPr id="31" name="Groep 30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GrpSpPr/>
          </xdr:nvGrpSpPr>
          <xdr:grpSpPr>
            <a:xfrm>
              <a:off x="2905994" y="13362708"/>
              <a:ext cx="5833638" cy="190500"/>
              <a:chOff x="1015714" y="25146000"/>
              <a:chExt cx="4053328" cy="190500"/>
            </a:xfrm>
          </xdr:grpSpPr>
          <xdr:sp macro="" textlink="">
            <xdr:nvSpPr>
              <xdr:cNvPr id="16387099" name="Button 27" hidden="1">
                <a:extLst>
                  <a:ext uri="{63B3BB69-23CF-44E3-9099-C40C66FF867C}">
                    <a14:compatExt spid="_x0000_s16387099"/>
                  </a:ext>
                  <a:ext uri="{FF2B5EF4-FFF2-40B4-BE49-F238E27FC236}">
                    <a16:creationId xmlns:a16="http://schemas.microsoft.com/office/drawing/2014/main" id="{00000000-0008-0000-0300-00001B0C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387100" name="Button 28" hidden="1">
                <a:extLst>
                  <a:ext uri="{63B3BB69-23CF-44E3-9099-C40C66FF867C}">
                    <a14:compatExt spid="_x0000_s16387100"/>
                  </a:ext>
                  <a:ext uri="{FF2B5EF4-FFF2-40B4-BE49-F238E27FC236}">
                    <a16:creationId xmlns:a16="http://schemas.microsoft.com/office/drawing/2014/main" id="{00000000-0008-0000-0300-00001C0C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387101" name="Button 29" hidden="1">
                <a:extLst>
                  <a:ext uri="{63B3BB69-23CF-44E3-9099-C40C66FF867C}">
                    <a14:compatExt spid="_x0000_s16387101"/>
                  </a:ext>
                  <a:ext uri="{FF2B5EF4-FFF2-40B4-BE49-F238E27FC236}">
                    <a16:creationId xmlns:a16="http://schemas.microsoft.com/office/drawing/2014/main" id="{00000000-0008-0000-0300-00001D0C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387102" name="Button 30" hidden="1">
                <a:extLst>
                  <a:ext uri="{63B3BB69-23CF-44E3-9099-C40C66FF867C}">
                    <a14:compatExt spid="_x0000_s16387102"/>
                  </a:ext>
                  <a:ext uri="{FF2B5EF4-FFF2-40B4-BE49-F238E27FC236}">
                    <a16:creationId xmlns:a16="http://schemas.microsoft.com/office/drawing/2014/main" id="{00000000-0008-0000-0300-00001E0C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387103" name="Button 31" hidden="1">
                <a:extLst>
                  <a:ext uri="{63B3BB69-23CF-44E3-9099-C40C66FF867C}">
                    <a14:compatExt spid="_x0000_s16387103"/>
                  </a:ext>
                  <a:ext uri="{FF2B5EF4-FFF2-40B4-BE49-F238E27FC236}">
                    <a16:creationId xmlns:a16="http://schemas.microsoft.com/office/drawing/2014/main" id="{00000000-0008-0000-0300-00001F0C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387104" name="Button 32" hidden="1">
                <a:extLst>
                  <a:ext uri="{63B3BB69-23CF-44E3-9099-C40C66FF867C}">
                    <a14:compatExt spid="_x0000_s16387104"/>
                  </a:ext>
                  <a:ext uri="{FF2B5EF4-FFF2-40B4-BE49-F238E27FC236}">
                    <a16:creationId xmlns:a16="http://schemas.microsoft.com/office/drawing/2014/main" id="{00000000-0008-0000-0300-0000200C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387105" name="Button 33" hidden="1">
                <a:extLst>
                  <a:ext uri="{63B3BB69-23CF-44E3-9099-C40C66FF867C}">
                    <a14:compatExt spid="_x0000_s16387105"/>
                  </a:ext>
                  <a:ext uri="{FF2B5EF4-FFF2-40B4-BE49-F238E27FC236}">
                    <a16:creationId xmlns:a16="http://schemas.microsoft.com/office/drawing/2014/main" id="{00000000-0008-0000-0300-0000210C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387106" name="Button 34" hidden="1">
                <a:extLst>
                  <a:ext uri="{63B3BB69-23CF-44E3-9099-C40C66FF867C}">
                    <a14:compatExt spid="_x0000_s16387106"/>
                  </a:ext>
                  <a:ext uri="{FF2B5EF4-FFF2-40B4-BE49-F238E27FC236}">
                    <a16:creationId xmlns:a16="http://schemas.microsoft.com/office/drawing/2014/main" id="{00000000-0008-0000-0300-0000220C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387107" name="Button 35" hidden="1">
                <a:extLst>
                  <a:ext uri="{63B3BB69-23CF-44E3-9099-C40C66FF867C}">
                    <a14:compatExt spid="_x0000_s16387107"/>
                  </a:ext>
                  <a:ext uri="{FF2B5EF4-FFF2-40B4-BE49-F238E27FC236}">
                    <a16:creationId xmlns:a16="http://schemas.microsoft.com/office/drawing/2014/main" id="{00000000-0008-0000-0300-0000230C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69277</xdr:colOff>
          <xdr:row>74</xdr:row>
          <xdr:rowOff>0</xdr:rowOff>
        </xdr:from>
        <xdr:to>
          <xdr:col>21</xdr:col>
          <xdr:colOff>174060</xdr:colOff>
          <xdr:row>74</xdr:row>
          <xdr:rowOff>190500</xdr:rowOff>
        </xdr:to>
        <xdr:grpSp>
          <xdr:nvGrpSpPr>
            <xdr:cNvPr id="41" name="Groep 40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GrpSpPr/>
          </xdr:nvGrpSpPr>
          <xdr:grpSpPr>
            <a:xfrm>
              <a:off x="3117277" y="19458709"/>
              <a:ext cx="5743583" cy="190500"/>
              <a:chOff x="1015714" y="25146000"/>
              <a:chExt cx="4053328" cy="190500"/>
            </a:xfrm>
          </xdr:grpSpPr>
          <xdr:sp macro="" textlink="">
            <xdr:nvSpPr>
              <xdr:cNvPr id="16387108" name="Button 36" hidden="1">
                <a:extLst>
                  <a:ext uri="{63B3BB69-23CF-44E3-9099-C40C66FF867C}">
                    <a14:compatExt spid="_x0000_s16387108"/>
                  </a:ext>
                  <a:ext uri="{FF2B5EF4-FFF2-40B4-BE49-F238E27FC236}">
                    <a16:creationId xmlns:a16="http://schemas.microsoft.com/office/drawing/2014/main" id="{00000000-0008-0000-0300-0000240C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387109" name="Button 37" hidden="1">
                <a:extLst>
                  <a:ext uri="{63B3BB69-23CF-44E3-9099-C40C66FF867C}">
                    <a14:compatExt spid="_x0000_s16387109"/>
                  </a:ext>
                  <a:ext uri="{FF2B5EF4-FFF2-40B4-BE49-F238E27FC236}">
                    <a16:creationId xmlns:a16="http://schemas.microsoft.com/office/drawing/2014/main" id="{00000000-0008-0000-0300-0000250C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387110" name="Button 38" hidden="1">
                <a:extLst>
                  <a:ext uri="{63B3BB69-23CF-44E3-9099-C40C66FF867C}">
                    <a14:compatExt spid="_x0000_s16387110"/>
                  </a:ext>
                  <a:ext uri="{FF2B5EF4-FFF2-40B4-BE49-F238E27FC236}">
                    <a16:creationId xmlns:a16="http://schemas.microsoft.com/office/drawing/2014/main" id="{00000000-0008-0000-0300-0000260C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387111" name="Button 39" hidden="1">
                <a:extLst>
                  <a:ext uri="{63B3BB69-23CF-44E3-9099-C40C66FF867C}">
                    <a14:compatExt spid="_x0000_s16387111"/>
                  </a:ext>
                  <a:ext uri="{FF2B5EF4-FFF2-40B4-BE49-F238E27FC236}">
                    <a16:creationId xmlns:a16="http://schemas.microsoft.com/office/drawing/2014/main" id="{00000000-0008-0000-0300-0000270C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387112" name="Button 40" hidden="1">
                <a:extLst>
                  <a:ext uri="{63B3BB69-23CF-44E3-9099-C40C66FF867C}">
                    <a14:compatExt spid="_x0000_s16387112"/>
                  </a:ext>
                  <a:ext uri="{FF2B5EF4-FFF2-40B4-BE49-F238E27FC236}">
                    <a16:creationId xmlns:a16="http://schemas.microsoft.com/office/drawing/2014/main" id="{00000000-0008-0000-0300-0000280C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387113" name="Button 41" hidden="1">
                <a:extLst>
                  <a:ext uri="{63B3BB69-23CF-44E3-9099-C40C66FF867C}">
                    <a14:compatExt spid="_x0000_s16387113"/>
                  </a:ext>
                  <a:ext uri="{FF2B5EF4-FFF2-40B4-BE49-F238E27FC236}">
                    <a16:creationId xmlns:a16="http://schemas.microsoft.com/office/drawing/2014/main" id="{00000000-0008-0000-0300-0000290C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387114" name="Button 42" hidden="1">
                <a:extLst>
                  <a:ext uri="{63B3BB69-23CF-44E3-9099-C40C66FF867C}">
                    <a14:compatExt spid="_x0000_s16387114"/>
                  </a:ext>
                  <a:ext uri="{FF2B5EF4-FFF2-40B4-BE49-F238E27FC236}">
                    <a16:creationId xmlns:a16="http://schemas.microsoft.com/office/drawing/2014/main" id="{00000000-0008-0000-0300-00002A0C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387115" name="Button 43" hidden="1">
                <a:extLst>
                  <a:ext uri="{63B3BB69-23CF-44E3-9099-C40C66FF867C}">
                    <a14:compatExt spid="_x0000_s16387115"/>
                  </a:ext>
                  <a:ext uri="{FF2B5EF4-FFF2-40B4-BE49-F238E27FC236}">
                    <a16:creationId xmlns:a16="http://schemas.microsoft.com/office/drawing/2014/main" id="{00000000-0008-0000-0300-00002B0C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387116" name="Button 44" hidden="1">
                <a:extLst>
                  <a:ext uri="{63B3BB69-23CF-44E3-9099-C40C66FF867C}">
                    <a14:compatExt spid="_x0000_s16387116"/>
                  </a:ext>
                  <a:ext uri="{FF2B5EF4-FFF2-40B4-BE49-F238E27FC236}">
                    <a16:creationId xmlns:a16="http://schemas.microsoft.com/office/drawing/2014/main" id="{00000000-0008-0000-0300-00002C0C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149</xdr:row>
          <xdr:rowOff>103908</xdr:rowOff>
        </xdr:from>
        <xdr:to>
          <xdr:col>21</xdr:col>
          <xdr:colOff>104783</xdr:colOff>
          <xdr:row>149</xdr:row>
          <xdr:rowOff>286788</xdr:rowOff>
        </xdr:to>
        <xdr:grpSp>
          <xdr:nvGrpSpPr>
            <xdr:cNvPr id="51" name="Groep 50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GrpSpPr/>
          </xdr:nvGrpSpPr>
          <xdr:grpSpPr>
            <a:xfrm>
              <a:off x="3048000" y="37961453"/>
              <a:ext cx="5743583" cy="182880"/>
              <a:chOff x="1015714" y="25146000"/>
              <a:chExt cx="4053328" cy="190500"/>
            </a:xfrm>
          </xdr:grpSpPr>
          <xdr:sp macro="" textlink="">
            <xdr:nvSpPr>
              <xdr:cNvPr id="16387117" name="Button 45" hidden="1">
                <a:extLst>
                  <a:ext uri="{63B3BB69-23CF-44E3-9099-C40C66FF867C}">
                    <a14:compatExt spid="_x0000_s16387117"/>
                  </a:ext>
                  <a:ext uri="{FF2B5EF4-FFF2-40B4-BE49-F238E27FC236}">
                    <a16:creationId xmlns:a16="http://schemas.microsoft.com/office/drawing/2014/main" id="{00000000-0008-0000-0300-00002D0C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387118" name="Button 46" hidden="1">
                <a:extLst>
                  <a:ext uri="{63B3BB69-23CF-44E3-9099-C40C66FF867C}">
                    <a14:compatExt spid="_x0000_s16387118"/>
                  </a:ext>
                  <a:ext uri="{FF2B5EF4-FFF2-40B4-BE49-F238E27FC236}">
                    <a16:creationId xmlns:a16="http://schemas.microsoft.com/office/drawing/2014/main" id="{00000000-0008-0000-0300-00002E0C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387119" name="Button 47" hidden="1">
                <a:extLst>
                  <a:ext uri="{63B3BB69-23CF-44E3-9099-C40C66FF867C}">
                    <a14:compatExt spid="_x0000_s16387119"/>
                  </a:ext>
                  <a:ext uri="{FF2B5EF4-FFF2-40B4-BE49-F238E27FC236}">
                    <a16:creationId xmlns:a16="http://schemas.microsoft.com/office/drawing/2014/main" id="{00000000-0008-0000-0300-00002F0C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387120" name="Button 48" hidden="1">
                <a:extLst>
                  <a:ext uri="{63B3BB69-23CF-44E3-9099-C40C66FF867C}">
                    <a14:compatExt spid="_x0000_s16387120"/>
                  </a:ext>
                  <a:ext uri="{FF2B5EF4-FFF2-40B4-BE49-F238E27FC236}">
                    <a16:creationId xmlns:a16="http://schemas.microsoft.com/office/drawing/2014/main" id="{00000000-0008-0000-0300-0000300C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387121" name="Button 49" hidden="1">
                <a:extLst>
                  <a:ext uri="{63B3BB69-23CF-44E3-9099-C40C66FF867C}">
                    <a14:compatExt spid="_x0000_s16387121"/>
                  </a:ext>
                  <a:ext uri="{FF2B5EF4-FFF2-40B4-BE49-F238E27FC236}">
                    <a16:creationId xmlns:a16="http://schemas.microsoft.com/office/drawing/2014/main" id="{00000000-0008-0000-0300-0000310C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387122" name="Button 50" hidden="1">
                <a:extLst>
                  <a:ext uri="{63B3BB69-23CF-44E3-9099-C40C66FF867C}">
                    <a14:compatExt spid="_x0000_s16387122"/>
                  </a:ext>
                  <a:ext uri="{FF2B5EF4-FFF2-40B4-BE49-F238E27FC236}">
                    <a16:creationId xmlns:a16="http://schemas.microsoft.com/office/drawing/2014/main" id="{00000000-0008-0000-0300-0000320C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387123" name="Button 51" hidden="1">
                <a:extLst>
                  <a:ext uri="{63B3BB69-23CF-44E3-9099-C40C66FF867C}">
                    <a14:compatExt spid="_x0000_s16387123"/>
                  </a:ext>
                  <a:ext uri="{FF2B5EF4-FFF2-40B4-BE49-F238E27FC236}">
                    <a16:creationId xmlns:a16="http://schemas.microsoft.com/office/drawing/2014/main" id="{00000000-0008-0000-0300-0000330C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387124" name="Button 52" hidden="1">
                <a:extLst>
                  <a:ext uri="{63B3BB69-23CF-44E3-9099-C40C66FF867C}">
                    <a14:compatExt spid="_x0000_s16387124"/>
                  </a:ext>
                  <a:ext uri="{FF2B5EF4-FFF2-40B4-BE49-F238E27FC236}">
                    <a16:creationId xmlns:a16="http://schemas.microsoft.com/office/drawing/2014/main" id="{00000000-0008-0000-0300-0000340C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387125" name="Button 53" hidden="1">
                <a:extLst>
                  <a:ext uri="{63B3BB69-23CF-44E3-9099-C40C66FF867C}">
                    <a14:compatExt spid="_x0000_s16387125"/>
                  </a:ext>
                  <a:ext uri="{FF2B5EF4-FFF2-40B4-BE49-F238E27FC236}">
                    <a16:creationId xmlns:a16="http://schemas.microsoft.com/office/drawing/2014/main" id="{00000000-0008-0000-0300-0000350C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129885</xdr:colOff>
          <xdr:row>174</xdr:row>
          <xdr:rowOff>0</xdr:rowOff>
        </xdr:from>
        <xdr:to>
          <xdr:col>21</xdr:col>
          <xdr:colOff>234668</xdr:colOff>
          <xdr:row>174</xdr:row>
          <xdr:rowOff>190500</xdr:rowOff>
        </xdr:to>
        <xdr:grpSp>
          <xdr:nvGrpSpPr>
            <xdr:cNvPr id="61" name="Groep 60">
              <a:extLst>
                <a:ext uri="{FF2B5EF4-FFF2-40B4-BE49-F238E27FC236}">
                  <a16:creationId xmlns:a16="http://schemas.microsoft.com/office/drawing/2014/main" id="{00000000-0008-0000-0300-00003D000000}"/>
                </a:ext>
              </a:extLst>
            </xdr:cNvPr>
            <xdr:cNvGrpSpPr/>
          </xdr:nvGrpSpPr>
          <xdr:grpSpPr>
            <a:xfrm>
              <a:off x="3177885" y="43863491"/>
              <a:ext cx="5743583" cy="190500"/>
              <a:chOff x="1015714" y="25146000"/>
              <a:chExt cx="4053328" cy="190500"/>
            </a:xfrm>
          </xdr:grpSpPr>
          <xdr:sp macro="" textlink="">
            <xdr:nvSpPr>
              <xdr:cNvPr id="16387126" name="Button 54" hidden="1">
                <a:extLst>
                  <a:ext uri="{63B3BB69-23CF-44E3-9099-C40C66FF867C}">
                    <a14:compatExt spid="_x0000_s16387126"/>
                  </a:ext>
                  <a:ext uri="{FF2B5EF4-FFF2-40B4-BE49-F238E27FC236}">
                    <a16:creationId xmlns:a16="http://schemas.microsoft.com/office/drawing/2014/main" id="{00000000-0008-0000-0300-0000360C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387127" name="Button 55" hidden="1">
                <a:extLst>
                  <a:ext uri="{63B3BB69-23CF-44E3-9099-C40C66FF867C}">
                    <a14:compatExt spid="_x0000_s16387127"/>
                  </a:ext>
                  <a:ext uri="{FF2B5EF4-FFF2-40B4-BE49-F238E27FC236}">
                    <a16:creationId xmlns:a16="http://schemas.microsoft.com/office/drawing/2014/main" id="{00000000-0008-0000-0300-0000370C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387128" name="Button 56" hidden="1">
                <a:extLst>
                  <a:ext uri="{63B3BB69-23CF-44E3-9099-C40C66FF867C}">
                    <a14:compatExt spid="_x0000_s16387128"/>
                  </a:ext>
                  <a:ext uri="{FF2B5EF4-FFF2-40B4-BE49-F238E27FC236}">
                    <a16:creationId xmlns:a16="http://schemas.microsoft.com/office/drawing/2014/main" id="{00000000-0008-0000-0300-0000380C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387129" name="Button 57" hidden="1">
                <a:extLst>
                  <a:ext uri="{63B3BB69-23CF-44E3-9099-C40C66FF867C}">
                    <a14:compatExt spid="_x0000_s16387129"/>
                  </a:ext>
                  <a:ext uri="{FF2B5EF4-FFF2-40B4-BE49-F238E27FC236}">
                    <a16:creationId xmlns:a16="http://schemas.microsoft.com/office/drawing/2014/main" id="{00000000-0008-0000-0300-0000390C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387130" name="Button 58" hidden="1">
                <a:extLst>
                  <a:ext uri="{63B3BB69-23CF-44E3-9099-C40C66FF867C}">
                    <a14:compatExt spid="_x0000_s16387130"/>
                  </a:ext>
                  <a:ext uri="{FF2B5EF4-FFF2-40B4-BE49-F238E27FC236}">
                    <a16:creationId xmlns:a16="http://schemas.microsoft.com/office/drawing/2014/main" id="{00000000-0008-0000-0300-00003A0C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387131" name="Button 59" hidden="1">
                <a:extLst>
                  <a:ext uri="{63B3BB69-23CF-44E3-9099-C40C66FF867C}">
                    <a14:compatExt spid="_x0000_s16387131"/>
                  </a:ext>
                  <a:ext uri="{FF2B5EF4-FFF2-40B4-BE49-F238E27FC236}">
                    <a16:creationId xmlns:a16="http://schemas.microsoft.com/office/drawing/2014/main" id="{00000000-0008-0000-0300-00003B0C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387132" name="Button 60" hidden="1">
                <a:extLst>
                  <a:ext uri="{63B3BB69-23CF-44E3-9099-C40C66FF867C}">
                    <a14:compatExt spid="_x0000_s16387132"/>
                  </a:ext>
                  <a:ext uri="{FF2B5EF4-FFF2-40B4-BE49-F238E27FC236}">
                    <a16:creationId xmlns:a16="http://schemas.microsoft.com/office/drawing/2014/main" id="{00000000-0008-0000-0300-00003C0C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387133" name="Button 61" hidden="1">
                <a:extLst>
                  <a:ext uri="{63B3BB69-23CF-44E3-9099-C40C66FF867C}">
                    <a14:compatExt spid="_x0000_s16387133"/>
                  </a:ext>
                  <a:ext uri="{FF2B5EF4-FFF2-40B4-BE49-F238E27FC236}">
                    <a16:creationId xmlns:a16="http://schemas.microsoft.com/office/drawing/2014/main" id="{00000000-0008-0000-0300-00003D0C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387134" name="Button 62" hidden="1">
                <a:extLst>
                  <a:ext uri="{63B3BB69-23CF-44E3-9099-C40C66FF867C}">
                    <a14:compatExt spid="_x0000_s16387134"/>
                  </a:ext>
                  <a:ext uri="{FF2B5EF4-FFF2-40B4-BE49-F238E27FC236}">
                    <a16:creationId xmlns:a16="http://schemas.microsoft.com/office/drawing/2014/main" id="{00000000-0008-0000-0300-00003E0C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138544</xdr:colOff>
          <xdr:row>199</xdr:row>
          <xdr:rowOff>0</xdr:rowOff>
        </xdr:from>
        <xdr:to>
          <xdr:col>21</xdr:col>
          <xdr:colOff>243327</xdr:colOff>
          <xdr:row>199</xdr:row>
          <xdr:rowOff>190500</xdr:rowOff>
        </xdr:to>
        <xdr:grpSp>
          <xdr:nvGrpSpPr>
            <xdr:cNvPr id="71" name="Groep 70">
              <a:extLst>
                <a:ext uri="{FF2B5EF4-FFF2-40B4-BE49-F238E27FC236}">
                  <a16:creationId xmlns:a16="http://schemas.microsoft.com/office/drawing/2014/main" id="{00000000-0008-0000-0300-000047000000}"/>
                </a:ext>
              </a:extLst>
            </xdr:cNvPr>
            <xdr:cNvGrpSpPr/>
          </xdr:nvGrpSpPr>
          <xdr:grpSpPr>
            <a:xfrm>
              <a:off x="3186544" y="49717036"/>
              <a:ext cx="5743583" cy="190500"/>
              <a:chOff x="1015714" y="25146000"/>
              <a:chExt cx="4053328" cy="190500"/>
            </a:xfrm>
          </xdr:grpSpPr>
          <xdr:sp macro="" textlink="">
            <xdr:nvSpPr>
              <xdr:cNvPr id="16387135" name="Button 63" hidden="1">
                <a:extLst>
                  <a:ext uri="{63B3BB69-23CF-44E3-9099-C40C66FF867C}">
                    <a14:compatExt spid="_x0000_s16387135"/>
                  </a:ext>
                  <a:ext uri="{FF2B5EF4-FFF2-40B4-BE49-F238E27FC236}">
                    <a16:creationId xmlns:a16="http://schemas.microsoft.com/office/drawing/2014/main" id="{00000000-0008-0000-0300-00003F0C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387136" name="Button 64" hidden="1">
                <a:extLst>
                  <a:ext uri="{63B3BB69-23CF-44E3-9099-C40C66FF867C}">
                    <a14:compatExt spid="_x0000_s16387136"/>
                  </a:ext>
                  <a:ext uri="{FF2B5EF4-FFF2-40B4-BE49-F238E27FC236}">
                    <a16:creationId xmlns:a16="http://schemas.microsoft.com/office/drawing/2014/main" id="{00000000-0008-0000-0300-0000400C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387137" name="Button 65" hidden="1">
                <a:extLst>
                  <a:ext uri="{63B3BB69-23CF-44E3-9099-C40C66FF867C}">
                    <a14:compatExt spid="_x0000_s16387137"/>
                  </a:ext>
                  <a:ext uri="{FF2B5EF4-FFF2-40B4-BE49-F238E27FC236}">
                    <a16:creationId xmlns:a16="http://schemas.microsoft.com/office/drawing/2014/main" id="{00000000-0008-0000-0300-0000410C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387138" name="Button 66" hidden="1">
                <a:extLst>
                  <a:ext uri="{63B3BB69-23CF-44E3-9099-C40C66FF867C}">
                    <a14:compatExt spid="_x0000_s16387138"/>
                  </a:ext>
                  <a:ext uri="{FF2B5EF4-FFF2-40B4-BE49-F238E27FC236}">
                    <a16:creationId xmlns:a16="http://schemas.microsoft.com/office/drawing/2014/main" id="{00000000-0008-0000-0300-0000420C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387139" name="Button 67" hidden="1">
                <a:extLst>
                  <a:ext uri="{63B3BB69-23CF-44E3-9099-C40C66FF867C}">
                    <a14:compatExt spid="_x0000_s16387139"/>
                  </a:ext>
                  <a:ext uri="{FF2B5EF4-FFF2-40B4-BE49-F238E27FC236}">
                    <a16:creationId xmlns:a16="http://schemas.microsoft.com/office/drawing/2014/main" id="{00000000-0008-0000-0300-0000430C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387140" name="Button 68" hidden="1">
                <a:extLst>
                  <a:ext uri="{63B3BB69-23CF-44E3-9099-C40C66FF867C}">
                    <a14:compatExt spid="_x0000_s16387140"/>
                  </a:ext>
                  <a:ext uri="{FF2B5EF4-FFF2-40B4-BE49-F238E27FC236}">
                    <a16:creationId xmlns:a16="http://schemas.microsoft.com/office/drawing/2014/main" id="{00000000-0008-0000-0300-0000440C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387141" name="Button 69" hidden="1">
                <a:extLst>
                  <a:ext uri="{63B3BB69-23CF-44E3-9099-C40C66FF867C}">
                    <a14:compatExt spid="_x0000_s16387141"/>
                  </a:ext>
                  <a:ext uri="{FF2B5EF4-FFF2-40B4-BE49-F238E27FC236}">
                    <a16:creationId xmlns:a16="http://schemas.microsoft.com/office/drawing/2014/main" id="{00000000-0008-0000-0300-0000450C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387142" name="Button 70" hidden="1">
                <a:extLst>
                  <a:ext uri="{63B3BB69-23CF-44E3-9099-C40C66FF867C}">
                    <a14:compatExt spid="_x0000_s16387142"/>
                  </a:ext>
                  <a:ext uri="{FF2B5EF4-FFF2-40B4-BE49-F238E27FC236}">
                    <a16:creationId xmlns:a16="http://schemas.microsoft.com/office/drawing/2014/main" id="{00000000-0008-0000-0300-0000460C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387143" name="Button 71" hidden="1">
                <a:extLst>
                  <a:ext uri="{63B3BB69-23CF-44E3-9099-C40C66FF867C}">
                    <a14:compatExt spid="_x0000_s16387143"/>
                  </a:ext>
                  <a:ext uri="{FF2B5EF4-FFF2-40B4-BE49-F238E27FC236}">
                    <a16:creationId xmlns:a16="http://schemas.microsoft.com/office/drawing/2014/main" id="{00000000-0008-0000-0300-0000470C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141</xdr:row>
          <xdr:rowOff>0</xdr:rowOff>
        </xdr:from>
        <xdr:to>
          <xdr:col>4</xdr:col>
          <xdr:colOff>83820</xdr:colOff>
          <xdr:row>141</xdr:row>
          <xdr:rowOff>175260</xdr:rowOff>
        </xdr:to>
        <xdr:sp macro="" textlink="">
          <xdr:nvSpPr>
            <xdr:cNvPr id="16387144" name="Button 72" hidden="1">
              <a:extLst>
                <a:ext uri="{63B3BB69-23CF-44E3-9099-C40C66FF867C}">
                  <a14:compatExt spid="_x0000_s16387144"/>
                </a:ext>
                <a:ext uri="{FF2B5EF4-FFF2-40B4-BE49-F238E27FC236}">
                  <a16:creationId xmlns:a16="http://schemas.microsoft.com/office/drawing/2014/main" id="{00000000-0008-0000-0300-000048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116</xdr:row>
          <xdr:rowOff>0</xdr:rowOff>
        </xdr:from>
        <xdr:to>
          <xdr:col>4</xdr:col>
          <xdr:colOff>83820</xdr:colOff>
          <xdr:row>116</xdr:row>
          <xdr:rowOff>175260</xdr:rowOff>
        </xdr:to>
        <xdr:sp macro="" textlink="">
          <xdr:nvSpPr>
            <xdr:cNvPr id="16387145" name="Button 73" hidden="1">
              <a:extLst>
                <a:ext uri="{63B3BB69-23CF-44E3-9099-C40C66FF867C}">
                  <a14:compatExt spid="_x0000_s16387145"/>
                </a:ext>
                <a:ext uri="{FF2B5EF4-FFF2-40B4-BE49-F238E27FC236}">
                  <a16:creationId xmlns:a16="http://schemas.microsoft.com/office/drawing/2014/main" id="{00000000-0008-0000-0300-000049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17</xdr:row>
          <xdr:rowOff>0</xdr:rowOff>
        </xdr:from>
        <xdr:to>
          <xdr:col>4</xdr:col>
          <xdr:colOff>83820</xdr:colOff>
          <xdr:row>17</xdr:row>
          <xdr:rowOff>175260</xdr:rowOff>
        </xdr:to>
        <xdr:sp macro="" textlink="">
          <xdr:nvSpPr>
            <xdr:cNvPr id="16387146" name="Button 74" hidden="1">
              <a:extLst>
                <a:ext uri="{63B3BB69-23CF-44E3-9099-C40C66FF867C}">
                  <a14:compatExt spid="_x0000_s16387146"/>
                </a:ext>
                <a:ext uri="{FF2B5EF4-FFF2-40B4-BE49-F238E27FC236}">
                  <a16:creationId xmlns:a16="http://schemas.microsoft.com/office/drawing/2014/main" id="{00000000-0008-0000-0300-00004A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42</xdr:row>
          <xdr:rowOff>0</xdr:rowOff>
        </xdr:from>
        <xdr:to>
          <xdr:col>4</xdr:col>
          <xdr:colOff>83820</xdr:colOff>
          <xdr:row>42</xdr:row>
          <xdr:rowOff>175260</xdr:rowOff>
        </xdr:to>
        <xdr:sp macro="" textlink="">
          <xdr:nvSpPr>
            <xdr:cNvPr id="16387147" name="Button 75" hidden="1">
              <a:extLst>
                <a:ext uri="{63B3BB69-23CF-44E3-9099-C40C66FF867C}">
                  <a14:compatExt spid="_x0000_s16387147"/>
                </a:ext>
                <a:ext uri="{FF2B5EF4-FFF2-40B4-BE49-F238E27FC236}">
                  <a16:creationId xmlns:a16="http://schemas.microsoft.com/office/drawing/2014/main" id="{00000000-0008-0000-0300-00004B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66</xdr:row>
          <xdr:rowOff>0</xdr:rowOff>
        </xdr:from>
        <xdr:to>
          <xdr:col>4</xdr:col>
          <xdr:colOff>83820</xdr:colOff>
          <xdr:row>66</xdr:row>
          <xdr:rowOff>175260</xdr:rowOff>
        </xdr:to>
        <xdr:sp macro="" textlink="">
          <xdr:nvSpPr>
            <xdr:cNvPr id="16387148" name="Button 76" hidden="1">
              <a:extLst>
                <a:ext uri="{63B3BB69-23CF-44E3-9099-C40C66FF867C}">
                  <a14:compatExt spid="_x0000_s16387148"/>
                </a:ext>
                <a:ext uri="{FF2B5EF4-FFF2-40B4-BE49-F238E27FC236}">
                  <a16:creationId xmlns:a16="http://schemas.microsoft.com/office/drawing/2014/main" id="{00000000-0008-0000-0300-00004C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91</xdr:row>
          <xdr:rowOff>0</xdr:rowOff>
        </xdr:from>
        <xdr:to>
          <xdr:col>4</xdr:col>
          <xdr:colOff>83820</xdr:colOff>
          <xdr:row>91</xdr:row>
          <xdr:rowOff>175260</xdr:rowOff>
        </xdr:to>
        <xdr:sp macro="" textlink="">
          <xdr:nvSpPr>
            <xdr:cNvPr id="16387149" name="Button 77" hidden="1">
              <a:extLst>
                <a:ext uri="{63B3BB69-23CF-44E3-9099-C40C66FF867C}">
                  <a14:compatExt spid="_x0000_s16387149"/>
                </a:ext>
                <a:ext uri="{FF2B5EF4-FFF2-40B4-BE49-F238E27FC236}">
                  <a16:creationId xmlns:a16="http://schemas.microsoft.com/office/drawing/2014/main" id="{00000000-0008-0000-0300-00004D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166</xdr:row>
          <xdr:rowOff>0</xdr:rowOff>
        </xdr:from>
        <xdr:to>
          <xdr:col>4</xdr:col>
          <xdr:colOff>83820</xdr:colOff>
          <xdr:row>167</xdr:row>
          <xdr:rowOff>7620</xdr:rowOff>
        </xdr:to>
        <xdr:sp macro="" textlink="">
          <xdr:nvSpPr>
            <xdr:cNvPr id="16387150" name="Button 78" hidden="1">
              <a:extLst>
                <a:ext uri="{63B3BB69-23CF-44E3-9099-C40C66FF867C}">
                  <a14:compatExt spid="_x0000_s16387150"/>
                </a:ext>
                <a:ext uri="{FF2B5EF4-FFF2-40B4-BE49-F238E27FC236}">
                  <a16:creationId xmlns:a16="http://schemas.microsoft.com/office/drawing/2014/main" id="{00000000-0008-0000-0300-00004E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191</xdr:row>
          <xdr:rowOff>0</xdr:rowOff>
        </xdr:from>
        <xdr:to>
          <xdr:col>4</xdr:col>
          <xdr:colOff>83820</xdr:colOff>
          <xdr:row>192</xdr:row>
          <xdr:rowOff>7620</xdr:rowOff>
        </xdr:to>
        <xdr:sp macro="" textlink="">
          <xdr:nvSpPr>
            <xdr:cNvPr id="16387151" name="Button 79" hidden="1">
              <a:extLst>
                <a:ext uri="{63B3BB69-23CF-44E3-9099-C40C66FF867C}">
                  <a14:compatExt spid="_x0000_s16387151"/>
                </a:ext>
                <a:ext uri="{FF2B5EF4-FFF2-40B4-BE49-F238E27FC236}">
                  <a16:creationId xmlns:a16="http://schemas.microsoft.com/office/drawing/2014/main" id="{00000000-0008-0000-0300-00004F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124</xdr:row>
          <xdr:rowOff>0</xdr:rowOff>
        </xdr:from>
        <xdr:to>
          <xdr:col>21</xdr:col>
          <xdr:colOff>104783</xdr:colOff>
          <xdr:row>124</xdr:row>
          <xdr:rowOff>190500</xdr:rowOff>
        </xdr:to>
        <xdr:grpSp>
          <xdr:nvGrpSpPr>
            <xdr:cNvPr id="89" name="Groep 88">
              <a:extLst>
                <a:ext uri="{FF2B5EF4-FFF2-40B4-BE49-F238E27FC236}">
                  <a16:creationId xmlns:a16="http://schemas.microsoft.com/office/drawing/2014/main" id="{00000000-0008-0000-0300-000059000000}"/>
                </a:ext>
              </a:extLst>
            </xdr:cNvPr>
            <xdr:cNvGrpSpPr/>
          </xdr:nvGrpSpPr>
          <xdr:grpSpPr>
            <a:xfrm>
              <a:off x="3048000" y="31913945"/>
              <a:ext cx="5743583" cy="190500"/>
              <a:chOff x="1015714" y="25146000"/>
              <a:chExt cx="4053328" cy="190500"/>
            </a:xfrm>
          </xdr:grpSpPr>
          <xdr:sp macro="" textlink="">
            <xdr:nvSpPr>
              <xdr:cNvPr id="16387152" name="Button 80" hidden="1">
                <a:extLst>
                  <a:ext uri="{63B3BB69-23CF-44E3-9099-C40C66FF867C}">
                    <a14:compatExt spid="_x0000_s16387152"/>
                  </a:ext>
                  <a:ext uri="{FF2B5EF4-FFF2-40B4-BE49-F238E27FC236}">
                    <a16:creationId xmlns:a16="http://schemas.microsoft.com/office/drawing/2014/main" id="{00000000-0008-0000-0300-0000500C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387153" name="Button 81" hidden="1">
                <a:extLst>
                  <a:ext uri="{63B3BB69-23CF-44E3-9099-C40C66FF867C}">
                    <a14:compatExt spid="_x0000_s16387153"/>
                  </a:ext>
                  <a:ext uri="{FF2B5EF4-FFF2-40B4-BE49-F238E27FC236}">
                    <a16:creationId xmlns:a16="http://schemas.microsoft.com/office/drawing/2014/main" id="{00000000-0008-0000-0300-0000510C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387154" name="Button 82" hidden="1">
                <a:extLst>
                  <a:ext uri="{63B3BB69-23CF-44E3-9099-C40C66FF867C}">
                    <a14:compatExt spid="_x0000_s16387154"/>
                  </a:ext>
                  <a:ext uri="{FF2B5EF4-FFF2-40B4-BE49-F238E27FC236}">
                    <a16:creationId xmlns:a16="http://schemas.microsoft.com/office/drawing/2014/main" id="{00000000-0008-0000-0300-0000520C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387155" name="Button 83" hidden="1">
                <a:extLst>
                  <a:ext uri="{63B3BB69-23CF-44E3-9099-C40C66FF867C}">
                    <a14:compatExt spid="_x0000_s16387155"/>
                  </a:ext>
                  <a:ext uri="{FF2B5EF4-FFF2-40B4-BE49-F238E27FC236}">
                    <a16:creationId xmlns:a16="http://schemas.microsoft.com/office/drawing/2014/main" id="{00000000-0008-0000-0300-0000530C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387156" name="Button 84" hidden="1">
                <a:extLst>
                  <a:ext uri="{63B3BB69-23CF-44E3-9099-C40C66FF867C}">
                    <a14:compatExt spid="_x0000_s16387156"/>
                  </a:ext>
                  <a:ext uri="{FF2B5EF4-FFF2-40B4-BE49-F238E27FC236}">
                    <a16:creationId xmlns:a16="http://schemas.microsoft.com/office/drawing/2014/main" id="{00000000-0008-0000-0300-0000540C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387157" name="Button 85" hidden="1">
                <a:extLst>
                  <a:ext uri="{63B3BB69-23CF-44E3-9099-C40C66FF867C}">
                    <a14:compatExt spid="_x0000_s16387157"/>
                  </a:ext>
                  <a:ext uri="{FF2B5EF4-FFF2-40B4-BE49-F238E27FC236}">
                    <a16:creationId xmlns:a16="http://schemas.microsoft.com/office/drawing/2014/main" id="{00000000-0008-0000-0300-0000550C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387158" name="Button 86" hidden="1">
                <a:extLst>
                  <a:ext uri="{63B3BB69-23CF-44E3-9099-C40C66FF867C}">
                    <a14:compatExt spid="_x0000_s16387158"/>
                  </a:ext>
                  <a:ext uri="{FF2B5EF4-FFF2-40B4-BE49-F238E27FC236}">
                    <a16:creationId xmlns:a16="http://schemas.microsoft.com/office/drawing/2014/main" id="{00000000-0008-0000-0300-0000560C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387159" name="Button 87" hidden="1">
                <a:extLst>
                  <a:ext uri="{63B3BB69-23CF-44E3-9099-C40C66FF867C}">
                    <a14:compatExt spid="_x0000_s16387159"/>
                  </a:ext>
                  <a:ext uri="{FF2B5EF4-FFF2-40B4-BE49-F238E27FC236}">
                    <a16:creationId xmlns:a16="http://schemas.microsoft.com/office/drawing/2014/main" id="{00000000-0008-0000-0300-0000570C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387160" name="Button 88" hidden="1">
                <a:extLst>
                  <a:ext uri="{63B3BB69-23CF-44E3-9099-C40C66FF867C}">
                    <a14:compatExt spid="_x0000_s16387160"/>
                  </a:ext>
                  <a:ext uri="{FF2B5EF4-FFF2-40B4-BE49-F238E27FC236}">
                    <a16:creationId xmlns:a16="http://schemas.microsoft.com/office/drawing/2014/main" id="{00000000-0008-0000-0300-0000580C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17</xdr:row>
          <xdr:rowOff>0</xdr:rowOff>
        </xdr:from>
        <xdr:to>
          <xdr:col>21</xdr:col>
          <xdr:colOff>190500</xdr:colOff>
          <xdr:row>17</xdr:row>
          <xdr:rowOff>190500</xdr:rowOff>
        </xdr:to>
        <xdr:sp macro="" textlink="">
          <xdr:nvSpPr>
            <xdr:cNvPr id="16387161" name="Button 89" hidden="1">
              <a:extLst>
                <a:ext uri="{63B3BB69-23CF-44E3-9099-C40C66FF867C}">
                  <a14:compatExt spid="_x0000_s16387161"/>
                </a:ext>
                <a:ext uri="{FF2B5EF4-FFF2-40B4-BE49-F238E27FC236}">
                  <a16:creationId xmlns:a16="http://schemas.microsoft.com/office/drawing/2014/main" id="{00000000-0008-0000-0300-000059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42</xdr:row>
          <xdr:rowOff>0</xdr:rowOff>
        </xdr:from>
        <xdr:to>
          <xdr:col>21</xdr:col>
          <xdr:colOff>160020</xdr:colOff>
          <xdr:row>42</xdr:row>
          <xdr:rowOff>190500</xdr:rowOff>
        </xdr:to>
        <xdr:sp macro="" textlink="">
          <xdr:nvSpPr>
            <xdr:cNvPr id="16387162" name="Button 90" hidden="1">
              <a:extLst>
                <a:ext uri="{63B3BB69-23CF-44E3-9099-C40C66FF867C}">
                  <a14:compatExt spid="_x0000_s16387162"/>
                </a:ext>
                <a:ext uri="{FF2B5EF4-FFF2-40B4-BE49-F238E27FC236}">
                  <a16:creationId xmlns:a16="http://schemas.microsoft.com/office/drawing/2014/main" id="{00000000-0008-0000-0300-00005A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66</xdr:row>
          <xdr:rowOff>0</xdr:rowOff>
        </xdr:from>
        <xdr:to>
          <xdr:col>21</xdr:col>
          <xdr:colOff>190500</xdr:colOff>
          <xdr:row>66</xdr:row>
          <xdr:rowOff>190500</xdr:rowOff>
        </xdr:to>
        <xdr:sp macro="" textlink="">
          <xdr:nvSpPr>
            <xdr:cNvPr id="16387163" name="Button 91" hidden="1">
              <a:extLst>
                <a:ext uri="{63B3BB69-23CF-44E3-9099-C40C66FF867C}">
                  <a14:compatExt spid="_x0000_s16387163"/>
                </a:ext>
                <a:ext uri="{FF2B5EF4-FFF2-40B4-BE49-F238E27FC236}">
                  <a16:creationId xmlns:a16="http://schemas.microsoft.com/office/drawing/2014/main" id="{00000000-0008-0000-0300-00005B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91</xdr:row>
          <xdr:rowOff>0</xdr:rowOff>
        </xdr:from>
        <xdr:to>
          <xdr:col>21</xdr:col>
          <xdr:colOff>68580</xdr:colOff>
          <xdr:row>91</xdr:row>
          <xdr:rowOff>190500</xdr:rowOff>
        </xdr:to>
        <xdr:sp macro="" textlink="">
          <xdr:nvSpPr>
            <xdr:cNvPr id="16387164" name="Button 92" hidden="1">
              <a:extLst>
                <a:ext uri="{63B3BB69-23CF-44E3-9099-C40C66FF867C}">
                  <a14:compatExt spid="_x0000_s16387164"/>
                </a:ext>
                <a:ext uri="{FF2B5EF4-FFF2-40B4-BE49-F238E27FC236}">
                  <a16:creationId xmlns:a16="http://schemas.microsoft.com/office/drawing/2014/main" id="{00000000-0008-0000-0300-00005C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116</xdr:row>
          <xdr:rowOff>0</xdr:rowOff>
        </xdr:from>
        <xdr:to>
          <xdr:col>21</xdr:col>
          <xdr:colOff>190500</xdr:colOff>
          <xdr:row>117</xdr:row>
          <xdr:rowOff>0</xdr:rowOff>
        </xdr:to>
        <xdr:sp macro="" textlink="">
          <xdr:nvSpPr>
            <xdr:cNvPr id="16387165" name="Button 93" hidden="1">
              <a:extLst>
                <a:ext uri="{63B3BB69-23CF-44E3-9099-C40C66FF867C}">
                  <a14:compatExt spid="_x0000_s16387165"/>
                </a:ext>
                <a:ext uri="{FF2B5EF4-FFF2-40B4-BE49-F238E27FC236}">
                  <a16:creationId xmlns:a16="http://schemas.microsoft.com/office/drawing/2014/main" id="{00000000-0008-0000-0300-00005D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141</xdr:row>
          <xdr:rowOff>0</xdr:rowOff>
        </xdr:from>
        <xdr:to>
          <xdr:col>21</xdr:col>
          <xdr:colOff>190500</xdr:colOff>
          <xdr:row>142</xdr:row>
          <xdr:rowOff>0</xdr:rowOff>
        </xdr:to>
        <xdr:sp macro="" textlink="">
          <xdr:nvSpPr>
            <xdr:cNvPr id="16387166" name="Button 94" hidden="1">
              <a:extLst>
                <a:ext uri="{63B3BB69-23CF-44E3-9099-C40C66FF867C}">
                  <a14:compatExt spid="_x0000_s16387166"/>
                </a:ext>
                <a:ext uri="{FF2B5EF4-FFF2-40B4-BE49-F238E27FC236}">
                  <a16:creationId xmlns:a16="http://schemas.microsoft.com/office/drawing/2014/main" id="{00000000-0008-0000-0300-00005E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166</xdr:row>
          <xdr:rowOff>0</xdr:rowOff>
        </xdr:from>
        <xdr:to>
          <xdr:col>21</xdr:col>
          <xdr:colOff>190500</xdr:colOff>
          <xdr:row>167</xdr:row>
          <xdr:rowOff>30480</xdr:rowOff>
        </xdr:to>
        <xdr:sp macro="" textlink="">
          <xdr:nvSpPr>
            <xdr:cNvPr id="16387167" name="Button 95" hidden="1">
              <a:extLst>
                <a:ext uri="{63B3BB69-23CF-44E3-9099-C40C66FF867C}">
                  <a14:compatExt spid="_x0000_s16387167"/>
                </a:ext>
                <a:ext uri="{FF2B5EF4-FFF2-40B4-BE49-F238E27FC236}">
                  <a16:creationId xmlns:a16="http://schemas.microsoft.com/office/drawing/2014/main" id="{00000000-0008-0000-0300-00005F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191</xdr:row>
          <xdr:rowOff>0</xdr:rowOff>
        </xdr:from>
        <xdr:to>
          <xdr:col>21</xdr:col>
          <xdr:colOff>190500</xdr:colOff>
          <xdr:row>192</xdr:row>
          <xdr:rowOff>30480</xdr:rowOff>
        </xdr:to>
        <xdr:sp macro="" textlink="">
          <xdr:nvSpPr>
            <xdr:cNvPr id="16387168" name="Button 96" hidden="1">
              <a:extLst>
                <a:ext uri="{63B3BB69-23CF-44E3-9099-C40C66FF867C}">
                  <a14:compatExt spid="_x0000_s16387168"/>
                </a:ext>
                <a:ext uri="{FF2B5EF4-FFF2-40B4-BE49-F238E27FC236}">
                  <a16:creationId xmlns:a16="http://schemas.microsoft.com/office/drawing/2014/main" id="{00000000-0008-0000-0300-0000600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103909</xdr:colOff>
      <xdr:row>51</xdr:row>
      <xdr:rowOff>69273</xdr:rowOff>
    </xdr:from>
    <xdr:to>
      <xdr:col>9</xdr:col>
      <xdr:colOff>147204</xdr:colOff>
      <xdr:row>51</xdr:row>
      <xdr:rowOff>813955</xdr:rowOff>
    </xdr:to>
    <xdr:sp macro="" textlink="">
      <xdr:nvSpPr>
        <xdr:cNvPr id="107" name="Tekstvak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2260369" y="13526193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8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95251</xdr:colOff>
      <xdr:row>2</xdr:row>
      <xdr:rowOff>112568</xdr:rowOff>
    </xdr:from>
    <xdr:to>
      <xdr:col>9</xdr:col>
      <xdr:colOff>138546</xdr:colOff>
      <xdr:row>2</xdr:row>
      <xdr:rowOff>857250</xdr:rowOff>
    </xdr:to>
    <xdr:sp macro="" textlink="">
      <xdr:nvSpPr>
        <xdr:cNvPr id="108" name="Tekstvak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2251711" y="1430828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5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69273</xdr:colOff>
      <xdr:row>27</xdr:row>
      <xdr:rowOff>34635</xdr:rowOff>
    </xdr:from>
    <xdr:to>
      <xdr:col>9</xdr:col>
      <xdr:colOff>199160</xdr:colOff>
      <xdr:row>27</xdr:row>
      <xdr:rowOff>865908</xdr:rowOff>
    </xdr:to>
    <xdr:sp macro="" textlink="">
      <xdr:nvSpPr>
        <xdr:cNvPr id="109" name="Tekstvak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2225733" y="7540335"/>
          <a:ext cx="2210147" cy="83127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7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103908</xdr:colOff>
      <xdr:row>76</xdr:row>
      <xdr:rowOff>69273</xdr:rowOff>
    </xdr:from>
    <xdr:to>
      <xdr:col>9</xdr:col>
      <xdr:colOff>147203</xdr:colOff>
      <xdr:row>76</xdr:row>
      <xdr:rowOff>813955</xdr:rowOff>
    </xdr:to>
    <xdr:sp macro="" textlink="">
      <xdr:nvSpPr>
        <xdr:cNvPr id="110" name="Tekstvak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2260368" y="19721253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9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77933</xdr:colOff>
      <xdr:row>101</xdr:row>
      <xdr:rowOff>51954</xdr:rowOff>
    </xdr:from>
    <xdr:to>
      <xdr:col>9</xdr:col>
      <xdr:colOff>121228</xdr:colOff>
      <xdr:row>101</xdr:row>
      <xdr:rowOff>796636</xdr:rowOff>
    </xdr:to>
    <xdr:sp macro="" textlink="">
      <xdr:nvSpPr>
        <xdr:cNvPr id="111" name="Tekstvak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2234393" y="26013294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10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51955</xdr:colOff>
      <xdr:row>151</xdr:row>
      <xdr:rowOff>69273</xdr:rowOff>
    </xdr:from>
    <xdr:to>
      <xdr:col>9</xdr:col>
      <xdr:colOff>95250</xdr:colOff>
      <xdr:row>151</xdr:row>
      <xdr:rowOff>813955</xdr:rowOff>
    </xdr:to>
    <xdr:sp macro="" textlink="">
      <xdr:nvSpPr>
        <xdr:cNvPr id="112" name="Tekstvak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2208415" y="38093073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6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86591</xdr:colOff>
      <xdr:row>176</xdr:row>
      <xdr:rowOff>69273</xdr:rowOff>
    </xdr:from>
    <xdr:to>
      <xdr:col>9</xdr:col>
      <xdr:colOff>129886</xdr:colOff>
      <xdr:row>176</xdr:row>
      <xdr:rowOff>813955</xdr:rowOff>
    </xdr:to>
    <xdr:sp macro="" textlink="">
      <xdr:nvSpPr>
        <xdr:cNvPr id="113" name="Tekstvak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2243051" y="43968093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14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23</xdr:col>
      <xdr:colOff>25967</xdr:colOff>
      <xdr:row>2</xdr:row>
      <xdr:rowOff>874568</xdr:rowOff>
    </xdr:from>
    <xdr:to>
      <xdr:col>34</xdr:col>
      <xdr:colOff>17308</xdr:colOff>
      <xdr:row>19</xdr:row>
      <xdr:rowOff>43296</xdr:rowOff>
    </xdr:to>
    <xdr:sp macro="" textlink="">
      <xdr:nvSpPr>
        <xdr:cNvPr id="114" name="Tekstvak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9672887" y="2192828"/>
          <a:ext cx="3054581" cy="37635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1"/>
            <a:t>Invulinstructie</a:t>
          </a:r>
          <a:r>
            <a:rPr lang="nl-NL" sz="1200"/>
            <a:t>:</a:t>
          </a:r>
        </a:p>
        <a:p>
          <a:r>
            <a:rPr lang="nl-NL" sz="1200"/>
            <a:t>1)</a:t>
          </a:r>
          <a:r>
            <a:rPr lang="nl-NL" sz="1200" baseline="0"/>
            <a:t> selecteer de loper die je wilt gebruiken (verander evt. het nummer door erop te klikken).</a:t>
          </a:r>
        </a:p>
        <a:p>
          <a:r>
            <a:rPr lang="nl-NL" sz="1200" baseline="0"/>
            <a:t>2) kopieer en plak de namen.</a:t>
          </a:r>
        </a:p>
        <a:p>
          <a:r>
            <a:rPr lang="nl-NL" sz="1200" baseline="0"/>
            <a:t>3) controleer of elek./mech. goed is ingesteld (instellen via afrolmenu, pijltje rechterkant)</a:t>
          </a:r>
        </a:p>
        <a:p>
          <a:r>
            <a:rPr lang="nl-NL" sz="1200" baseline="0"/>
            <a:t>4) stel het aantal maal in dat de poule verschermd moet worden (invoeren of selecteren in afrolmenu), max. 4 maal. Dit bepaalt ook het aantal geprinte kopiën. </a:t>
          </a:r>
        </a:p>
        <a:p>
          <a:r>
            <a:rPr lang="nl-NL" sz="1200" baseline="0"/>
            <a:t>5) klik beneden aan de poulesttaat op 'pouleschema'</a:t>
          </a:r>
        </a:p>
        <a:p>
          <a:r>
            <a:rPr lang="nl-NL" sz="1200" baseline="0"/>
            <a:t>6) klik op het aantal schermers (knoppen 4 t/m 12)</a:t>
          </a:r>
        </a:p>
        <a:p>
          <a:r>
            <a:rPr lang="nl-NL" sz="1200" baseline="0"/>
            <a:t>7) check of alles klopt.</a:t>
          </a:r>
        </a:p>
        <a:p>
          <a:r>
            <a:rPr lang="nl-NL" sz="1200" baseline="0"/>
            <a:t>8) klik op print boven aan de poulestaat.</a:t>
          </a:r>
        </a:p>
        <a:p>
          <a:r>
            <a:rPr lang="nl-NL" sz="1200" baseline="0"/>
            <a:t>9) Ga verder met de volgende staat.</a:t>
          </a:r>
          <a:endParaRPr lang="nl-NL" sz="1200"/>
        </a:p>
      </xdr:txBody>
    </xdr:sp>
    <xdr:clientData/>
  </xdr:twoCellAnchor>
  <xdr:twoCellAnchor>
    <xdr:from>
      <xdr:col>2</xdr:col>
      <xdr:colOff>43295</xdr:colOff>
      <xdr:row>126</xdr:row>
      <xdr:rowOff>51954</xdr:rowOff>
    </xdr:from>
    <xdr:to>
      <xdr:col>9</xdr:col>
      <xdr:colOff>86590</xdr:colOff>
      <xdr:row>126</xdr:row>
      <xdr:rowOff>796636</xdr:rowOff>
    </xdr:to>
    <xdr:sp macro="" textlink="">
      <xdr:nvSpPr>
        <xdr:cNvPr id="115" name="Tekstvak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2199755" y="32094054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11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59</xdr:col>
      <xdr:colOff>457200</xdr:colOff>
      <xdr:row>5</xdr:row>
      <xdr:rowOff>127080</xdr:rowOff>
    </xdr:from>
    <xdr:to>
      <xdr:col>61</xdr:col>
      <xdr:colOff>761760</xdr:colOff>
      <xdr:row>19</xdr:row>
      <xdr:rowOff>37800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1211520" y="1704420"/>
          <a:ext cx="1874280" cy="28977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let op:</a:t>
          </a:r>
          <a:endParaRPr lang="nl-NL" sz="1600" b="0" strike="noStrike" spc="-1">
            <a:latin typeface="Times New Roman"/>
          </a:endParaRPr>
        </a:p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Bij elektrisch schermen om 10 puntenhet aantal GT delen door 2 in de formule (AX2 gedeeld door 2)</a:t>
          </a:r>
          <a:endParaRPr lang="nl-NL" sz="1600" b="0" strike="noStrike" spc="-1">
            <a:latin typeface="Times New Roman"/>
          </a:endParaRPr>
        </a:p>
        <a:p>
          <a:endParaRPr lang="nl-NL" sz="1600" b="0" strike="noStrike" spc="-1">
            <a:latin typeface="Times New Roman"/>
          </a:endParaRPr>
        </a:p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=SOM(AW2*10+AX2/2)/AV2*10</a:t>
          </a:r>
          <a:endParaRPr lang="nl-NL" sz="16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114300</xdr:rowOff>
    </xdr:from>
    <xdr:to>
      <xdr:col>22</xdr:col>
      <xdr:colOff>0</xdr:colOff>
      <xdr:row>0</xdr:row>
      <xdr:rowOff>457200</xdr:rowOff>
    </xdr:to>
    <xdr:sp macro="" textlink="">
      <xdr:nvSpPr>
        <xdr:cNvPr id="2" name="Text Box 5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52825" y="114300"/>
          <a:ext cx="5248275" cy="3429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74997"/>
            </a:srgbClr>
          </a:outerShdw>
        </a:effectLst>
      </xdr:spPr>
      <xdr:txBody>
        <a:bodyPr vertOverflow="clip" wrap="square" lIns="45720" tIns="36576" rIns="0" bIns="0" anchor="t"/>
        <a:lstStyle/>
        <a:p>
          <a:pPr algn="l" rtl="0">
            <a:defRPr sz="1000"/>
          </a:pPr>
          <a:r>
            <a:rPr lang="nl-NL" sz="2000" b="0" i="0" u="none" strike="noStrike" baseline="0">
              <a:solidFill>
                <a:srgbClr val="DD0806"/>
              </a:solidFill>
              <a:latin typeface="Arial"/>
              <a:cs typeface="Arial"/>
            </a:rPr>
            <a:t>Loper 15 t/m 20 (</a:t>
          </a:r>
          <a:r>
            <a:rPr lang="nl-NL" sz="1200" b="0" i="0" u="none" strike="noStrike" baseline="0">
              <a:solidFill>
                <a:srgbClr val="DD0806"/>
              </a:solidFill>
              <a:latin typeface="Arial"/>
              <a:cs typeface="Arial"/>
            </a:rPr>
            <a:t>elektrisch 18 t/m 20</a:t>
          </a:r>
          <a:r>
            <a:rPr lang="nl-NL" sz="2000" b="0" i="0" u="none" strike="noStrike" baseline="0">
              <a:solidFill>
                <a:srgbClr val="DD0806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86590</xdr:colOff>
      <xdr:row>51</xdr:row>
      <xdr:rowOff>34636</xdr:rowOff>
    </xdr:from>
    <xdr:to>
      <xdr:col>12</xdr:col>
      <xdr:colOff>95250</xdr:colOff>
      <xdr:row>51</xdr:row>
      <xdr:rowOff>779318</xdr:rowOff>
    </xdr:to>
    <xdr:sp macro="" textlink="">
      <xdr:nvSpPr>
        <xdr:cNvPr id="114" name="Tekstvak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/>
      </xdr:nvSpPr>
      <xdr:spPr>
        <a:xfrm>
          <a:off x="2182090" y="13551477"/>
          <a:ext cx="2866160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13 + 14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77949</xdr:colOff>
      <xdr:row>2</xdr:row>
      <xdr:rowOff>77932</xdr:rowOff>
    </xdr:from>
    <xdr:to>
      <xdr:col>9</xdr:col>
      <xdr:colOff>121244</xdr:colOff>
      <xdr:row>2</xdr:row>
      <xdr:rowOff>822614</xdr:rowOff>
    </xdr:to>
    <xdr:sp macro="" textlink="">
      <xdr:nvSpPr>
        <xdr:cNvPr id="116" name="Tekstvak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/>
      </xdr:nvSpPr>
      <xdr:spPr>
        <a:xfrm>
          <a:off x="2173449" y="1394114"/>
          <a:ext cx="204354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15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77932</xdr:colOff>
      <xdr:row>27</xdr:row>
      <xdr:rowOff>69273</xdr:rowOff>
    </xdr:from>
    <xdr:to>
      <xdr:col>9</xdr:col>
      <xdr:colOff>121227</xdr:colOff>
      <xdr:row>27</xdr:row>
      <xdr:rowOff>813955</xdr:rowOff>
    </xdr:to>
    <xdr:sp macro="" textlink="">
      <xdr:nvSpPr>
        <xdr:cNvPr id="118" name="Tekstvak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/>
      </xdr:nvSpPr>
      <xdr:spPr>
        <a:xfrm>
          <a:off x="2173432" y="7594023"/>
          <a:ext cx="204354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16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86594</xdr:colOff>
      <xdr:row>76</xdr:row>
      <xdr:rowOff>112569</xdr:rowOff>
    </xdr:from>
    <xdr:to>
      <xdr:col>9</xdr:col>
      <xdr:colOff>129889</xdr:colOff>
      <xdr:row>76</xdr:row>
      <xdr:rowOff>857251</xdr:rowOff>
    </xdr:to>
    <xdr:sp macro="" textlink="">
      <xdr:nvSpPr>
        <xdr:cNvPr id="121" name="Tekstvak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/>
      </xdr:nvSpPr>
      <xdr:spPr>
        <a:xfrm>
          <a:off x="2182094" y="19846637"/>
          <a:ext cx="204354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15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129887</xdr:colOff>
      <xdr:row>101</xdr:row>
      <xdr:rowOff>86592</xdr:rowOff>
    </xdr:from>
    <xdr:to>
      <xdr:col>9</xdr:col>
      <xdr:colOff>173182</xdr:colOff>
      <xdr:row>101</xdr:row>
      <xdr:rowOff>831274</xdr:rowOff>
    </xdr:to>
    <xdr:sp macro="" textlink="">
      <xdr:nvSpPr>
        <xdr:cNvPr id="125" name="Tekstvak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/>
      </xdr:nvSpPr>
      <xdr:spPr>
        <a:xfrm>
          <a:off x="2225387" y="26150456"/>
          <a:ext cx="204354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19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103909</xdr:colOff>
      <xdr:row>126</xdr:row>
      <xdr:rowOff>51955</xdr:rowOff>
    </xdr:from>
    <xdr:to>
      <xdr:col>9</xdr:col>
      <xdr:colOff>147204</xdr:colOff>
      <xdr:row>126</xdr:row>
      <xdr:rowOff>796637</xdr:rowOff>
    </xdr:to>
    <xdr:sp macro="" textlink="">
      <xdr:nvSpPr>
        <xdr:cNvPr id="130" name="Tekstvak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/>
      </xdr:nvSpPr>
      <xdr:spPr>
        <a:xfrm>
          <a:off x="2199409" y="32237796"/>
          <a:ext cx="204354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20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129886</xdr:colOff>
      <xdr:row>151</xdr:row>
      <xdr:rowOff>95251</xdr:rowOff>
    </xdr:from>
    <xdr:to>
      <xdr:col>9</xdr:col>
      <xdr:colOff>155863</xdr:colOff>
      <xdr:row>151</xdr:row>
      <xdr:rowOff>839933</xdr:rowOff>
    </xdr:to>
    <xdr:sp macro="" textlink="">
      <xdr:nvSpPr>
        <xdr:cNvPr id="136" name="Tekstvak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/>
      </xdr:nvSpPr>
      <xdr:spPr>
        <a:xfrm>
          <a:off x="2225386" y="38247206"/>
          <a:ext cx="2026227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77928</xdr:colOff>
      <xdr:row>176</xdr:row>
      <xdr:rowOff>69273</xdr:rowOff>
    </xdr:from>
    <xdr:to>
      <xdr:col>9</xdr:col>
      <xdr:colOff>121223</xdr:colOff>
      <xdr:row>176</xdr:row>
      <xdr:rowOff>813955</xdr:rowOff>
    </xdr:to>
    <xdr:sp macro="" textlink="">
      <xdr:nvSpPr>
        <xdr:cNvPr id="143" name="Tekstvak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/>
      </xdr:nvSpPr>
      <xdr:spPr>
        <a:xfrm>
          <a:off x="2173428" y="44048796"/>
          <a:ext cx="204354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22</xdr:col>
      <xdr:colOff>268424</xdr:colOff>
      <xdr:row>2</xdr:row>
      <xdr:rowOff>277097</xdr:rowOff>
    </xdr:from>
    <xdr:to>
      <xdr:col>32</xdr:col>
      <xdr:colOff>242446</xdr:colOff>
      <xdr:row>16</xdr:row>
      <xdr:rowOff>43302</xdr:rowOff>
    </xdr:to>
    <xdr:sp macro="" textlink="">
      <xdr:nvSpPr>
        <xdr:cNvPr id="144" name="Tekstvak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/>
      </xdr:nvSpPr>
      <xdr:spPr>
        <a:xfrm>
          <a:off x="9048742" y="1593279"/>
          <a:ext cx="2978727" cy="377536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1"/>
            <a:t>Invulinstructie</a:t>
          </a:r>
          <a:r>
            <a:rPr lang="nl-NL" sz="1200"/>
            <a:t>:</a:t>
          </a:r>
        </a:p>
        <a:p>
          <a:r>
            <a:rPr lang="nl-NL" sz="1200"/>
            <a:t>1)</a:t>
          </a:r>
          <a:r>
            <a:rPr lang="nl-NL" sz="1200" baseline="0"/>
            <a:t> selecteer de loper die je wilt gebruiken (verander evt. het nummer door erop te klikken).</a:t>
          </a:r>
        </a:p>
        <a:p>
          <a:r>
            <a:rPr lang="nl-NL" sz="1200" baseline="0"/>
            <a:t>2) kopieer en plak de namen.</a:t>
          </a:r>
        </a:p>
        <a:p>
          <a:r>
            <a:rPr lang="nl-NL" sz="1200" baseline="0"/>
            <a:t>3) controleer of elek./mech. goed is ingesteld (instellen via afrolmenu, pijltje rechterkant)</a:t>
          </a:r>
        </a:p>
        <a:p>
          <a:r>
            <a:rPr lang="nl-NL" sz="1200" baseline="0"/>
            <a:t>4) stel het aantal maal in dat de poule verschermd moet worden (invoeren of selecteren in afrolmenu), max. 4 maal. Dit bepaalt ook het aantal geprinte kopiën. </a:t>
          </a:r>
        </a:p>
        <a:p>
          <a:r>
            <a:rPr lang="nl-NL" sz="1200" baseline="0"/>
            <a:t>5) klik beneden aan de poulesttaat op 'pouleschema'</a:t>
          </a:r>
        </a:p>
        <a:p>
          <a:r>
            <a:rPr lang="nl-NL" sz="1200" baseline="0"/>
            <a:t>6) klik op het aantal schermers (knoppen 4 t/m 12)</a:t>
          </a:r>
        </a:p>
        <a:p>
          <a:r>
            <a:rPr lang="nl-NL" sz="1200" baseline="0"/>
            <a:t>7) check of alles klopt.</a:t>
          </a:r>
        </a:p>
        <a:p>
          <a:r>
            <a:rPr lang="nl-NL" sz="1200" baseline="0"/>
            <a:t>8) klik op print boven aan de poulestaat.</a:t>
          </a:r>
        </a:p>
        <a:p>
          <a:r>
            <a:rPr lang="nl-NL" sz="1200" baseline="0"/>
            <a:t>9) Ga verder met de volgende staat.</a:t>
          </a:r>
          <a:endParaRPr lang="nl-NL" sz="1200"/>
        </a:p>
      </xdr:txBody>
    </xdr:sp>
    <xdr:clientData/>
  </xdr:twoCellAnchor>
  <xdr:twoCellAnchor>
    <xdr:from>
      <xdr:col>2</xdr:col>
      <xdr:colOff>77949</xdr:colOff>
      <xdr:row>27</xdr:row>
      <xdr:rowOff>77932</xdr:rowOff>
    </xdr:from>
    <xdr:to>
      <xdr:col>9</xdr:col>
      <xdr:colOff>121244</xdr:colOff>
      <xdr:row>27</xdr:row>
      <xdr:rowOff>822614</xdr:rowOff>
    </xdr:to>
    <xdr:sp macro="" textlink="">
      <xdr:nvSpPr>
        <xdr:cNvPr id="117" name="Tekstvak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/>
      </xdr:nvSpPr>
      <xdr:spPr>
        <a:xfrm>
          <a:off x="2232331" y="1394114"/>
          <a:ext cx="2128404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16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2</xdr:row>
          <xdr:rowOff>38100</xdr:rowOff>
        </xdr:from>
        <xdr:to>
          <xdr:col>1</xdr:col>
          <xdr:colOff>144780</xdr:colOff>
          <xdr:row>2</xdr:row>
          <xdr:rowOff>411480</xdr:rowOff>
        </xdr:to>
        <xdr:sp macro="" textlink="">
          <xdr:nvSpPr>
            <xdr:cNvPr id="16366593" name="Button 1" hidden="1">
              <a:extLst>
                <a:ext uri="{63B3BB69-23CF-44E3-9099-C40C66FF867C}">
                  <a14:compatExt spid="_x0000_s16366593"/>
                </a:ext>
                <a:ext uri="{FF2B5EF4-FFF2-40B4-BE49-F238E27FC236}">
                  <a16:creationId xmlns:a16="http://schemas.microsoft.com/office/drawing/2014/main" id="{00000000-0008-0000-0600-000001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27</xdr:row>
          <xdr:rowOff>38100</xdr:rowOff>
        </xdr:from>
        <xdr:to>
          <xdr:col>1</xdr:col>
          <xdr:colOff>121920</xdr:colOff>
          <xdr:row>27</xdr:row>
          <xdr:rowOff>411480</xdr:rowOff>
        </xdr:to>
        <xdr:sp macro="" textlink="">
          <xdr:nvSpPr>
            <xdr:cNvPr id="16366594" name="Button 2" hidden="1">
              <a:extLst>
                <a:ext uri="{63B3BB69-23CF-44E3-9099-C40C66FF867C}">
                  <a14:compatExt spid="_x0000_s16366594"/>
                </a:ext>
                <a:ext uri="{FF2B5EF4-FFF2-40B4-BE49-F238E27FC236}">
                  <a16:creationId xmlns:a16="http://schemas.microsoft.com/office/drawing/2014/main" id="{00000000-0008-0000-0600-000002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51</xdr:row>
          <xdr:rowOff>38100</xdr:rowOff>
        </xdr:from>
        <xdr:to>
          <xdr:col>1</xdr:col>
          <xdr:colOff>152400</xdr:colOff>
          <xdr:row>51</xdr:row>
          <xdr:rowOff>411480</xdr:rowOff>
        </xdr:to>
        <xdr:sp macro="" textlink="">
          <xdr:nvSpPr>
            <xdr:cNvPr id="16366595" name="Button 3" hidden="1">
              <a:extLst>
                <a:ext uri="{63B3BB69-23CF-44E3-9099-C40C66FF867C}">
                  <a14:compatExt spid="_x0000_s16366595"/>
                </a:ext>
                <a:ext uri="{FF2B5EF4-FFF2-40B4-BE49-F238E27FC236}">
                  <a16:creationId xmlns:a16="http://schemas.microsoft.com/office/drawing/2014/main" id="{00000000-0008-0000-0600-000003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76</xdr:row>
          <xdr:rowOff>38100</xdr:rowOff>
        </xdr:from>
        <xdr:to>
          <xdr:col>1</xdr:col>
          <xdr:colOff>152400</xdr:colOff>
          <xdr:row>76</xdr:row>
          <xdr:rowOff>411480</xdr:rowOff>
        </xdr:to>
        <xdr:sp macro="" textlink="">
          <xdr:nvSpPr>
            <xdr:cNvPr id="16366596" name="Button 4" hidden="1">
              <a:extLst>
                <a:ext uri="{63B3BB69-23CF-44E3-9099-C40C66FF867C}">
                  <a14:compatExt spid="_x0000_s16366596"/>
                </a:ext>
                <a:ext uri="{FF2B5EF4-FFF2-40B4-BE49-F238E27FC236}">
                  <a16:creationId xmlns:a16="http://schemas.microsoft.com/office/drawing/2014/main" id="{00000000-0008-0000-0600-000004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101</xdr:row>
          <xdr:rowOff>38100</xdr:rowOff>
        </xdr:from>
        <xdr:to>
          <xdr:col>1</xdr:col>
          <xdr:colOff>152400</xdr:colOff>
          <xdr:row>101</xdr:row>
          <xdr:rowOff>411480</xdr:rowOff>
        </xdr:to>
        <xdr:sp macro="" textlink="">
          <xdr:nvSpPr>
            <xdr:cNvPr id="16366597" name="Button 5" hidden="1">
              <a:extLst>
                <a:ext uri="{63B3BB69-23CF-44E3-9099-C40C66FF867C}">
                  <a14:compatExt spid="_x0000_s16366597"/>
                </a:ext>
                <a:ext uri="{FF2B5EF4-FFF2-40B4-BE49-F238E27FC236}">
                  <a16:creationId xmlns:a16="http://schemas.microsoft.com/office/drawing/2014/main" id="{00000000-0008-0000-0600-000005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126</xdr:row>
          <xdr:rowOff>68580</xdr:rowOff>
        </xdr:from>
        <xdr:to>
          <xdr:col>1</xdr:col>
          <xdr:colOff>137160</xdr:colOff>
          <xdr:row>126</xdr:row>
          <xdr:rowOff>426720</xdr:rowOff>
        </xdr:to>
        <xdr:sp macro="" textlink="">
          <xdr:nvSpPr>
            <xdr:cNvPr id="16366598" name="Button 6" hidden="1">
              <a:extLst>
                <a:ext uri="{63B3BB69-23CF-44E3-9099-C40C66FF867C}">
                  <a14:compatExt spid="_x0000_s16366598"/>
                </a:ext>
                <a:ext uri="{FF2B5EF4-FFF2-40B4-BE49-F238E27FC236}">
                  <a16:creationId xmlns:a16="http://schemas.microsoft.com/office/drawing/2014/main" id="{00000000-0008-0000-0600-000006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151</xdr:row>
          <xdr:rowOff>38100</xdr:rowOff>
        </xdr:from>
        <xdr:to>
          <xdr:col>1</xdr:col>
          <xdr:colOff>175260</xdr:colOff>
          <xdr:row>151</xdr:row>
          <xdr:rowOff>403860</xdr:rowOff>
        </xdr:to>
        <xdr:sp macro="" textlink="">
          <xdr:nvSpPr>
            <xdr:cNvPr id="16366599" name="Button 7" hidden="1">
              <a:extLst>
                <a:ext uri="{63B3BB69-23CF-44E3-9099-C40C66FF867C}">
                  <a14:compatExt spid="_x0000_s16366599"/>
                </a:ext>
                <a:ext uri="{FF2B5EF4-FFF2-40B4-BE49-F238E27FC236}">
                  <a16:creationId xmlns:a16="http://schemas.microsoft.com/office/drawing/2014/main" id="{00000000-0008-0000-0600-000007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176</xdr:row>
          <xdr:rowOff>38100</xdr:rowOff>
        </xdr:from>
        <xdr:to>
          <xdr:col>1</xdr:col>
          <xdr:colOff>175260</xdr:colOff>
          <xdr:row>176</xdr:row>
          <xdr:rowOff>403860</xdr:rowOff>
        </xdr:to>
        <xdr:sp macro="" textlink="">
          <xdr:nvSpPr>
            <xdr:cNvPr id="16366600" name="Button 8" hidden="1">
              <a:extLst>
                <a:ext uri="{63B3BB69-23CF-44E3-9099-C40C66FF867C}">
                  <a14:compatExt spid="_x0000_s16366600"/>
                </a:ext>
                <a:ext uri="{FF2B5EF4-FFF2-40B4-BE49-F238E27FC236}">
                  <a16:creationId xmlns:a16="http://schemas.microsoft.com/office/drawing/2014/main" id="{00000000-0008-0000-0600-000008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83820</xdr:colOff>
          <xdr:row>98</xdr:row>
          <xdr:rowOff>83820</xdr:rowOff>
        </xdr:from>
        <xdr:to>
          <xdr:col>6</xdr:col>
          <xdr:colOff>198120</xdr:colOff>
          <xdr:row>98</xdr:row>
          <xdr:rowOff>274320</xdr:rowOff>
        </xdr:to>
        <xdr:sp macro="" textlink="">
          <xdr:nvSpPr>
            <xdr:cNvPr id="16366601" name="Button 9" hidden="1">
              <a:extLst>
                <a:ext uri="{63B3BB69-23CF-44E3-9099-C40C66FF867C}">
                  <a14:compatExt spid="_x0000_s16366601"/>
                </a:ext>
                <a:ext uri="{FF2B5EF4-FFF2-40B4-BE49-F238E27FC236}">
                  <a16:creationId xmlns:a16="http://schemas.microsoft.com/office/drawing/2014/main" id="{00000000-0008-0000-0600-000009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144780</xdr:colOff>
          <xdr:row>98</xdr:row>
          <xdr:rowOff>83820</xdr:rowOff>
        </xdr:from>
        <xdr:to>
          <xdr:col>8</xdr:col>
          <xdr:colOff>266700</xdr:colOff>
          <xdr:row>98</xdr:row>
          <xdr:rowOff>274320</xdr:rowOff>
        </xdr:to>
        <xdr:sp macro="" textlink="">
          <xdr:nvSpPr>
            <xdr:cNvPr id="16366602" name="Button 10" hidden="1">
              <a:extLst>
                <a:ext uri="{63B3BB69-23CF-44E3-9099-C40C66FF867C}">
                  <a14:compatExt spid="_x0000_s16366602"/>
                </a:ext>
                <a:ext uri="{FF2B5EF4-FFF2-40B4-BE49-F238E27FC236}">
                  <a16:creationId xmlns:a16="http://schemas.microsoft.com/office/drawing/2014/main" id="{00000000-0008-0000-0600-00000A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220980</xdr:colOff>
          <xdr:row>98</xdr:row>
          <xdr:rowOff>83820</xdr:rowOff>
        </xdr:from>
        <xdr:to>
          <xdr:col>11</xdr:col>
          <xdr:colOff>45720</xdr:colOff>
          <xdr:row>98</xdr:row>
          <xdr:rowOff>274320</xdr:rowOff>
        </xdr:to>
        <xdr:sp macro="" textlink="">
          <xdr:nvSpPr>
            <xdr:cNvPr id="16366603" name="Button 11" hidden="1">
              <a:extLst>
                <a:ext uri="{63B3BB69-23CF-44E3-9099-C40C66FF867C}">
                  <a14:compatExt spid="_x0000_s16366603"/>
                </a:ext>
                <a:ext uri="{FF2B5EF4-FFF2-40B4-BE49-F238E27FC236}">
                  <a16:creationId xmlns:a16="http://schemas.microsoft.com/office/drawing/2014/main" id="{00000000-0008-0000-0600-00000B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281940</xdr:colOff>
          <xdr:row>98</xdr:row>
          <xdr:rowOff>83820</xdr:rowOff>
        </xdr:from>
        <xdr:to>
          <xdr:col>13</xdr:col>
          <xdr:colOff>106680</xdr:colOff>
          <xdr:row>98</xdr:row>
          <xdr:rowOff>274320</xdr:rowOff>
        </xdr:to>
        <xdr:sp macro="" textlink="">
          <xdr:nvSpPr>
            <xdr:cNvPr id="16366604" name="Button 12" hidden="1">
              <a:extLst>
                <a:ext uri="{63B3BB69-23CF-44E3-9099-C40C66FF867C}">
                  <a14:compatExt spid="_x0000_s16366604"/>
                </a:ext>
                <a:ext uri="{FF2B5EF4-FFF2-40B4-BE49-F238E27FC236}">
                  <a16:creationId xmlns:a16="http://schemas.microsoft.com/office/drawing/2014/main" id="{00000000-0008-0000-0600-00000C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129540</xdr:colOff>
          <xdr:row>98</xdr:row>
          <xdr:rowOff>83820</xdr:rowOff>
        </xdr:from>
        <xdr:to>
          <xdr:col>15</xdr:col>
          <xdr:colOff>129540</xdr:colOff>
          <xdr:row>98</xdr:row>
          <xdr:rowOff>274320</xdr:rowOff>
        </xdr:to>
        <xdr:sp macro="" textlink="">
          <xdr:nvSpPr>
            <xdr:cNvPr id="16366605" name="Button 13" hidden="1">
              <a:extLst>
                <a:ext uri="{63B3BB69-23CF-44E3-9099-C40C66FF867C}">
                  <a14:compatExt spid="_x0000_s16366605"/>
                </a:ext>
                <a:ext uri="{FF2B5EF4-FFF2-40B4-BE49-F238E27FC236}">
                  <a16:creationId xmlns:a16="http://schemas.microsoft.com/office/drawing/2014/main" id="{00000000-0008-0000-0600-00000D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98</xdr:row>
          <xdr:rowOff>83820</xdr:rowOff>
        </xdr:from>
        <xdr:to>
          <xdr:col>16</xdr:col>
          <xdr:colOff>419100</xdr:colOff>
          <xdr:row>98</xdr:row>
          <xdr:rowOff>274320</xdr:rowOff>
        </xdr:to>
        <xdr:sp macro="" textlink="">
          <xdr:nvSpPr>
            <xdr:cNvPr id="16366606" name="Button 14" hidden="1">
              <a:extLst>
                <a:ext uri="{63B3BB69-23CF-44E3-9099-C40C66FF867C}">
                  <a14:compatExt spid="_x0000_s16366606"/>
                </a:ext>
                <a:ext uri="{FF2B5EF4-FFF2-40B4-BE49-F238E27FC236}">
                  <a16:creationId xmlns:a16="http://schemas.microsoft.com/office/drawing/2014/main" id="{00000000-0008-0000-0600-00000E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198120</xdr:colOff>
          <xdr:row>98</xdr:row>
          <xdr:rowOff>83820</xdr:rowOff>
        </xdr:from>
        <xdr:to>
          <xdr:col>18</xdr:col>
          <xdr:colOff>198120</xdr:colOff>
          <xdr:row>98</xdr:row>
          <xdr:rowOff>274320</xdr:rowOff>
        </xdr:to>
        <xdr:sp macro="" textlink="">
          <xdr:nvSpPr>
            <xdr:cNvPr id="16366607" name="Button 15" hidden="1">
              <a:extLst>
                <a:ext uri="{63B3BB69-23CF-44E3-9099-C40C66FF867C}">
                  <a14:compatExt spid="_x0000_s16366607"/>
                </a:ext>
                <a:ext uri="{FF2B5EF4-FFF2-40B4-BE49-F238E27FC236}">
                  <a16:creationId xmlns:a16="http://schemas.microsoft.com/office/drawing/2014/main" id="{00000000-0008-0000-0600-00000F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411480</xdr:colOff>
          <xdr:row>98</xdr:row>
          <xdr:rowOff>83820</xdr:rowOff>
        </xdr:from>
        <xdr:to>
          <xdr:col>19</xdr:col>
          <xdr:colOff>411480</xdr:colOff>
          <xdr:row>98</xdr:row>
          <xdr:rowOff>274320</xdr:rowOff>
        </xdr:to>
        <xdr:sp macro="" textlink="">
          <xdr:nvSpPr>
            <xdr:cNvPr id="16366608" name="Button 16" hidden="1">
              <a:extLst>
                <a:ext uri="{63B3BB69-23CF-44E3-9099-C40C66FF867C}">
                  <a14:compatExt spid="_x0000_s16366608"/>
                </a:ext>
                <a:ext uri="{FF2B5EF4-FFF2-40B4-BE49-F238E27FC236}">
                  <a16:creationId xmlns:a16="http://schemas.microsoft.com/office/drawing/2014/main" id="{00000000-0008-0000-0600-000010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98</xdr:row>
          <xdr:rowOff>83820</xdr:rowOff>
        </xdr:from>
        <xdr:to>
          <xdr:col>21</xdr:col>
          <xdr:colOff>182880</xdr:colOff>
          <xdr:row>98</xdr:row>
          <xdr:rowOff>274320</xdr:rowOff>
        </xdr:to>
        <xdr:sp macro="" textlink="">
          <xdr:nvSpPr>
            <xdr:cNvPr id="16366609" name="Button 17" hidden="1">
              <a:extLst>
                <a:ext uri="{63B3BB69-23CF-44E3-9099-C40C66FF867C}">
                  <a14:compatExt spid="_x0000_s16366609"/>
                </a:ext>
                <a:ext uri="{FF2B5EF4-FFF2-40B4-BE49-F238E27FC236}">
                  <a16:creationId xmlns:a16="http://schemas.microsoft.com/office/drawing/2014/main" id="{00000000-0008-0000-0600-000011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25</xdr:row>
          <xdr:rowOff>76200</xdr:rowOff>
        </xdr:from>
        <xdr:to>
          <xdr:col>6</xdr:col>
          <xdr:colOff>121920</xdr:colOff>
          <xdr:row>26</xdr:row>
          <xdr:rowOff>45720</xdr:rowOff>
        </xdr:to>
        <xdr:sp macro="" textlink="">
          <xdr:nvSpPr>
            <xdr:cNvPr id="16366610" name="Button 18" hidden="1">
              <a:extLst>
                <a:ext uri="{63B3BB69-23CF-44E3-9099-C40C66FF867C}">
                  <a14:compatExt spid="_x0000_s16366610"/>
                </a:ext>
                <a:ext uri="{FF2B5EF4-FFF2-40B4-BE49-F238E27FC236}">
                  <a16:creationId xmlns:a16="http://schemas.microsoft.com/office/drawing/2014/main" id="{00000000-0008-0000-0600-000012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</xdr:colOff>
          <xdr:row>25</xdr:row>
          <xdr:rowOff>76200</xdr:rowOff>
        </xdr:from>
        <xdr:to>
          <xdr:col>8</xdr:col>
          <xdr:colOff>182880</xdr:colOff>
          <xdr:row>26</xdr:row>
          <xdr:rowOff>45720</xdr:rowOff>
        </xdr:to>
        <xdr:sp macro="" textlink="">
          <xdr:nvSpPr>
            <xdr:cNvPr id="16366611" name="Button 19" hidden="1">
              <a:extLst>
                <a:ext uri="{63B3BB69-23CF-44E3-9099-C40C66FF867C}">
                  <a14:compatExt spid="_x0000_s16366611"/>
                </a:ext>
                <a:ext uri="{FF2B5EF4-FFF2-40B4-BE49-F238E27FC236}">
                  <a16:creationId xmlns:a16="http://schemas.microsoft.com/office/drawing/2014/main" id="{00000000-0008-0000-0600-000013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144780</xdr:colOff>
          <xdr:row>25</xdr:row>
          <xdr:rowOff>76200</xdr:rowOff>
        </xdr:from>
        <xdr:to>
          <xdr:col>10</xdr:col>
          <xdr:colOff>266700</xdr:colOff>
          <xdr:row>26</xdr:row>
          <xdr:rowOff>45720</xdr:rowOff>
        </xdr:to>
        <xdr:sp macro="" textlink="">
          <xdr:nvSpPr>
            <xdr:cNvPr id="16366612" name="Button 20" hidden="1">
              <a:extLst>
                <a:ext uri="{63B3BB69-23CF-44E3-9099-C40C66FF867C}">
                  <a14:compatExt spid="_x0000_s16366612"/>
                </a:ext>
                <a:ext uri="{FF2B5EF4-FFF2-40B4-BE49-F238E27FC236}">
                  <a16:creationId xmlns:a16="http://schemas.microsoft.com/office/drawing/2014/main" id="{00000000-0008-0000-0600-000014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198120</xdr:colOff>
          <xdr:row>25</xdr:row>
          <xdr:rowOff>76200</xdr:rowOff>
        </xdr:from>
        <xdr:to>
          <xdr:col>13</xdr:col>
          <xdr:colOff>30480</xdr:colOff>
          <xdr:row>26</xdr:row>
          <xdr:rowOff>45720</xdr:rowOff>
        </xdr:to>
        <xdr:sp macro="" textlink="">
          <xdr:nvSpPr>
            <xdr:cNvPr id="16366613" name="Button 21" hidden="1">
              <a:extLst>
                <a:ext uri="{63B3BB69-23CF-44E3-9099-C40C66FF867C}">
                  <a14:compatExt spid="_x0000_s16366613"/>
                </a:ext>
                <a:ext uri="{FF2B5EF4-FFF2-40B4-BE49-F238E27FC236}">
                  <a16:creationId xmlns:a16="http://schemas.microsoft.com/office/drawing/2014/main" id="{00000000-0008-0000-0600-000015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53340</xdr:colOff>
          <xdr:row>25</xdr:row>
          <xdr:rowOff>76200</xdr:rowOff>
        </xdr:from>
        <xdr:to>
          <xdr:col>15</xdr:col>
          <xdr:colOff>45720</xdr:colOff>
          <xdr:row>26</xdr:row>
          <xdr:rowOff>45720</xdr:rowOff>
        </xdr:to>
        <xdr:sp macro="" textlink="">
          <xdr:nvSpPr>
            <xdr:cNvPr id="16366614" name="Button 22" hidden="1">
              <a:extLst>
                <a:ext uri="{63B3BB69-23CF-44E3-9099-C40C66FF867C}">
                  <a14:compatExt spid="_x0000_s16366614"/>
                </a:ext>
                <a:ext uri="{FF2B5EF4-FFF2-40B4-BE49-F238E27FC236}">
                  <a16:creationId xmlns:a16="http://schemas.microsoft.com/office/drawing/2014/main" id="{00000000-0008-0000-0600-000016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342900</xdr:colOff>
          <xdr:row>25</xdr:row>
          <xdr:rowOff>76200</xdr:rowOff>
        </xdr:from>
        <xdr:to>
          <xdr:col>16</xdr:col>
          <xdr:colOff>335280</xdr:colOff>
          <xdr:row>26</xdr:row>
          <xdr:rowOff>45720</xdr:rowOff>
        </xdr:to>
        <xdr:sp macro="" textlink="">
          <xdr:nvSpPr>
            <xdr:cNvPr id="16366615" name="Button 23" hidden="1">
              <a:extLst>
                <a:ext uri="{63B3BB69-23CF-44E3-9099-C40C66FF867C}">
                  <a14:compatExt spid="_x0000_s16366615"/>
                </a:ext>
                <a:ext uri="{FF2B5EF4-FFF2-40B4-BE49-F238E27FC236}">
                  <a16:creationId xmlns:a16="http://schemas.microsoft.com/office/drawing/2014/main" id="{00000000-0008-0000-0600-000017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121920</xdr:colOff>
          <xdr:row>25</xdr:row>
          <xdr:rowOff>76200</xdr:rowOff>
        </xdr:from>
        <xdr:to>
          <xdr:col>18</xdr:col>
          <xdr:colOff>114300</xdr:colOff>
          <xdr:row>26</xdr:row>
          <xdr:rowOff>45720</xdr:rowOff>
        </xdr:to>
        <xdr:sp macro="" textlink="">
          <xdr:nvSpPr>
            <xdr:cNvPr id="16366616" name="Button 24" hidden="1">
              <a:extLst>
                <a:ext uri="{63B3BB69-23CF-44E3-9099-C40C66FF867C}">
                  <a14:compatExt spid="_x0000_s16366616"/>
                </a:ext>
                <a:ext uri="{FF2B5EF4-FFF2-40B4-BE49-F238E27FC236}">
                  <a16:creationId xmlns:a16="http://schemas.microsoft.com/office/drawing/2014/main" id="{00000000-0008-0000-0600-000018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327660</xdr:colOff>
          <xdr:row>25</xdr:row>
          <xdr:rowOff>76200</xdr:rowOff>
        </xdr:from>
        <xdr:to>
          <xdr:col>19</xdr:col>
          <xdr:colOff>335280</xdr:colOff>
          <xdr:row>26</xdr:row>
          <xdr:rowOff>45720</xdr:rowOff>
        </xdr:to>
        <xdr:sp macro="" textlink="">
          <xdr:nvSpPr>
            <xdr:cNvPr id="16366617" name="Button 25" hidden="1">
              <a:extLst>
                <a:ext uri="{63B3BB69-23CF-44E3-9099-C40C66FF867C}">
                  <a14:compatExt spid="_x0000_s16366617"/>
                </a:ext>
                <a:ext uri="{FF2B5EF4-FFF2-40B4-BE49-F238E27FC236}">
                  <a16:creationId xmlns:a16="http://schemas.microsoft.com/office/drawing/2014/main" id="{00000000-0008-0000-0600-000019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106680</xdr:colOff>
          <xdr:row>25</xdr:row>
          <xdr:rowOff>76200</xdr:rowOff>
        </xdr:from>
        <xdr:to>
          <xdr:col>21</xdr:col>
          <xdr:colOff>106680</xdr:colOff>
          <xdr:row>26</xdr:row>
          <xdr:rowOff>45720</xdr:rowOff>
        </xdr:to>
        <xdr:sp macro="" textlink="">
          <xdr:nvSpPr>
            <xdr:cNvPr id="16366618" name="Button 26" hidden="1">
              <a:extLst>
                <a:ext uri="{63B3BB69-23CF-44E3-9099-C40C66FF867C}">
                  <a14:compatExt spid="_x0000_s16366618"/>
                </a:ext>
                <a:ext uri="{FF2B5EF4-FFF2-40B4-BE49-F238E27FC236}">
                  <a16:creationId xmlns:a16="http://schemas.microsoft.com/office/drawing/2014/main" id="{00000000-0008-0000-0600-00001A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50</xdr:row>
          <xdr:rowOff>106680</xdr:rowOff>
        </xdr:from>
        <xdr:to>
          <xdr:col>5</xdr:col>
          <xdr:colOff>281940</xdr:colOff>
          <xdr:row>50</xdr:row>
          <xdr:rowOff>297180</xdr:rowOff>
        </xdr:to>
        <xdr:sp macro="" textlink="">
          <xdr:nvSpPr>
            <xdr:cNvPr id="16366619" name="Button 27" hidden="1">
              <a:extLst>
                <a:ext uri="{63B3BB69-23CF-44E3-9099-C40C66FF867C}">
                  <a14:compatExt spid="_x0000_s16366619"/>
                </a:ext>
                <a:ext uri="{FF2B5EF4-FFF2-40B4-BE49-F238E27FC236}">
                  <a16:creationId xmlns:a16="http://schemas.microsoft.com/office/drawing/2014/main" id="{00000000-0008-0000-0600-00001B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228600</xdr:colOff>
          <xdr:row>50</xdr:row>
          <xdr:rowOff>106680</xdr:rowOff>
        </xdr:from>
        <xdr:to>
          <xdr:col>8</xdr:col>
          <xdr:colOff>60960</xdr:colOff>
          <xdr:row>50</xdr:row>
          <xdr:rowOff>297180</xdr:rowOff>
        </xdr:to>
        <xdr:sp macro="" textlink="">
          <xdr:nvSpPr>
            <xdr:cNvPr id="16366620" name="Button 28" hidden="1">
              <a:extLst>
                <a:ext uri="{63B3BB69-23CF-44E3-9099-C40C66FF867C}">
                  <a14:compatExt spid="_x0000_s16366620"/>
                </a:ext>
                <a:ext uri="{FF2B5EF4-FFF2-40B4-BE49-F238E27FC236}">
                  <a16:creationId xmlns:a16="http://schemas.microsoft.com/office/drawing/2014/main" id="{00000000-0008-0000-0600-00001C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50</xdr:row>
          <xdr:rowOff>106680</xdr:rowOff>
        </xdr:from>
        <xdr:to>
          <xdr:col>10</xdr:col>
          <xdr:colOff>152400</xdr:colOff>
          <xdr:row>50</xdr:row>
          <xdr:rowOff>297180</xdr:rowOff>
        </xdr:to>
        <xdr:sp macro="" textlink="">
          <xdr:nvSpPr>
            <xdr:cNvPr id="16366621" name="Button 29" hidden="1">
              <a:extLst>
                <a:ext uri="{63B3BB69-23CF-44E3-9099-C40C66FF867C}">
                  <a14:compatExt spid="_x0000_s16366621"/>
                </a:ext>
                <a:ext uri="{FF2B5EF4-FFF2-40B4-BE49-F238E27FC236}">
                  <a16:creationId xmlns:a16="http://schemas.microsoft.com/office/drawing/2014/main" id="{00000000-0008-0000-0600-00001D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91440</xdr:colOff>
          <xdr:row>50</xdr:row>
          <xdr:rowOff>106680</xdr:rowOff>
        </xdr:from>
        <xdr:to>
          <xdr:col>12</xdr:col>
          <xdr:colOff>220980</xdr:colOff>
          <xdr:row>50</xdr:row>
          <xdr:rowOff>297180</xdr:rowOff>
        </xdr:to>
        <xdr:sp macro="" textlink="">
          <xdr:nvSpPr>
            <xdr:cNvPr id="16366622" name="Button 30" hidden="1">
              <a:extLst>
                <a:ext uri="{63B3BB69-23CF-44E3-9099-C40C66FF867C}">
                  <a14:compatExt spid="_x0000_s16366622"/>
                </a:ext>
                <a:ext uri="{FF2B5EF4-FFF2-40B4-BE49-F238E27FC236}">
                  <a16:creationId xmlns:a16="http://schemas.microsoft.com/office/drawing/2014/main" id="{00000000-0008-0000-0600-00001E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251460</xdr:colOff>
          <xdr:row>50</xdr:row>
          <xdr:rowOff>106680</xdr:rowOff>
        </xdr:from>
        <xdr:to>
          <xdr:col>14</xdr:col>
          <xdr:colOff>373380</xdr:colOff>
          <xdr:row>50</xdr:row>
          <xdr:rowOff>297180</xdr:rowOff>
        </xdr:to>
        <xdr:sp macro="" textlink="">
          <xdr:nvSpPr>
            <xdr:cNvPr id="16366623" name="Button 31" hidden="1">
              <a:extLst>
                <a:ext uri="{63B3BB69-23CF-44E3-9099-C40C66FF867C}">
                  <a14:compatExt spid="_x0000_s16366623"/>
                </a:ext>
                <a:ext uri="{FF2B5EF4-FFF2-40B4-BE49-F238E27FC236}">
                  <a16:creationId xmlns:a16="http://schemas.microsoft.com/office/drawing/2014/main" id="{00000000-0008-0000-0600-00001F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259080</xdr:colOff>
          <xdr:row>50</xdr:row>
          <xdr:rowOff>106680</xdr:rowOff>
        </xdr:from>
        <xdr:to>
          <xdr:col>16</xdr:col>
          <xdr:colOff>251460</xdr:colOff>
          <xdr:row>50</xdr:row>
          <xdr:rowOff>297180</xdr:rowOff>
        </xdr:to>
        <xdr:sp macro="" textlink="">
          <xdr:nvSpPr>
            <xdr:cNvPr id="16366624" name="Button 32" hidden="1">
              <a:extLst>
                <a:ext uri="{63B3BB69-23CF-44E3-9099-C40C66FF867C}">
                  <a14:compatExt spid="_x0000_s16366624"/>
                </a:ext>
                <a:ext uri="{FF2B5EF4-FFF2-40B4-BE49-F238E27FC236}">
                  <a16:creationId xmlns:a16="http://schemas.microsoft.com/office/drawing/2014/main" id="{00000000-0008-0000-0600-000020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45720</xdr:colOff>
          <xdr:row>50</xdr:row>
          <xdr:rowOff>106680</xdr:rowOff>
        </xdr:from>
        <xdr:to>
          <xdr:col>18</xdr:col>
          <xdr:colOff>45720</xdr:colOff>
          <xdr:row>50</xdr:row>
          <xdr:rowOff>297180</xdr:rowOff>
        </xdr:to>
        <xdr:sp macro="" textlink="">
          <xdr:nvSpPr>
            <xdr:cNvPr id="16366625" name="Button 33" hidden="1">
              <a:extLst>
                <a:ext uri="{63B3BB69-23CF-44E3-9099-C40C66FF867C}">
                  <a14:compatExt spid="_x0000_s16366625"/>
                </a:ext>
                <a:ext uri="{FF2B5EF4-FFF2-40B4-BE49-F238E27FC236}">
                  <a16:creationId xmlns:a16="http://schemas.microsoft.com/office/drawing/2014/main" id="{00000000-0008-0000-0600-000021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259080</xdr:colOff>
          <xdr:row>50</xdr:row>
          <xdr:rowOff>106680</xdr:rowOff>
        </xdr:from>
        <xdr:to>
          <xdr:col>19</xdr:col>
          <xdr:colOff>266700</xdr:colOff>
          <xdr:row>50</xdr:row>
          <xdr:rowOff>297180</xdr:rowOff>
        </xdr:to>
        <xdr:sp macro="" textlink="">
          <xdr:nvSpPr>
            <xdr:cNvPr id="16366626" name="Button 34" hidden="1">
              <a:extLst>
                <a:ext uri="{63B3BB69-23CF-44E3-9099-C40C66FF867C}">
                  <a14:compatExt spid="_x0000_s16366626"/>
                </a:ext>
                <a:ext uri="{FF2B5EF4-FFF2-40B4-BE49-F238E27FC236}">
                  <a16:creationId xmlns:a16="http://schemas.microsoft.com/office/drawing/2014/main" id="{00000000-0008-0000-0600-000022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53340</xdr:colOff>
          <xdr:row>50</xdr:row>
          <xdr:rowOff>106680</xdr:rowOff>
        </xdr:from>
        <xdr:to>
          <xdr:col>21</xdr:col>
          <xdr:colOff>53340</xdr:colOff>
          <xdr:row>50</xdr:row>
          <xdr:rowOff>297180</xdr:rowOff>
        </xdr:to>
        <xdr:sp macro="" textlink="">
          <xdr:nvSpPr>
            <xdr:cNvPr id="16366627" name="Button 35" hidden="1">
              <a:extLst>
                <a:ext uri="{63B3BB69-23CF-44E3-9099-C40C66FF867C}">
                  <a14:compatExt spid="_x0000_s16366627"/>
                </a:ext>
                <a:ext uri="{FF2B5EF4-FFF2-40B4-BE49-F238E27FC236}">
                  <a16:creationId xmlns:a16="http://schemas.microsoft.com/office/drawing/2014/main" id="{00000000-0008-0000-0600-000023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</xdr:colOff>
          <xdr:row>74</xdr:row>
          <xdr:rowOff>0</xdr:rowOff>
        </xdr:from>
        <xdr:to>
          <xdr:col>6</xdr:col>
          <xdr:colOff>190500</xdr:colOff>
          <xdr:row>74</xdr:row>
          <xdr:rowOff>190500</xdr:rowOff>
        </xdr:to>
        <xdr:sp macro="" textlink="">
          <xdr:nvSpPr>
            <xdr:cNvPr id="16366628" name="Button 36" hidden="1">
              <a:extLst>
                <a:ext uri="{63B3BB69-23CF-44E3-9099-C40C66FF867C}">
                  <a14:compatExt spid="_x0000_s16366628"/>
                </a:ext>
                <a:ext uri="{FF2B5EF4-FFF2-40B4-BE49-F238E27FC236}">
                  <a16:creationId xmlns:a16="http://schemas.microsoft.com/office/drawing/2014/main" id="{00000000-0008-0000-0600-000024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137160</xdr:colOff>
          <xdr:row>74</xdr:row>
          <xdr:rowOff>0</xdr:rowOff>
        </xdr:from>
        <xdr:to>
          <xdr:col>8</xdr:col>
          <xdr:colOff>251460</xdr:colOff>
          <xdr:row>74</xdr:row>
          <xdr:rowOff>190500</xdr:rowOff>
        </xdr:to>
        <xdr:sp macro="" textlink="">
          <xdr:nvSpPr>
            <xdr:cNvPr id="16366629" name="Button 37" hidden="1">
              <a:extLst>
                <a:ext uri="{63B3BB69-23CF-44E3-9099-C40C66FF867C}">
                  <a14:compatExt spid="_x0000_s16366629"/>
                </a:ext>
                <a:ext uri="{FF2B5EF4-FFF2-40B4-BE49-F238E27FC236}">
                  <a16:creationId xmlns:a16="http://schemas.microsoft.com/office/drawing/2014/main" id="{00000000-0008-0000-0600-000025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74</xdr:row>
          <xdr:rowOff>0</xdr:rowOff>
        </xdr:from>
        <xdr:to>
          <xdr:col>11</xdr:col>
          <xdr:colOff>38100</xdr:colOff>
          <xdr:row>74</xdr:row>
          <xdr:rowOff>190500</xdr:rowOff>
        </xdr:to>
        <xdr:sp macro="" textlink="">
          <xdr:nvSpPr>
            <xdr:cNvPr id="16366630" name="Button 38" hidden="1">
              <a:extLst>
                <a:ext uri="{63B3BB69-23CF-44E3-9099-C40C66FF867C}">
                  <a14:compatExt spid="_x0000_s16366630"/>
                </a:ext>
                <a:ext uri="{FF2B5EF4-FFF2-40B4-BE49-F238E27FC236}">
                  <a16:creationId xmlns:a16="http://schemas.microsoft.com/office/drawing/2014/main" id="{00000000-0008-0000-0600-000026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266700</xdr:colOff>
          <xdr:row>74</xdr:row>
          <xdr:rowOff>0</xdr:rowOff>
        </xdr:from>
        <xdr:to>
          <xdr:col>13</xdr:col>
          <xdr:colOff>99060</xdr:colOff>
          <xdr:row>74</xdr:row>
          <xdr:rowOff>190500</xdr:rowOff>
        </xdr:to>
        <xdr:sp macro="" textlink="">
          <xdr:nvSpPr>
            <xdr:cNvPr id="16366631" name="Button 39" hidden="1">
              <a:extLst>
                <a:ext uri="{63B3BB69-23CF-44E3-9099-C40C66FF867C}">
                  <a14:compatExt spid="_x0000_s16366631"/>
                </a:ext>
                <a:ext uri="{FF2B5EF4-FFF2-40B4-BE49-F238E27FC236}">
                  <a16:creationId xmlns:a16="http://schemas.microsoft.com/office/drawing/2014/main" id="{00000000-0008-0000-0600-000027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121920</xdr:colOff>
          <xdr:row>74</xdr:row>
          <xdr:rowOff>0</xdr:rowOff>
        </xdr:from>
        <xdr:to>
          <xdr:col>15</xdr:col>
          <xdr:colOff>114300</xdr:colOff>
          <xdr:row>74</xdr:row>
          <xdr:rowOff>190500</xdr:rowOff>
        </xdr:to>
        <xdr:sp macro="" textlink="">
          <xdr:nvSpPr>
            <xdr:cNvPr id="16366632" name="Button 40" hidden="1">
              <a:extLst>
                <a:ext uri="{63B3BB69-23CF-44E3-9099-C40C66FF867C}">
                  <a14:compatExt spid="_x0000_s16366632"/>
                </a:ext>
                <a:ext uri="{FF2B5EF4-FFF2-40B4-BE49-F238E27FC236}">
                  <a16:creationId xmlns:a16="http://schemas.microsoft.com/office/drawing/2014/main" id="{00000000-0008-0000-0600-000028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411480</xdr:colOff>
          <xdr:row>74</xdr:row>
          <xdr:rowOff>0</xdr:rowOff>
        </xdr:from>
        <xdr:to>
          <xdr:col>16</xdr:col>
          <xdr:colOff>403860</xdr:colOff>
          <xdr:row>74</xdr:row>
          <xdr:rowOff>190500</xdr:rowOff>
        </xdr:to>
        <xdr:sp macro="" textlink="">
          <xdr:nvSpPr>
            <xdr:cNvPr id="16366633" name="Button 41" hidden="1">
              <a:extLst>
                <a:ext uri="{63B3BB69-23CF-44E3-9099-C40C66FF867C}">
                  <a14:compatExt spid="_x0000_s16366633"/>
                </a:ext>
                <a:ext uri="{FF2B5EF4-FFF2-40B4-BE49-F238E27FC236}">
                  <a16:creationId xmlns:a16="http://schemas.microsoft.com/office/drawing/2014/main" id="{00000000-0008-0000-0600-000029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74</xdr:row>
          <xdr:rowOff>0</xdr:rowOff>
        </xdr:from>
        <xdr:to>
          <xdr:col>18</xdr:col>
          <xdr:colOff>182880</xdr:colOff>
          <xdr:row>74</xdr:row>
          <xdr:rowOff>190500</xdr:rowOff>
        </xdr:to>
        <xdr:sp macro="" textlink="">
          <xdr:nvSpPr>
            <xdr:cNvPr id="16366634" name="Button 42" hidden="1">
              <a:extLst>
                <a:ext uri="{63B3BB69-23CF-44E3-9099-C40C66FF867C}">
                  <a14:compatExt spid="_x0000_s16366634"/>
                </a:ext>
                <a:ext uri="{FF2B5EF4-FFF2-40B4-BE49-F238E27FC236}">
                  <a16:creationId xmlns:a16="http://schemas.microsoft.com/office/drawing/2014/main" id="{00000000-0008-0000-0600-00002A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396240</xdr:colOff>
          <xdr:row>74</xdr:row>
          <xdr:rowOff>0</xdr:rowOff>
        </xdr:from>
        <xdr:to>
          <xdr:col>19</xdr:col>
          <xdr:colOff>403860</xdr:colOff>
          <xdr:row>74</xdr:row>
          <xdr:rowOff>190500</xdr:rowOff>
        </xdr:to>
        <xdr:sp macro="" textlink="">
          <xdr:nvSpPr>
            <xdr:cNvPr id="16366635" name="Button 43" hidden="1">
              <a:extLst>
                <a:ext uri="{63B3BB69-23CF-44E3-9099-C40C66FF867C}">
                  <a14:compatExt spid="_x0000_s16366635"/>
                </a:ext>
                <a:ext uri="{FF2B5EF4-FFF2-40B4-BE49-F238E27FC236}">
                  <a16:creationId xmlns:a16="http://schemas.microsoft.com/office/drawing/2014/main" id="{00000000-0008-0000-0600-00002B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175260</xdr:colOff>
          <xdr:row>74</xdr:row>
          <xdr:rowOff>0</xdr:rowOff>
        </xdr:from>
        <xdr:to>
          <xdr:col>21</xdr:col>
          <xdr:colOff>175260</xdr:colOff>
          <xdr:row>74</xdr:row>
          <xdr:rowOff>190500</xdr:rowOff>
        </xdr:to>
        <xdr:sp macro="" textlink="">
          <xdr:nvSpPr>
            <xdr:cNvPr id="16366636" name="Button 44" hidden="1">
              <a:extLst>
                <a:ext uri="{63B3BB69-23CF-44E3-9099-C40C66FF867C}">
                  <a14:compatExt spid="_x0000_s16366636"/>
                </a:ext>
                <a:ext uri="{FF2B5EF4-FFF2-40B4-BE49-F238E27FC236}">
                  <a16:creationId xmlns:a16="http://schemas.microsoft.com/office/drawing/2014/main" id="{00000000-0008-0000-0600-00002C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149</xdr:row>
          <xdr:rowOff>106680</xdr:rowOff>
        </xdr:from>
        <xdr:to>
          <xdr:col>6</xdr:col>
          <xdr:colOff>121920</xdr:colOff>
          <xdr:row>149</xdr:row>
          <xdr:rowOff>289560</xdr:rowOff>
        </xdr:to>
        <xdr:sp macro="" textlink="">
          <xdr:nvSpPr>
            <xdr:cNvPr id="16366637" name="Button 45" hidden="1">
              <a:extLst>
                <a:ext uri="{63B3BB69-23CF-44E3-9099-C40C66FF867C}">
                  <a14:compatExt spid="_x0000_s16366637"/>
                </a:ext>
                <a:ext uri="{FF2B5EF4-FFF2-40B4-BE49-F238E27FC236}">
                  <a16:creationId xmlns:a16="http://schemas.microsoft.com/office/drawing/2014/main" id="{00000000-0008-0000-0600-00002D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</xdr:colOff>
          <xdr:row>149</xdr:row>
          <xdr:rowOff>106680</xdr:rowOff>
        </xdr:from>
        <xdr:to>
          <xdr:col>8</xdr:col>
          <xdr:colOff>182880</xdr:colOff>
          <xdr:row>149</xdr:row>
          <xdr:rowOff>289560</xdr:rowOff>
        </xdr:to>
        <xdr:sp macro="" textlink="">
          <xdr:nvSpPr>
            <xdr:cNvPr id="16366638" name="Button 46" hidden="1">
              <a:extLst>
                <a:ext uri="{63B3BB69-23CF-44E3-9099-C40C66FF867C}">
                  <a14:compatExt spid="_x0000_s16366638"/>
                </a:ext>
                <a:ext uri="{FF2B5EF4-FFF2-40B4-BE49-F238E27FC236}">
                  <a16:creationId xmlns:a16="http://schemas.microsoft.com/office/drawing/2014/main" id="{00000000-0008-0000-0600-00002E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144780</xdr:colOff>
          <xdr:row>149</xdr:row>
          <xdr:rowOff>106680</xdr:rowOff>
        </xdr:from>
        <xdr:to>
          <xdr:col>10</xdr:col>
          <xdr:colOff>266700</xdr:colOff>
          <xdr:row>149</xdr:row>
          <xdr:rowOff>289560</xdr:rowOff>
        </xdr:to>
        <xdr:sp macro="" textlink="">
          <xdr:nvSpPr>
            <xdr:cNvPr id="16366639" name="Button 47" hidden="1">
              <a:extLst>
                <a:ext uri="{63B3BB69-23CF-44E3-9099-C40C66FF867C}">
                  <a14:compatExt spid="_x0000_s16366639"/>
                </a:ext>
                <a:ext uri="{FF2B5EF4-FFF2-40B4-BE49-F238E27FC236}">
                  <a16:creationId xmlns:a16="http://schemas.microsoft.com/office/drawing/2014/main" id="{00000000-0008-0000-0600-00002F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198120</xdr:colOff>
          <xdr:row>149</xdr:row>
          <xdr:rowOff>106680</xdr:rowOff>
        </xdr:from>
        <xdr:to>
          <xdr:col>13</xdr:col>
          <xdr:colOff>30480</xdr:colOff>
          <xdr:row>149</xdr:row>
          <xdr:rowOff>289560</xdr:rowOff>
        </xdr:to>
        <xdr:sp macro="" textlink="">
          <xdr:nvSpPr>
            <xdr:cNvPr id="16366640" name="Button 48" hidden="1">
              <a:extLst>
                <a:ext uri="{63B3BB69-23CF-44E3-9099-C40C66FF867C}">
                  <a14:compatExt spid="_x0000_s16366640"/>
                </a:ext>
                <a:ext uri="{FF2B5EF4-FFF2-40B4-BE49-F238E27FC236}">
                  <a16:creationId xmlns:a16="http://schemas.microsoft.com/office/drawing/2014/main" id="{00000000-0008-0000-0600-000030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53340</xdr:colOff>
          <xdr:row>149</xdr:row>
          <xdr:rowOff>106680</xdr:rowOff>
        </xdr:from>
        <xdr:to>
          <xdr:col>15</xdr:col>
          <xdr:colOff>45720</xdr:colOff>
          <xdr:row>149</xdr:row>
          <xdr:rowOff>289560</xdr:rowOff>
        </xdr:to>
        <xdr:sp macro="" textlink="">
          <xdr:nvSpPr>
            <xdr:cNvPr id="16366641" name="Button 49" hidden="1">
              <a:extLst>
                <a:ext uri="{63B3BB69-23CF-44E3-9099-C40C66FF867C}">
                  <a14:compatExt spid="_x0000_s16366641"/>
                </a:ext>
                <a:ext uri="{FF2B5EF4-FFF2-40B4-BE49-F238E27FC236}">
                  <a16:creationId xmlns:a16="http://schemas.microsoft.com/office/drawing/2014/main" id="{00000000-0008-0000-0600-000031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342900</xdr:colOff>
          <xdr:row>149</xdr:row>
          <xdr:rowOff>106680</xdr:rowOff>
        </xdr:from>
        <xdr:to>
          <xdr:col>16</xdr:col>
          <xdr:colOff>335280</xdr:colOff>
          <xdr:row>149</xdr:row>
          <xdr:rowOff>289560</xdr:rowOff>
        </xdr:to>
        <xdr:sp macro="" textlink="">
          <xdr:nvSpPr>
            <xdr:cNvPr id="16366642" name="Button 50" hidden="1">
              <a:extLst>
                <a:ext uri="{63B3BB69-23CF-44E3-9099-C40C66FF867C}">
                  <a14:compatExt spid="_x0000_s16366642"/>
                </a:ext>
                <a:ext uri="{FF2B5EF4-FFF2-40B4-BE49-F238E27FC236}">
                  <a16:creationId xmlns:a16="http://schemas.microsoft.com/office/drawing/2014/main" id="{00000000-0008-0000-0600-000032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121920</xdr:colOff>
          <xdr:row>149</xdr:row>
          <xdr:rowOff>106680</xdr:rowOff>
        </xdr:from>
        <xdr:to>
          <xdr:col>18</xdr:col>
          <xdr:colOff>114300</xdr:colOff>
          <xdr:row>149</xdr:row>
          <xdr:rowOff>289560</xdr:rowOff>
        </xdr:to>
        <xdr:sp macro="" textlink="">
          <xdr:nvSpPr>
            <xdr:cNvPr id="16366643" name="Button 51" hidden="1">
              <a:extLst>
                <a:ext uri="{63B3BB69-23CF-44E3-9099-C40C66FF867C}">
                  <a14:compatExt spid="_x0000_s16366643"/>
                </a:ext>
                <a:ext uri="{FF2B5EF4-FFF2-40B4-BE49-F238E27FC236}">
                  <a16:creationId xmlns:a16="http://schemas.microsoft.com/office/drawing/2014/main" id="{00000000-0008-0000-0600-000033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327660</xdr:colOff>
          <xdr:row>149</xdr:row>
          <xdr:rowOff>106680</xdr:rowOff>
        </xdr:from>
        <xdr:to>
          <xdr:col>19</xdr:col>
          <xdr:colOff>335280</xdr:colOff>
          <xdr:row>149</xdr:row>
          <xdr:rowOff>289560</xdr:rowOff>
        </xdr:to>
        <xdr:sp macro="" textlink="">
          <xdr:nvSpPr>
            <xdr:cNvPr id="16366644" name="Button 52" hidden="1">
              <a:extLst>
                <a:ext uri="{63B3BB69-23CF-44E3-9099-C40C66FF867C}">
                  <a14:compatExt spid="_x0000_s16366644"/>
                </a:ext>
                <a:ext uri="{FF2B5EF4-FFF2-40B4-BE49-F238E27FC236}">
                  <a16:creationId xmlns:a16="http://schemas.microsoft.com/office/drawing/2014/main" id="{00000000-0008-0000-0600-000034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106680</xdr:colOff>
          <xdr:row>149</xdr:row>
          <xdr:rowOff>106680</xdr:rowOff>
        </xdr:from>
        <xdr:to>
          <xdr:col>21</xdr:col>
          <xdr:colOff>106680</xdr:colOff>
          <xdr:row>149</xdr:row>
          <xdr:rowOff>289560</xdr:rowOff>
        </xdr:to>
        <xdr:sp macro="" textlink="">
          <xdr:nvSpPr>
            <xdr:cNvPr id="16366645" name="Button 53" hidden="1">
              <a:extLst>
                <a:ext uri="{63B3BB69-23CF-44E3-9099-C40C66FF867C}">
                  <a14:compatExt spid="_x0000_s16366645"/>
                </a:ext>
                <a:ext uri="{FF2B5EF4-FFF2-40B4-BE49-F238E27FC236}">
                  <a16:creationId xmlns:a16="http://schemas.microsoft.com/office/drawing/2014/main" id="{00000000-0008-0000-0600-000035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129540</xdr:colOff>
          <xdr:row>174</xdr:row>
          <xdr:rowOff>0</xdr:rowOff>
        </xdr:from>
        <xdr:to>
          <xdr:col>6</xdr:col>
          <xdr:colOff>251460</xdr:colOff>
          <xdr:row>174</xdr:row>
          <xdr:rowOff>190500</xdr:rowOff>
        </xdr:to>
        <xdr:sp macro="" textlink="">
          <xdr:nvSpPr>
            <xdr:cNvPr id="16366646" name="Button 54" hidden="1">
              <a:extLst>
                <a:ext uri="{63B3BB69-23CF-44E3-9099-C40C66FF867C}">
                  <a14:compatExt spid="_x0000_s16366646"/>
                </a:ext>
                <a:ext uri="{FF2B5EF4-FFF2-40B4-BE49-F238E27FC236}">
                  <a16:creationId xmlns:a16="http://schemas.microsoft.com/office/drawing/2014/main" id="{00000000-0008-0000-0600-000036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174</xdr:row>
          <xdr:rowOff>0</xdr:rowOff>
        </xdr:from>
        <xdr:to>
          <xdr:col>9</xdr:col>
          <xdr:colOff>15240</xdr:colOff>
          <xdr:row>174</xdr:row>
          <xdr:rowOff>190500</xdr:rowOff>
        </xdr:to>
        <xdr:sp macro="" textlink="">
          <xdr:nvSpPr>
            <xdr:cNvPr id="16366647" name="Button 55" hidden="1">
              <a:extLst>
                <a:ext uri="{63B3BB69-23CF-44E3-9099-C40C66FF867C}">
                  <a14:compatExt spid="_x0000_s16366647"/>
                </a:ext>
                <a:ext uri="{FF2B5EF4-FFF2-40B4-BE49-F238E27FC236}">
                  <a16:creationId xmlns:a16="http://schemas.microsoft.com/office/drawing/2014/main" id="{00000000-0008-0000-0600-000037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274320</xdr:colOff>
          <xdr:row>174</xdr:row>
          <xdr:rowOff>0</xdr:rowOff>
        </xdr:from>
        <xdr:to>
          <xdr:col>11</xdr:col>
          <xdr:colOff>99060</xdr:colOff>
          <xdr:row>174</xdr:row>
          <xdr:rowOff>190500</xdr:rowOff>
        </xdr:to>
        <xdr:sp macro="" textlink="">
          <xdr:nvSpPr>
            <xdr:cNvPr id="16366648" name="Button 56" hidden="1">
              <a:extLst>
                <a:ext uri="{63B3BB69-23CF-44E3-9099-C40C66FF867C}">
                  <a14:compatExt spid="_x0000_s16366648"/>
                </a:ext>
                <a:ext uri="{FF2B5EF4-FFF2-40B4-BE49-F238E27FC236}">
                  <a16:creationId xmlns:a16="http://schemas.microsoft.com/office/drawing/2014/main" id="{00000000-0008-0000-0600-000038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174</xdr:row>
          <xdr:rowOff>0</xdr:rowOff>
        </xdr:from>
        <xdr:to>
          <xdr:col>13</xdr:col>
          <xdr:colOff>160020</xdr:colOff>
          <xdr:row>174</xdr:row>
          <xdr:rowOff>190500</xdr:rowOff>
        </xdr:to>
        <xdr:sp macro="" textlink="">
          <xdr:nvSpPr>
            <xdr:cNvPr id="16366649" name="Button 57" hidden="1">
              <a:extLst>
                <a:ext uri="{63B3BB69-23CF-44E3-9099-C40C66FF867C}">
                  <a14:compatExt spid="_x0000_s16366649"/>
                </a:ext>
                <a:ext uri="{FF2B5EF4-FFF2-40B4-BE49-F238E27FC236}">
                  <a16:creationId xmlns:a16="http://schemas.microsoft.com/office/drawing/2014/main" id="{00000000-0008-0000-0600-000039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182880</xdr:colOff>
          <xdr:row>174</xdr:row>
          <xdr:rowOff>0</xdr:rowOff>
        </xdr:from>
        <xdr:to>
          <xdr:col>15</xdr:col>
          <xdr:colOff>175260</xdr:colOff>
          <xdr:row>174</xdr:row>
          <xdr:rowOff>190500</xdr:rowOff>
        </xdr:to>
        <xdr:sp macro="" textlink="">
          <xdr:nvSpPr>
            <xdr:cNvPr id="16366650" name="Button 58" hidden="1">
              <a:extLst>
                <a:ext uri="{63B3BB69-23CF-44E3-9099-C40C66FF867C}">
                  <a14:compatExt spid="_x0000_s16366650"/>
                </a:ext>
                <a:ext uri="{FF2B5EF4-FFF2-40B4-BE49-F238E27FC236}">
                  <a16:creationId xmlns:a16="http://schemas.microsoft.com/office/drawing/2014/main" id="{00000000-0008-0000-0600-00003A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53340</xdr:colOff>
          <xdr:row>174</xdr:row>
          <xdr:rowOff>0</xdr:rowOff>
        </xdr:from>
        <xdr:to>
          <xdr:col>17</xdr:col>
          <xdr:colOff>45720</xdr:colOff>
          <xdr:row>174</xdr:row>
          <xdr:rowOff>190500</xdr:rowOff>
        </xdr:to>
        <xdr:sp macro="" textlink="">
          <xdr:nvSpPr>
            <xdr:cNvPr id="16366651" name="Button 59" hidden="1">
              <a:extLst>
                <a:ext uri="{63B3BB69-23CF-44E3-9099-C40C66FF867C}">
                  <a14:compatExt spid="_x0000_s16366651"/>
                </a:ext>
                <a:ext uri="{FF2B5EF4-FFF2-40B4-BE49-F238E27FC236}">
                  <a16:creationId xmlns:a16="http://schemas.microsoft.com/office/drawing/2014/main" id="{00000000-0008-0000-0600-00003B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251460</xdr:colOff>
          <xdr:row>174</xdr:row>
          <xdr:rowOff>0</xdr:rowOff>
        </xdr:from>
        <xdr:to>
          <xdr:col>18</xdr:col>
          <xdr:colOff>243840</xdr:colOff>
          <xdr:row>174</xdr:row>
          <xdr:rowOff>190500</xdr:rowOff>
        </xdr:to>
        <xdr:sp macro="" textlink="">
          <xdr:nvSpPr>
            <xdr:cNvPr id="16366652" name="Button 60" hidden="1">
              <a:extLst>
                <a:ext uri="{63B3BB69-23CF-44E3-9099-C40C66FF867C}">
                  <a14:compatExt spid="_x0000_s16366652"/>
                </a:ext>
                <a:ext uri="{FF2B5EF4-FFF2-40B4-BE49-F238E27FC236}">
                  <a16:creationId xmlns:a16="http://schemas.microsoft.com/office/drawing/2014/main" id="{00000000-0008-0000-0600-00003C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38100</xdr:colOff>
          <xdr:row>174</xdr:row>
          <xdr:rowOff>0</xdr:rowOff>
        </xdr:from>
        <xdr:to>
          <xdr:col>20</xdr:col>
          <xdr:colOff>38100</xdr:colOff>
          <xdr:row>174</xdr:row>
          <xdr:rowOff>190500</xdr:rowOff>
        </xdr:to>
        <xdr:sp macro="" textlink="">
          <xdr:nvSpPr>
            <xdr:cNvPr id="16366653" name="Button 61" hidden="1">
              <a:extLst>
                <a:ext uri="{63B3BB69-23CF-44E3-9099-C40C66FF867C}">
                  <a14:compatExt spid="_x0000_s16366653"/>
                </a:ext>
                <a:ext uri="{FF2B5EF4-FFF2-40B4-BE49-F238E27FC236}">
                  <a16:creationId xmlns:a16="http://schemas.microsoft.com/office/drawing/2014/main" id="{00000000-0008-0000-0600-00003D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236220</xdr:colOff>
          <xdr:row>174</xdr:row>
          <xdr:rowOff>0</xdr:rowOff>
        </xdr:from>
        <xdr:to>
          <xdr:col>21</xdr:col>
          <xdr:colOff>236220</xdr:colOff>
          <xdr:row>174</xdr:row>
          <xdr:rowOff>190500</xdr:rowOff>
        </xdr:to>
        <xdr:sp macro="" textlink="">
          <xdr:nvSpPr>
            <xdr:cNvPr id="16366654" name="Button 62" hidden="1">
              <a:extLst>
                <a:ext uri="{63B3BB69-23CF-44E3-9099-C40C66FF867C}">
                  <a14:compatExt spid="_x0000_s16366654"/>
                </a:ext>
                <a:ext uri="{FF2B5EF4-FFF2-40B4-BE49-F238E27FC236}">
                  <a16:creationId xmlns:a16="http://schemas.microsoft.com/office/drawing/2014/main" id="{00000000-0008-0000-0600-00003E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199</xdr:row>
          <xdr:rowOff>0</xdr:rowOff>
        </xdr:from>
        <xdr:to>
          <xdr:col>6</xdr:col>
          <xdr:colOff>259080</xdr:colOff>
          <xdr:row>199</xdr:row>
          <xdr:rowOff>190500</xdr:rowOff>
        </xdr:to>
        <xdr:sp macro="" textlink="">
          <xdr:nvSpPr>
            <xdr:cNvPr id="16366655" name="Button 63" hidden="1">
              <a:extLst>
                <a:ext uri="{63B3BB69-23CF-44E3-9099-C40C66FF867C}">
                  <a14:compatExt spid="_x0000_s16366655"/>
                </a:ext>
                <a:ext uri="{FF2B5EF4-FFF2-40B4-BE49-F238E27FC236}">
                  <a16:creationId xmlns:a16="http://schemas.microsoft.com/office/drawing/2014/main" id="{00000000-0008-0000-0600-00003F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199</xdr:row>
          <xdr:rowOff>0</xdr:rowOff>
        </xdr:from>
        <xdr:to>
          <xdr:col>9</xdr:col>
          <xdr:colOff>22860</xdr:colOff>
          <xdr:row>199</xdr:row>
          <xdr:rowOff>190500</xdr:rowOff>
        </xdr:to>
        <xdr:sp macro="" textlink="">
          <xdr:nvSpPr>
            <xdr:cNvPr id="16366656" name="Button 64" hidden="1">
              <a:extLst>
                <a:ext uri="{63B3BB69-23CF-44E3-9099-C40C66FF867C}">
                  <a14:compatExt spid="_x0000_s16366656"/>
                </a:ext>
                <a:ext uri="{FF2B5EF4-FFF2-40B4-BE49-F238E27FC236}">
                  <a16:creationId xmlns:a16="http://schemas.microsoft.com/office/drawing/2014/main" id="{00000000-0008-0000-0600-000040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281940</xdr:colOff>
          <xdr:row>199</xdr:row>
          <xdr:rowOff>0</xdr:rowOff>
        </xdr:from>
        <xdr:to>
          <xdr:col>11</xdr:col>
          <xdr:colOff>106680</xdr:colOff>
          <xdr:row>199</xdr:row>
          <xdr:rowOff>190500</xdr:rowOff>
        </xdr:to>
        <xdr:sp macro="" textlink="">
          <xdr:nvSpPr>
            <xdr:cNvPr id="16366657" name="Button 65" hidden="1">
              <a:extLst>
                <a:ext uri="{63B3BB69-23CF-44E3-9099-C40C66FF867C}">
                  <a14:compatExt spid="_x0000_s16366657"/>
                </a:ext>
                <a:ext uri="{FF2B5EF4-FFF2-40B4-BE49-F238E27FC236}">
                  <a16:creationId xmlns:a16="http://schemas.microsoft.com/office/drawing/2014/main" id="{00000000-0008-0000-0600-000041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199</xdr:row>
          <xdr:rowOff>0</xdr:rowOff>
        </xdr:from>
        <xdr:to>
          <xdr:col>13</xdr:col>
          <xdr:colOff>167640</xdr:colOff>
          <xdr:row>199</xdr:row>
          <xdr:rowOff>190500</xdr:rowOff>
        </xdr:to>
        <xdr:sp macro="" textlink="">
          <xdr:nvSpPr>
            <xdr:cNvPr id="16366658" name="Button 66" hidden="1">
              <a:extLst>
                <a:ext uri="{63B3BB69-23CF-44E3-9099-C40C66FF867C}">
                  <a14:compatExt spid="_x0000_s16366658"/>
                </a:ext>
                <a:ext uri="{FF2B5EF4-FFF2-40B4-BE49-F238E27FC236}">
                  <a16:creationId xmlns:a16="http://schemas.microsoft.com/office/drawing/2014/main" id="{00000000-0008-0000-0600-000042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199</xdr:row>
          <xdr:rowOff>0</xdr:rowOff>
        </xdr:from>
        <xdr:to>
          <xdr:col>15</xdr:col>
          <xdr:colOff>182880</xdr:colOff>
          <xdr:row>199</xdr:row>
          <xdr:rowOff>190500</xdr:rowOff>
        </xdr:to>
        <xdr:sp macro="" textlink="">
          <xdr:nvSpPr>
            <xdr:cNvPr id="16366659" name="Button 67" hidden="1">
              <a:extLst>
                <a:ext uri="{63B3BB69-23CF-44E3-9099-C40C66FF867C}">
                  <a14:compatExt spid="_x0000_s16366659"/>
                </a:ext>
                <a:ext uri="{FF2B5EF4-FFF2-40B4-BE49-F238E27FC236}">
                  <a16:creationId xmlns:a16="http://schemas.microsoft.com/office/drawing/2014/main" id="{00000000-0008-0000-0600-000043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60960</xdr:colOff>
          <xdr:row>199</xdr:row>
          <xdr:rowOff>0</xdr:rowOff>
        </xdr:from>
        <xdr:to>
          <xdr:col>17</xdr:col>
          <xdr:colOff>53340</xdr:colOff>
          <xdr:row>199</xdr:row>
          <xdr:rowOff>190500</xdr:rowOff>
        </xdr:to>
        <xdr:sp macro="" textlink="">
          <xdr:nvSpPr>
            <xdr:cNvPr id="16366660" name="Button 68" hidden="1">
              <a:extLst>
                <a:ext uri="{63B3BB69-23CF-44E3-9099-C40C66FF867C}">
                  <a14:compatExt spid="_x0000_s16366660"/>
                </a:ext>
                <a:ext uri="{FF2B5EF4-FFF2-40B4-BE49-F238E27FC236}">
                  <a16:creationId xmlns:a16="http://schemas.microsoft.com/office/drawing/2014/main" id="{00000000-0008-0000-0600-000044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259080</xdr:colOff>
          <xdr:row>199</xdr:row>
          <xdr:rowOff>0</xdr:rowOff>
        </xdr:from>
        <xdr:to>
          <xdr:col>18</xdr:col>
          <xdr:colOff>251460</xdr:colOff>
          <xdr:row>199</xdr:row>
          <xdr:rowOff>190500</xdr:rowOff>
        </xdr:to>
        <xdr:sp macro="" textlink="">
          <xdr:nvSpPr>
            <xdr:cNvPr id="16366661" name="Button 69" hidden="1">
              <a:extLst>
                <a:ext uri="{63B3BB69-23CF-44E3-9099-C40C66FF867C}">
                  <a14:compatExt spid="_x0000_s16366661"/>
                </a:ext>
                <a:ext uri="{FF2B5EF4-FFF2-40B4-BE49-F238E27FC236}">
                  <a16:creationId xmlns:a16="http://schemas.microsoft.com/office/drawing/2014/main" id="{00000000-0008-0000-0600-000045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45720</xdr:colOff>
          <xdr:row>199</xdr:row>
          <xdr:rowOff>0</xdr:rowOff>
        </xdr:from>
        <xdr:to>
          <xdr:col>20</xdr:col>
          <xdr:colOff>45720</xdr:colOff>
          <xdr:row>199</xdr:row>
          <xdr:rowOff>190500</xdr:rowOff>
        </xdr:to>
        <xdr:sp macro="" textlink="">
          <xdr:nvSpPr>
            <xdr:cNvPr id="16366662" name="Button 70" hidden="1">
              <a:extLst>
                <a:ext uri="{63B3BB69-23CF-44E3-9099-C40C66FF867C}">
                  <a14:compatExt spid="_x0000_s16366662"/>
                </a:ext>
                <a:ext uri="{FF2B5EF4-FFF2-40B4-BE49-F238E27FC236}">
                  <a16:creationId xmlns:a16="http://schemas.microsoft.com/office/drawing/2014/main" id="{00000000-0008-0000-0600-000046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243840</xdr:colOff>
          <xdr:row>199</xdr:row>
          <xdr:rowOff>0</xdr:rowOff>
        </xdr:from>
        <xdr:to>
          <xdr:col>21</xdr:col>
          <xdr:colOff>243840</xdr:colOff>
          <xdr:row>199</xdr:row>
          <xdr:rowOff>190500</xdr:rowOff>
        </xdr:to>
        <xdr:sp macro="" textlink="">
          <xdr:nvSpPr>
            <xdr:cNvPr id="16366663" name="Button 71" hidden="1">
              <a:extLst>
                <a:ext uri="{63B3BB69-23CF-44E3-9099-C40C66FF867C}">
                  <a14:compatExt spid="_x0000_s16366663"/>
                </a:ext>
                <a:ext uri="{FF2B5EF4-FFF2-40B4-BE49-F238E27FC236}">
                  <a16:creationId xmlns:a16="http://schemas.microsoft.com/office/drawing/2014/main" id="{00000000-0008-0000-0600-000047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141</xdr:row>
          <xdr:rowOff>0</xdr:rowOff>
        </xdr:from>
        <xdr:to>
          <xdr:col>4</xdr:col>
          <xdr:colOff>83820</xdr:colOff>
          <xdr:row>141</xdr:row>
          <xdr:rowOff>175260</xdr:rowOff>
        </xdr:to>
        <xdr:sp macro="" textlink="">
          <xdr:nvSpPr>
            <xdr:cNvPr id="16366664" name="Button 72" hidden="1">
              <a:extLst>
                <a:ext uri="{63B3BB69-23CF-44E3-9099-C40C66FF867C}">
                  <a14:compatExt spid="_x0000_s16366664"/>
                </a:ext>
                <a:ext uri="{FF2B5EF4-FFF2-40B4-BE49-F238E27FC236}">
                  <a16:creationId xmlns:a16="http://schemas.microsoft.com/office/drawing/2014/main" id="{00000000-0008-0000-0600-000048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116</xdr:row>
          <xdr:rowOff>0</xdr:rowOff>
        </xdr:from>
        <xdr:to>
          <xdr:col>4</xdr:col>
          <xdr:colOff>83820</xdr:colOff>
          <xdr:row>116</xdr:row>
          <xdr:rowOff>175260</xdr:rowOff>
        </xdr:to>
        <xdr:sp macro="" textlink="">
          <xdr:nvSpPr>
            <xdr:cNvPr id="16366665" name="Button 73" hidden="1">
              <a:extLst>
                <a:ext uri="{63B3BB69-23CF-44E3-9099-C40C66FF867C}">
                  <a14:compatExt spid="_x0000_s16366665"/>
                </a:ext>
                <a:ext uri="{FF2B5EF4-FFF2-40B4-BE49-F238E27FC236}">
                  <a16:creationId xmlns:a16="http://schemas.microsoft.com/office/drawing/2014/main" id="{00000000-0008-0000-0600-000049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17</xdr:row>
          <xdr:rowOff>0</xdr:rowOff>
        </xdr:from>
        <xdr:to>
          <xdr:col>4</xdr:col>
          <xdr:colOff>83820</xdr:colOff>
          <xdr:row>17</xdr:row>
          <xdr:rowOff>175260</xdr:rowOff>
        </xdr:to>
        <xdr:sp macro="" textlink="">
          <xdr:nvSpPr>
            <xdr:cNvPr id="16366666" name="Button 74" hidden="1">
              <a:extLst>
                <a:ext uri="{63B3BB69-23CF-44E3-9099-C40C66FF867C}">
                  <a14:compatExt spid="_x0000_s16366666"/>
                </a:ext>
                <a:ext uri="{FF2B5EF4-FFF2-40B4-BE49-F238E27FC236}">
                  <a16:creationId xmlns:a16="http://schemas.microsoft.com/office/drawing/2014/main" id="{00000000-0008-0000-0600-00004A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42</xdr:row>
          <xdr:rowOff>0</xdr:rowOff>
        </xdr:from>
        <xdr:to>
          <xdr:col>4</xdr:col>
          <xdr:colOff>83820</xdr:colOff>
          <xdr:row>42</xdr:row>
          <xdr:rowOff>175260</xdr:rowOff>
        </xdr:to>
        <xdr:sp macro="" textlink="">
          <xdr:nvSpPr>
            <xdr:cNvPr id="16366667" name="Button 75" hidden="1">
              <a:extLst>
                <a:ext uri="{63B3BB69-23CF-44E3-9099-C40C66FF867C}">
                  <a14:compatExt spid="_x0000_s16366667"/>
                </a:ext>
                <a:ext uri="{FF2B5EF4-FFF2-40B4-BE49-F238E27FC236}">
                  <a16:creationId xmlns:a16="http://schemas.microsoft.com/office/drawing/2014/main" id="{00000000-0008-0000-0600-00004B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66</xdr:row>
          <xdr:rowOff>0</xdr:rowOff>
        </xdr:from>
        <xdr:to>
          <xdr:col>4</xdr:col>
          <xdr:colOff>83820</xdr:colOff>
          <xdr:row>66</xdr:row>
          <xdr:rowOff>175260</xdr:rowOff>
        </xdr:to>
        <xdr:sp macro="" textlink="">
          <xdr:nvSpPr>
            <xdr:cNvPr id="16366668" name="Button 76" hidden="1">
              <a:extLst>
                <a:ext uri="{63B3BB69-23CF-44E3-9099-C40C66FF867C}">
                  <a14:compatExt spid="_x0000_s16366668"/>
                </a:ext>
                <a:ext uri="{FF2B5EF4-FFF2-40B4-BE49-F238E27FC236}">
                  <a16:creationId xmlns:a16="http://schemas.microsoft.com/office/drawing/2014/main" id="{00000000-0008-0000-0600-00004C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91</xdr:row>
          <xdr:rowOff>0</xdr:rowOff>
        </xdr:from>
        <xdr:to>
          <xdr:col>4</xdr:col>
          <xdr:colOff>83820</xdr:colOff>
          <xdr:row>91</xdr:row>
          <xdr:rowOff>175260</xdr:rowOff>
        </xdr:to>
        <xdr:sp macro="" textlink="">
          <xdr:nvSpPr>
            <xdr:cNvPr id="16366669" name="Button 77" hidden="1">
              <a:extLst>
                <a:ext uri="{63B3BB69-23CF-44E3-9099-C40C66FF867C}">
                  <a14:compatExt spid="_x0000_s16366669"/>
                </a:ext>
                <a:ext uri="{FF2B5EF4-FFF2-40B4-BE49-F238E27FC236}">
                  <a16:creationId xmlns:a16="http://schemas.microsoft.com/office/drawing/2014/main" id="{00000000-0008-0000-0600-00004D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166</xdr:row>
          <xdr:rowOff>0</xdr:rowOff>
        </xdr:from>
        <xdr:to>
          <xdr:col>4</xdr:col>
          <xdr:colOff>83820</xdr:colOff>
          <xdr:row>167</xdr:row>
          <xdr:rowOff>7620</xdr:rowOff>
        </xdr:to>
        <xdr:sp macro="" textlink="">
          <xdr:nvSpPr>
            <xdr:cNvPr id="16366670" name="Button 78" hidden="1">
              <a:extLst>
                <a:ext uri="{63B3BB69-23CF-44E3-9099-C40C66FF867C}">
                  <a14:compatExt spid="_x0000_s16366670"/>
                </a:ext>
                <a:ext uri="{FF2B5EF4-FFF2-40B4-BE49-F238E27FC236}">
                  <a16:creationId xmlns:a16="http://schemas.microsoft.com/office/drawing/2014/main" id="{00000000-0008-0000-0600-00004E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191</xdr:row>
          <xdr:rowOff>0</xdr:rowOff>
        </xdr:from>
        <xdr:to>
          <xdr:col>4</xdr:col>
          <xdr:colOff>83820</xdr:colOff>
          <xdr:row>192</xdr:row>
          <xdr:rowOff>7620</xdr:rowOff>
        </xdr:to>
        <xdr:sp macro="" textlink="">
          <xdr:nvSpPr>
            <xdr:cNvPr id="16366671" name="Button 79" hidden="1">
              <a:extLst>
                <a:ext uri="{63B3BB69-23CF-44E3-9099-C40C66FF867C}">
                  <a14:compatExt spid="_x0000_s16366671"/>
                </a:ext>
                <a:ext uri="{FF2B5EF4-FFF2-40B4-BE49-F238E27FC236}">
                  <a16:creationId xmlns:a16="http://schemas.microsoft.com/office/drawing/2014/main" id="{00000000-0008-0000-0600-00004F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124</xdr:row>
          <xdr:rowOff>0</xdr:rowOff>
        </xdr:from>
        <xdr:to>
          <xdr:col>6</xdr:col>
          <xdr:colOff>121920</xdr:colOff>
          <xdr:row>124</xdr:row>
          <xdr:rowOff>190500</xdr:rowOff>
        </xdr:to>
        <xdr:sp macro="" textlink="">
          <xdr:nvSpPr>
            <xdr:cNvPr id="16366672" name="Button 80" hidden="1">
              <a:extLst>
                <a:ext uri="{63B3BB69-23CF-44E3-9099-C40C66FF867C}">
                  <a14:compatExt spid="_x0000_s16366672"/>
                </a:ext>
                <a:ext uri="{FF2B5EF4-FFF2-40B4-BE49-F238E27FC236}">
                  <a16:creationId xmlns:a16="http://schemas.microsoft.com/office/drawing/2014/main" id="{00000000-0008-0000-0600-000050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</xdr:colOff>
          <xdr:row>124</xdr:row>
          <xdr:rowOff>0</xdr:rowOff>
        </xdr:from>
        <xdr:to>
          <xdr:col>8</xdr:col>
          <xdr:colOff>182880</xdr:colOff>
          <xdr:row>124</xdr:row>
          <xdr:rowOff>190500</xdr:rowOff>
        </xdr:to>
        <xdr:sp macro="" textlink="">
          <xdr:nvSpPr>
            <xdr:cNvPr id="16366673" name="Button 81" hidden="1">
              <a:extLst>
                <a:ext uri="{63B3BB69-23CF-44E3-9099-C40C66FF867C}">
                  <a14:compatExt spid="_x0000_s16366673"/>
                </a:ext>
                <a:ext uri="{FF2B5EF4-FFF2-40B4-BE49-F238E27FC236}">
                  <a16:creationId xmlns:a16="http://schemas.microsoft.com/office/drawing/2014/main" id="{00000000-0008-0000-0600-000051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144780</xdr:colOff>
          <xdr:row>124</xdr:row>
          <xdr:rowOff>0</xdr:rowOff>
        </xdr:from>
        <xdr:to>
          <xdr:col>10</xdr:col>
          <xdr:colOff>266700</xdr:colOff>
          <xdr:row>124</xdr:row>
          <xdr:rowOff>190500</xdr:rowOff>
        </xdr:to>
        <xdr:sp macro="" textlink="">
          <xdr:nvSpPr>
            <xdr:cNvPr id="16366674" name="Button 82" hidden="1">
              <a:extLst>
                <a:ext uri="{63B3BB69-23CF-44E3-9099-C40C66FF867C}">
                  <a14:compatExt spid="_x0000_s16366674"/>
                </a:ext>
                <a:ext uri="{FF2B5EF4-FFF2-40B4-BE49-F238E27FC236}">
                  <a16:creationId xmlns:a16="http://schemas.microsoft.com/office/drawing/2014/main" id="{00000000-0008-0000-0600-000052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198120</xdr:colOff>
          <xdr:row>124</xdr:row>
          <xdr:rowOff>0</xdr:rowOff>
        </xdr:from>
        <xdr:to>
          <xdr:col>13</xdr:col>
          <xdr:colOff>30480</xdr:colOff>
          <xdr:row>124</xdr:row>
          <xdr:rowOff>190500</xdr:rowOff>
        </xdr:to>
        <xdr:sp macro="" textlink="">
          <xdr:nvSpPr>
            <xdr:cNvPr id="16366675" name="Button 83" hidden="1">
              <a:extLst>
                <a:ext uri="{63B3BB69-23CF-44E3-9099-C40C66FF867C}">
                  <a14:compatExt spid="_x0000_s16366675"/>
                </a:ext>
                <a:ext uri="{FF2B5EF4-FFF2-40B4-BE49-F238E27FC236}">
                  <a16:creationId xmlns:a16="http://schemas.microsoft.com/office/drawing/2014/main" id="{00000000-0008-0000-0600-000053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53340</xdr:colOff>
          <xdr:row>124</xdr:row>
          <xdr:rowOff>0</xdr:rowOff>
        </xdr:from>
        <xdr:to>
          <xdr:col>15</xdr:col>
          <xdr:colOff>45720</xdr:colOff>
          <xdr:row>124</xdr:row>
          <xdr:rowOff>190500</xdr:rowOff>
        </xdr:to>
        <xdr:sp macro="" textlink="">
          <xdr:nvSpPr>
            <xdr:cNvPr id="16366676" name="Button 84" hidden="1">
              <a:extLst>
                <a:ext uri="{63B3BB69-23CF-44E3-9099-C40C66FF867C}">
                  <a14:compatExt spid="_x0000_s16366676"/>
                </a:ext>
                <a:ext uri="{FF2B5EF4-FFF2-40B4-BE49-F238E27FC236}">
                  <a16:creationId xmlns:a16="http://schemas.microsoft.com/office/drawing/2014/main" id="{00000000-0008-0000-0600-000054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342900</xdr:colOff>
          <xdr:row>124</xdr:row>
          <xdr:rowOff>0</xdr:rowOff>
        </xdr:from>
        <xdr:to>
          <xdr:col>16</xdr:col>
          <xdr:colOff>335280</xdr:colOff>
          <xdr:row>124</xdr:row>
          <xdr:rowOff>190500</xdr:rowOff>
        </xdr:to>
        <xdr:sp macro="" textlink="">
          <xdr:nvSpPr>
            <xdr:cNvPr id="16366677" name="Button 85" hidden="1">
              <a:extLst>
                <a:ext uri="{63B3BB69-23CF-44E3-9099-C40C66FF867C}">
                  <a14:compatExt spid="_x0000_s16366677"/>
                </a:ext>
                <a:ext uri="{FF2B5EF4-FFF2-40B4-BE49-F238E27FC236}">
                  <a16:creationId xmlns:a16="http://schemas.microsoft.com/office/drawing/2014/main" id="{00000000-0008-0000-0600-000055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121920</xdr:colOff>
          <xdr:row>124</xdr:row>
          <xdr:rowOff>0</xdr:rowOff>
        </xdr:from>
        <xdr:to>
          <xdr:col>18</xdr:col>
          <xdr:colOff>114300</xdr:colOff>
          <xdr:row>124</xdr:row>
          <xdr:rowOff>190500</xdr:rowOff>
        </xdr:to>
        <xdr:sp macro="" textlink="">
          <xdr:nvSpPr>
            <xdr:cNvPr id="16366678" name="Button 86" hidden="1">
              <a:extLst>
                <a:ext uri="{63B3BB69-23CF-44E3-9099-C40C66FF867C}">
                  <a14:compatExt spid="_x0000_s16366678"/>
                </a:ext>
                <a:ext uri="{FF2B5EF4-FFF2-40B4-BE49-F238E27FC236}">
                  <a16:creationId xmlns:a16="http://schemas.microsoft.com/office/drawing/2014/main" id="{00000000-0008-0000-0600-000056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327660</xdr:colOff>
          <xdr:row>124</xdr:row>
          <xdr:rowOff>0</xdr:rowOff>
        </xdr:from>
        <xdr:to>
          <xdr:col>19</xdr:col>
          <xdr:colOff>335280</xdr:colOff>
          <xdr:row>124</xdr:row>
          <xdr:rowOff>190500</xdr:rowOff>
        </xdr:to>
        <xdr:sp macro="" textlink="">
          <xdr:nvSpPr>
            <xdr:cNvPr id="16366679" name="Button 87" hidden="1">
              <a:extLst>
                <a:ext uri="{63B3BB69-23CF-44E3-9099-C40C66FF867C}">
                  <a14:compatExt spid="_x0000_s16366679"/>
                </a:ext>
                <a:ext uri="{FF2B5EF4-FFF2-40B4-BE49-F238E27FC236}">
                  <a16:creationId xmlns:a16="http://schemas.microsoft.com/office/drawing/2014/main" id="{00000000-0008-0000-0600-000057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106680</xdr:colOff>
          <xdr:row>124</xdr:row>
          <xdr:rowOff>0</xdr:rowOff>
        </xdr:from>
        <xdr:to>
          <xdr:col>21</xdr:col>
          <xdr:colOff>106680</xdr:colOff>
          <xdr:row>124</xdr:row>
          <xdr:rowOff>190500</xdr:rowOff>
        </xdr:to>
        <xdr:sp macro="" textlink="">
          <xdr:nvSpPr>
            <xdr:cNvPr id="16366680" name="Button 88" hidden="1">
              <a:extLst>
                <a:ext uri="{63B3BB69-23CF-44E3-9099-C40C66FF867C}">
                  <a14:compatExt spid="_x0000_s16366680"/>
                </a:ext>
                <a:ext uri="{FF2B5EF4-FFF2-40B4-BE49-F238E27FC236}">
                  <a16:creationId xmlns:a16="http://schemas.microsoft.com/office/drawing/2014/main" id="{00000000-0008-0000-0600-000058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17</xdr:row>
          <xdr:rowOff>0</xdr:rowOff>
        </xdr:from>
        <xdr:to>
          <xdr:col>21</xdr:col>
          <xdr:colOff>190500</xdr:colOff>
          <xdr:row>17</xdr:row>
          <xdr:rowOff>190500</xdr:rowOff>
        </xdr:to>
        <xdr:sp macro="" textlink="">
          <xdr:nvSpPr>
            <xdr:cNvPr id="16366681" name="Button 89" hidden="1">
              <a:extLst>
                <a:ext uri="{63B3BB69-23CF-44E3-9099-C40C66FF867C}">
                  <a14:compatExt spid="_x0000_s16366681"/>
                </a:ext>
                <a:ext uri="{FF2B5EF4-FFF2-40B4-BE49-F238E27FC236}">
                  <a16:creationId xmlns:a16="http://schemas.microsoft.com/office/drawing/2014/main" id="{00000000-0008-0000-0600-000059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42</xdr:row>
          <xdr:rowOff>0</xdr:rowOff>
        </xdr:from>
        <xdr:to>
          <xdr:col>21</xdr:col>
          <xdr:colOff>160020</xdr:colOff>
          <xdr:row>42</xdr:row>
          <xdr:rowOff>190500</xdr:rowOff>
        </xdr:to>
        <xdr:sp macro="" textlink="">
          <xdr:nvSpPr>
            <xdr:cNvPr id="16366682" name="Button 90" hidden="1">
              <a:extLst>
                <a:ext uri="{63B3BB69-23CF-44E3-9099-C40C66FF867C}">
                  <a14:compatExt spid="_x0000_s16366682"/>
                </a:ext>
                <a:ext uri="{FF2B5EF4-FFF2-40B4-BE49-F238E27FC236}">
                  <a16:creationId xmlns:a16="http://schemas.microsoft.com/office/drawing/2014/main" id="{00000000-0008-0000-0600-00005A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66</xdr:row>
          <xdr:rowOff>0</xdr:rowOff>
        </xdr:from>
        <xdr:to>
          <xdr:col>21</xdr:col>
          <xdr:colOff>190500</xdr:colOff>
          <xdr:row>66</xdr:row>
          <xdr:rowOff>190500</xdr:rowOff>
        </xdr:to>
        <xdr:sp macro="" textlink="">
          <xdr:nvSpPr>
            <xdr:cNvPr id="16366683" name="Button 91" hidden="1">
              <a:extLst>
                <a:ext uri="{63B3BB69-23CF-44E3-9099-C40C66FF867C}">
                  <a14:compatExt spid="_x0000_s16366683"/>
                </a:ext>
                <a:ext uri="{FF2B5EF4-FFF2-40B4-BE49-F238E27FC236}">
                  <a16:creationId xmlns:a16="http://schemas.microsoft.com/office/drawing/2014/main" id="{00000000-0008-0000-0600-00005B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91</xdr:row>
          <xdr:rowOff>0</xdr:rowOff>
        </xdr:from>
        <xdr:to>
          <xdr:col>21</xdr:col>
          <xdr:colOff>68580</xdr:colOff>
          <xdr:row>91</xdr:row>
          <xdr:rowOff>190500</xdr:rowOff>
        </xdr:to>
        <xdr:sp macro="" textlink="">
          <xdr:nvSpPr>
            <xdr:cNvPr id="16366684" name="Button 92" hidden="1">
              <a:extLst>
                <a:ext uri="{63B3BB69-23CF-44E3-9099-C40C66FF867C}">
                  <a14:compatExt spid="_x0000_s16366684"/>
                </a:ext>
                <a:ext uri="{FF2B5EF4-FFF2-40B4-BE49-F238E27FC236}">
                  <a16:creationId xmlns:a16="http://schemas.microsoft.com/office/drawing/2014/main" id="{00000000-0008-0000-0600-00005C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116</xdr:row>
          <xdr:rowOff>0</xdr:rowOff>
        </xdr:from>
        <xdr:to>
          <xdr:col>21</xdr:col>
          <xdr:colOff>190500</xdr:colOff>
          <xdr:row>117</xdr:row>
          <xdr:rowOff>0</xdr:rowOff>
        </xdr:to>
        <xdr:sp macro="" textlink="">
          <xdr:nvSpPr>
            <xdr:cNvPr id="16366685" name="Button 93" hidden="1">
              <a:extLst>
                <a:ext uri="{63B3BB69-23CF-44E3-9099-C40C66FF867C}">
                  <a14:compatExt spid="_x0000_s16366685"/>
                </a:ext>
                <a:ext uri="{FF2B5EF4-FFF2-40B4-BE49-F238E27FC236}">
                  <a16:creationId xmlns:a16="http://schemas.microsoft.com/office/drawing/2014/main" id="{00000000-0008-0000-0600-00005D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141</xdr:row>
          <xdr:rowOff>0</xdr:rowOff>
        </xdr:from>
        <xdr:to>
          <xdr:col>21</xdr:col>
          <xdr:colOff>190500</xdr:colOff>
          <xdr:row>142</xdr:row>
          <xdr:rowOff>0</xdr:rowOff>
        </xdr:to>
        <xdr:sp macro="" textlink="">
          <xdr:nvSpPr>
            <xdr:cNvPr id="16366686" name="Button 94" hidden="1">
              <a:extLst>
                <a:ext uri="{63B3BB69-23CF-44E3-9099-C40C66FF867C}">
                  <a14:compatExt spid="_x0000_s16366686"/>
                </a:ext>
                <a:ext uri="{FF2B5EF4-FFF2-40B4-BE49-F238E27FC236}">
                  <a16:creationId xmlns:a16="http://schemas.microsoft.com/office/drawing/2014/main" id="{00000000-0008-0000-0600-00005E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166</xdr:row>
          <xdr:rowOff>0</xdr:rowOff>
        </xdr:from>
        <xdr:to>
          <xdr:col>21</xdr:col>
          <xdr:colOff>190500</xdr:colOff>
          <xdr:row>167</xdr:row>
          <xdr:rowOff>30480</xdr:rowOff>
        </xdr:to>
        <xdr:sp macro="" textlink="">
          <xdr:nvSpPr>
            <xdr:cNvPr id="16366687" name="Button 95" hidden="1">
              <a:extLst>
                <a:ext uri="{63B3BB69-23CF-44E3-9099-C40C66FF867C}">
                  <a14:compatExt spid="_x0000_s16366687"/>
                </a:ext>
                <a:ext uri="{FF2B5EF4-FFF2-40B4-BE49-F238E27FC236}">
                  <a16:creationId xmlns:a16="http://schemas.microsoft.com/office/drawing/2014/main" id="{00000000-0008-0000-0600-00005F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191</xdr:row>
          <xdr:rowOff>0</xdr:rowOff>
        </xdr:from>
        <xdr:to>
          <xdr:col>21</xdr:col>
          <xdr:colOff>190500</xdr:colOff>
          <xdr:row>192</xdr:row>
          <xdr:rowOff>30480</xdr:rowOff>
        </xdr:to>
        <xdr:sp macro="" textlink="">
          <xdr:nvSpPr>
            <xdr:cNvPr id="16366688" name="Button 96" hidden="1">
              <a:extLst>
                <a:ext uri="{63B3BB69-23CF-44E3-9099-C40C66FF867C}">
                  <a14:compatExt spid="_x0000_s16366688"/>
                </a:ext>
                <a:ext uri="{FF2B5EF4-FFF2-40B4-BE49-F238E27FC236}">
                  <a16:creationId xmlns:a16="http://schemas.microsoft.com/office/drawing/2014/main" id="{00000000-0008-0000-0600-000060BCF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114300</xdr:rowOff>
    </xdr:from>
    <xdr:to>
      <xdr:col>22</xdr:col>
      <xdr:colOff>0</xdr:colOff>
      <xdr:row>0</xdr:row>
      <xdr:rowOff>457200</xdr:rowOff>
    </xdr:to>
    <xdr:sp macro="" textlink="">
      <xdr:nvSpPr>
        <xdr:cNvPr id="2" name="Text Box 5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670935" y="114300"/>
          <a:ext cx="5404485" cy="3429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74997"/>
            </a:srgbClr>
          </a:outerShdw>
        </a:effectLst>
      </xdr:spPr>
      <xdr:txBody>
        <a:bodyPr vertOverflow="clip" wrap="square" lIns="45720" tIns="36576" rIns="0" bIns="0" anchor="t"/>
        <a:lstStyle/>
        <a:p>
          <a:pPr algn="l" rtl="0">
            <a:defRPr sz="1000"/>
          </a:pPr>
          <a:r>
            <a:rPr lang="nl-NL" sz="2000" b="0" i="0" u="none" strike="noStrike" baseline="0">
              <a:solidFill>
                <a:srgbClr val="DD0806"/>
              </a:solidFill>
              <a:latin typeface="Arial"/>
              <a:cs typeface="Arial"/>
            </a:rPr>
            <a:t>Loper 1 t/m 6 (</a:t>
          </a:r>
          <a:r>
            <a:rPr lang="nl-NL" sz="1200" b="0" i="0" u="none" strike="noStrike" baseline="0">
              <a:solidFill>
                <a:srgbClr val="DD0806"/>
              </a:solidFill>
              <a:latin typeface="Arial"/>
              <a:cs typeface="Arial"/>
            </a:rPr>
            <a:t>alle elektrisch</a:t>
          </a:r>
          <a:r>
            <a:rPr lang="nl-NL" sz="2000" b="0" i="0" u="none" strike="noStrike" baseline="0">
              <a:solidFill>
                <a:srgbClr val="DD0806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103909</xdr:colOff>
      <xdr:row>51</xdr:row>
      <xdr:rowOff>69273</xdr:rowOff>
    </xdr:from>
    <xdr:to>
      <xdr:col>9</xdr:col>
      <xdr:colOff>147204</xdr:colOff>
      <xdr:row>51</xdr:row>
      <xdr:rowOff>813955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260369" y="13526193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3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77932</xdr:colOff>
      <xdr:row>2</xdr:row>
      <xdr:rowOff>69273</xdr:rowOff>
    </xdr:from>
    <xdr:to>
      <xdr:col>9</xdr:col>
      <xdr:colOff>121227</xdr:colOff>
      <xdr:row>2</xdr:row>
      <xdr:rowOff>813955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234392" y="1387533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1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86591</xdr:colOff>
      <xdr:row>27</xdr:row>
      <xdr:rowOff>69273</xdr:rowOff>
    </xdr:from>
    <xdr:to>
      <xdr:col>9</xdr:col>
      <xdr:colOff>129886</xdr:colOff>
      <xdr:row>27</xdr:row>
      <xdr:rowOff>813955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2243051" y="7559733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2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103909</xdr:colOff>
      <xdr:row>76</xdr:row>
      <xdr:rowOff>69273</xdr:rowOff>
    </xdr:from>
    <xdr:to>
      <xdr:col>9</xdr:col>
      <xdr:colOff>147204</xdr:colOff>
      <xdr:row>76</xdr:row>
      <xdr:rowOff>813955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0369" y="19721253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4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86591</xdr:colOff>
      <xdr:row>101</xdr:row>
      <xdr:rowOff>77932</xdr:rowOff>
    </xdr:from>
    <xdr:to>
      <xdr:col>9</xdr:col>
      <xdr:colOff>129886</xdr:colOff>
      <xdr:row>101</xdr:row>
      <xdr:rowOff>822614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2243051" y="26039272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5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103918</xdr:colOff>
      <xdr:row>126</xdr:row>
      <xdr:rowOff>103909</xdr:rowOff>
    </xdr:from>
    <xdr:to>
      <xdr:col>9</xdr:col>
      <xdr:colOff>147213</xdr:colOff>
      <xdr:row>126</xdr:row>
      <xdr:rowOff>848591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2260378" y="32146009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6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60624</xdr:colOff>
      <xdr:row>151</xdr:row>
      <xdr:rowOff>34637</xdr:rowOff>
    </xdr:from>
    <xdr:to>
      <xdr:col>9</xdr:col>
      <xdr:colOff>103919</xdr:colOff>
      <xdr:row>151</xdr:row>
      <xdr:rowOff>779319</xdr:rowOff>
    </xdr:to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217084" y="38027957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</xdr:col>
      <xdr:colOff>51954</xdr:colOff>
      <xdr:row>176</xdr:row>
      <xdr:rowOff>43296</xdr:rowOff>
    </xdr:from>
    <xdr:to>
      <xdr:col>9</xdr:col>
      <xdr:colOff>95249</xdr:colOff>
      <xdr:row>176</xdr:row>
      <xdr:rowOff>787978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2208414" y="43873536"/>
          <a:ext cx="2123555" cy="7446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3600" b="1">
              <a:solidFill>
                <a:srgbClr val="FF0000"/>
              </a:solidFill>
              <a:latin typeface="+mn-lt"/>
            </a:rPr>
            <a:t>Loper</a:t>
          </a:r>
          <a:r>
            <a:rPr lang="nl-NL" sz="3600" b="1" baseline="0">
              <a:solidFill>
                <a:srgbClr val="FF0000"/>
              </a:solidFill>
              <a:latin typeface="+mn-lt"/>
            </a:rPr>
            <a:t> </a:t>
          </a:r>
          <a:endParaRPr lang="nl-NL" sz="3600" b="1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22</xdr:col>
      <xdr:colOff>380992</xdr:colOff>
      <xdr:row>2</xdr:row>
      <xdr:rowOff>978477</xdr:rowOff>
    </xdr:from>
    <xdr:to>
      <xdr:col>33</xdr:col>
      <xdr:colOff>103901</xdr:colOff>
      <xdr:row>19</xdr:row>
      <xdr:rowOff>147205</xdr:rowOff>
    </xdr:to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9456412" y="2296737"/>
          <a:ext cx="3060469" cy="374834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1"/>
            <a:t>Invulinstructie</a:t>
          </a:r>
          <a:r>
            <a:rPr lang="nl-NL" sz="1200"/>
            <a:t>:</a:t>
          </a:r>
        </a:p>
        <a:p>
          <a:r>
            <a:rPr lang="nl-NL" sz="1200"/>
            <a:t>1)</a:t>
          </a:r>
          <a:r>
            <a:rPr lang="nl-NL" sz="1200" baseline="0"/>
            <a:t> selecteer de loper die je wilt gebruiken (verander evt. het nummer door erop te klikken).</a:t>
          </a:r>
        </a:p>
        <a:p>
          <a:r>
            <a:rPr lang="nl-NL" sz="1200" baseline="0"/>
            <a:t>2) kopieer en plak de namen.</a:t>
          </a:r>
        </a:p>
        <a:p>
          <a:r>
            <a:rPr lang="nl-NL" sz="1200" baseline="0"/>
            <a:t>3) controleer of elek./mech. goed is ingesteld (instellen via afrolmenu, pijltje rechterkant)</a:t>
          </a:r>
        </a:p>
        <a:p>
          <a:r>
            <a:rPr lang="nl-NL" sz="1200" baseline="0"/>
            <a:t>4) stel het aantal maal in dat de poule verschermd moet worden (invoeren of selecteren in afrolmenu), max. 4 maal. Dit bepaalt ook het aantal geprinte kopiën. </a:t>
          </a:r>
        </a:p>
        <a:p>
          <a:r>
            <a:rPr lang="nl-NL" sz="1200" baseline="0"/>
            <a:t>5) klik beneden aan de poulesttaat op 'pouleschema'</a:t>
          </a:r>
        </a:p>
        <a:p>
          <a:r>
            <a:rPr lang="nl-NL" sz="1200" baseline="0"/>
            <a:t>6) klik op het aantal schermers (knoppen 4 t/m 12)</a:t>
          </a:r>
        </a:p>
        <a:p>
          <a:r>
            <a:rPr lang="nl-NL" sz="1200" baseline="0"/>
            <a:t>7) check of alles klopt.</a:t>
          </a:r>
        </a:p>
        <a:p>
          <a:r>
            <a:rPr lang="nl-NL" sz="1200" baseline="0"/>
            <a:t>8) klik op print boven aan de poulestaat.</a:t>
          </a:r>
        </a:p>
        <a:p>
          <a:r>
            <a:rPr lang="nl-NL" sz="1200" baseline="0"/>
            <a:t>9) Ga verder met de volgende staat.</a:t>
          </a:r>
          <a:endParaRPr lang="nl-NL" sz="12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2</xdr:row>
          <xdr:rowOff>38100</xdr:rowOff>
        </xdr:from>
        <xdr:to>
          <xdr:col>1</xdr:col>
          <xdr:colOff>144780</xdr:colOff>
          <xdr:row>2</xdr:row>
          <xdr:rowOff>411480</xdr:rowOff>
        </xdr:to>
        <xdr:sp macro="" textlink="">
          <xdr:nvSpPr>
            <xdr:cNvPr id="16384001" name="Button 1" hidden="1">
              <a:extLst>
                <a:ext uri="{63B3BB69-23CF-44E3-9099-C40C66FF867C}">
                  <a14:compatExt spid="_x0000_s16384001"/>
                </a:ext>
                <a:ext uri="{FF2B5EF4-FFF2-40B4-BE49-F238E27FC236}">
                  <a16:creationId xmlns:a16="http://schemas.microsoft.com/office/drawing/2014/main" id="{00000000-0008-0000-0900-000001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27</xdr:row>
          <xdr:rowOff>38100</xdr:rowOff>
        </xdr:from>
        <xdr:to>
          <xdr:col>1</xdr:col>
          <xdr:colOff>121920</xdr:colOff>
          <xdr:row>27</xdr:row>
          <xdr:rowOff>411480</xdr:rowOff>
        </xdr:to>
        <xdr:sp macro="" textlink="">
          <xdr:nvSpPr>
            <xdr:cNvPr id="16384002" name="Button 2" hidden="1">
              <a:extLst>
                <a:ext uri="{63B3BB69-23CF-44E3-9099-C40C66FF867C}">
                  <a14:compatExt spid="_x0000_s16384002"/>
                </a:ext>
                <a:ext uri="{FF2B5EF4-FFF2-40B4-BE49-F238E27FC236}">
                  <a16:creationId xmlns:a16="http://schemas.microsoft.com/office/drawing/2014/main" id="{00000000-0008-0000-0900-000002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51</xdr:row>
          <xdr:rowOff>38100</xdr:rowOff>
        </xdr:from>
        <xdr:to>
          <xdr:col>1</xdr:col>
          <xdr:colOff>152400</xdr:colOff>
          <xdr:row>51</xdr:row>
          <xdr:rowOff>411480</xdr:rowOff>
        </xdr:to>
        <xdr:sp macro="" textlink="">
          <xdr:nvSpPr>
            <xdr:cNvPr id="16384003" name="Button 3" hidden="1">
              <a:extLst>
                <a:ext uri="{63B3BB69-23CF-44E3-9099-C40C66FF867C}">
                  <a14:compatExt spid="_x0000_s16384003"/>
                </a:ext>
                <a:ext uri="{FF2B5EF4-FFF2-40B4-BE49-F238E27FC236}">
                  <a16:creationId xmlns:a16="http://schemas.microsoft.com/office/drawing/2014/main" id="{00000000-0008-0000-0900-000003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76</xdr:row>
          <xdr:rowOff>38100</xdr:rowOff>
        </xdr:from>
        <xdr:to>
          <xdr:col>1</xdr:col>
          <xdr:colOff>152400</xdr:colOff>
          <xdr:row>76</xdr:row>
          <xdr:rowOff>411480</xdr:rowOff>
        </xdr:to>
        <xdr:sp macro="" textlink="">
          <xdr:nvSpPr>
            <xdr:cNvPr id="16384004" name="Button 4" hidden="1">
              <a:extLst>
                <a:ext uri="{63B3BB69-23CF-44E3-9099-C40C66FF867C}">
                  <a14:compatExt spid="_x0000_s16384004"/>
                </a:ext>
                <a:ext uri="{FF2B5EF4-FFF2-40B4-BE49-F238E27FC236}">
                  <a16:creationId xmlns:a16="http://schemas.microsoft.com/office/drawing/2014/main" id="{00000000-0008-0000-0900-000004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101</xdr:row>
          <xdr:rowOff>38100</xdr:rowOff>
        </xdr:from>
        <xdr:to>
          <xdr:col>1</xdr:col>
          <xdr:colOff>152400</xdr:colOff>
          <xdr:row>101</xdr:row>
          <xdr:rowOff>411480</xdr:rowOff>
        </xdr:to>
        <xdr:sp macro="" textlink="">
          <xdr:nvSpPr>
            <xdr:cNvPr id="16384005" name="Button 5" hidden="1">
              <a:extLst>
                <a:ext uri="{63B3BB69-23CF-44E3-9099-C40C66FF867C}">
                  <a14:compatExt spid="_x0000_s16384005"/>
                </a:ext>
                <a:ext uri="{FF2B5EF4-FFF2-40B4-BE49-F238E27FC236}">
                  <a16:creationId xmlns:a16="http://schemas.microsoft.com/office/drawing/2014/main" id="{00000000-0008-0000-0900-000005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126</xdr:row>
          <xdr:rowOff>68580</xdr:rowOff>
        </xdr:from>
        <xdr:to>
          <xdr:col>1</xdr:col>
          <xdr:colOff>137160</xdr:colOff>
          <xdr:row>126</xdr:row>
          <xdr:rowOff>426720</xdr:rowOff>
        </xdr:to>
        <xdr:sp macro="" textlink="">
          <xdr:nvSpPr>
            <xdr:cNvPr id="16384006" name="Button 6" hidden="1">
              <a:extLst>
                <a:ext uri="{63B3BB69-23CF-44E3-9099-C40C66FF867C}">
                  <a14:compatExt spid="_x0000_s16384006"/>
                </a:ext>
                <a:ext uri="{FF2B5EF4-FFF2-40B4-BE49-F238E27FC236}">
                  <a16:creationId xmlns:a16="http://schemas.microsoft.com/office/drawing/2014/main" id="{00000000-0008-0000-0900-000006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151</xdr:row>
          <xdr:rowOff>38100</xdr:rowOff>
        </xdr:from>
        <xdr:to>
          <xdr:col>1</xdr:col>
          <xdr:colOff>175260</xdr:colOff>
          <xdr:row>151</xdr:row>
          <xdr:rowOff>403860</xdr:rowOff>
        </xdr:to>
        <xdr:sp macro="" textlink="">
          <xdr:nvSpPr>
            <xdr:cNvPr id="16384007" name="Button 7" hidden="1">
              <a:extLst>
                <a:ext uri="{63B3BB69-23CF-44E3-9099-C40C66FF867C}">
                  <a14:compatExt spid="_x0000_s16384007"/>
                </a:ext>
                <a:ext uri="{FF2B5EF4-FFF2-40B4-BE49-F238E27FC236}">
                  <a16:creationId xmlns:a16="http://schemas.microsoft.com/office/drawing/2014/main" id="{00000000-0008-0000-0900-000007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176</xdr:row>
          <xdr:rowOff>38100</xdr:rowOff>
        </xdr:from>
        <xdr:to>
          <xdr:col>1</xdr:col>
          <xdr:colOff>175260</xdr:colOff>
          <xdr:row>176</xdr:row>
          <xdr:rowOff>403860</xdr:rowOff>
        </xdr:to>
        <xdr:sp macro="" textlink="">
          <xdr:nvSpPr>
            <xdr:cNvPr id="16384008" name="Button 8" hidden="1">
              <a:extLst>
                <a:ext uri="{63B3BB69-23CF-44E3-9099-C40C66FF867C}">
                  <a14:compatExt spid="_x0000_s16384008"/>
                </a:ext>
                <a:ext uri="{FF2B5EF4-FFF2-40B4-BE49-F238E27FC236}">
                  <a16:creationId xmlns:a16="http://schemas.microsoft.com/office/drawing/2014/main" id="{00000000-0008-0000-0900-000008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83820</xdr:colOff>
          <xdr:row>98</xdr:row>
          <xdr:rowOff>83820</xdr:rowOff>
        </xdr:from>
        <xdr:to>
          <xdr:col>6</xdr:col>
          <xdr:colOff>198120</xdr:colOff>
          <xdr:row>98</xdr:row>
          <xdr:rowOff>274320</xdr:rowOff>
        </xdr:to>
        <xdr:sp macro="" textlink="">
          <xdr:nvSpPr>
            <xdr:cNvPr id="16384009" name="Button 9" hidden="1">
              <a:extLst>
                <a:ext uri="{63B3BB69-23CF-44E3-9099-C40C66FF867C}">
                  <a14:compatExt spid="_x0000_s16384009"/>
                </a:ext>
                <a:ext uri="{FF2B5EF4-FFF2-40B4-BE49-F238E27FC236}">
                  <a16:creationId xmlns:a16="http://schemas.microsoft.com/office/drawing/2014/main" id="{00000000-0008-0000-0900-000009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144780</xdr:colOff>
          <xdr:row>98</xdr:row>
          <xdr:rowOff>83820</xdr:rowOff>
        </xdr:from>
        <xdr:to>
          <xdr:col>8</xdr:col>
          <xdr:colOff>266700</xdr:colOff>
          <xdr:row>98</xdr:row>
          <xdr:rowOff>274320</xdr:rowOff>
        </xdr:to>
        <xdr:sp macro="" textlink="">
          <xdr:nvSpPr>
            <xdr:cNvPr id="16384010" name="Button 10" hidden="1">
              <a:extLst>
                <a:ext uri="{63B3BB69-23CF-44E3-9099-C40C66FF867C}">
                  <a14:compatExt spid="_x0000_s16384010"/>
                </a:ext>
                <a:ext uri="{FF2B5EF4-FFF2-40B4-BE49-F238E27FC236}">
                  <a16:creationId xmlns:a16="http://schemas.microsoft.com/office/drawing/2014/main" id="{00000000-0008-0000-0900-00000A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220980</xdr:colOff>
          <xdr:row>98</xdr:row>
          <xdr:rowOff>83820</xdr:rowOff>
        </xdr:from>
        <xdr:to>
          <xdr:col>11</xdr:col>
          <xdr:colOff>45720</xdr:colOff>
          <xdr:row>98</xdr:row>
          <xdr:rowOff>274320</xdr:rowOff>
        </xdr:to>
        <xdr:sp macro="" textlink="">
          <xdr:nvSpPr>
            <xdr:cNvPr id="16384011" name="Button 11" hidden="1">
              <a:extLst>
                <a:ext uri="{63B3BB69-23CF-44E3-9099-C40C66FF867C}">
                  <a14:compatExt spid="_x0000_s16384011"/>
                </a:ext>
                <a:ext uri="{FF2B5EF4-FFF2-40B4-BE49-F238E27FC236}">
                  <a16:creationId xmlns:a16="http://schemas.microsoft.com/office/drawing/2014/main" id="{00000000-0008-0000-0900-00000B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281940</xdr:colOff>
          <xdr:row>98</xdr:row>
          <xdr:rowOff>83820</xdr:rowOff>
        </xdr:from>
        <xdr:to>
          <xdr:col>13</xdr:col>
          <xdr:colOff>106680</xdr:colOff>
          <xdr:row>98</xdr:row>
          <xdr:rowOff>274320</xdr:rowOff>
        </xdr:to>
        <xdr:sp macro="" textlink="">
          <xdr:nvSpPr>
            <xdr:cNvPr id="16384012" name="Button 12" hidden="1">
              <a:extLst>
                <a:ext uri="{63B3BB69-23CF-44E3-9099-C40C66FF867C}">
                  <a14:compatExt spid="_x0000_s16384012"/>
                </a:ext>
                <a:ext uri="{FF2B5EF4-FFF2-40B4-BE49-F238E27FC236}">
                  <a16:creationId xmlns:a16="http://schemas.microsoft.com/office/drawing/2014/main" id="{00000000-0008-0000-0900-00000C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129540</xdr:colOff>
          <xdr:row>98</xdr:row>
          <xdr:rowOff>83820</xdr:rowOff>
        </xdr:from>
        <xdr:to>
          <xdr:col>15</xdr:col>
          <xdr:colOff>129540</xdr:colOff>
          <xdr:row>98</xdr:row>
          <xdr:rowOff>274320</xdr:rowOff>
        </xdr:to>
        <xdr:sp macro="" textlink="">
          <xdr:nvSpPr>
            <xdr:cNvPr id="16384013" name="Button 13" hidden="1">
              <a:extLst>
                <a:ext uri="{63B3BB69-23CF-44E3-9099-C40C66FF867C}">
                  <a14:compatExt spid="_x0000_s16384013"/>
                </a:ext>
                <a:ext uri="{FF2B5EF4-FFF2-40B4-BE49-F238E27FC236}">
                  <a16:creationId xmlns:a16="http://schemas.microsoft.com/office/drawing/2014/main" id="{00000000-0008-0000-0900-00000D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98</xdr:row>
          <xdr:rowOff>83820</xdr:rowOff>
        </xdr:from>
        <xdr:to>
          <xdr:col>16</xdr:col>
          <xdr:colOff>419100</xdr:colOff>
          <xdr:row>98</xdr:row>
          <xdr:rowOff>274320</xdr:rowOff>
        </xdr:to>
        <xdr:sp macro="" textlink="">
          <xdr:nvSpPr>
            <xdr:cNvPr id="16384014" name="Button 14" hidden="1">
              <a:extLst>
                <a:ext uri="{63B3BB69-23CF-44E3-9099-C40C66FF867C}">
                  <a14:compatExt spid="_x0000_s16384014"/>
                </a:ext>
                <a:ext uri="{FF2B5EF4-FFF2-40B4-BE49-F238E27FC236}">
                  <a16:creationId xmlns:a16="http://schemas.microsoft.com/office/drawing/2014/main" id="{00000000-0008-0000-0900-00000E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198120</xdr:colOff>
          <xdr:row>98</xdr:row>
          <xdr:rowOff>83820</xdr:rowOff>
        </xdr:from>
        <xdr:to>
          <xdr:col>18</xdr:col>
          <xdr:colOff>198120</xdr:colOff>
          <xdr:row>98</xdr:row>
          <xdr:rowOff>274320</xdr:rowOff>
        </xdr:to>
        <xdr:sp macro="" textlink="">
          <xdr:nvSpPr>
            <xdr:cNvPr id="16384015" name="Button 15" hidden="1">
              <a:extLst>
                <a:ext uri="{63B3BB69-23CF-44E3-9099-C40C66FF867C}">
                  <a14:compatExt spid="_x0000_s16384015"/>
                </a:ext>
                <a:ext uri="{FF2B5EF4-FFF2-40B4-BE49-F238E27FC236}">
                  <a16:creationId xmlns:a16="http://schemas.microsoft.com/office/drawing/2014/main" id="{00000000-0008-0000-0900-00000F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411480</xdr:colOff>
          <xdr:row>98</xdr:row>
          <xdr:rowOff>83820</xdr:rowOff>
        </xdr:from>
        <xdr:to>
          <xdr:col>19</xdr:col>
          <xdr:colOff>411480</xdr:colOff>
          <xdr:row>98</xdr:row>
          <xdr:rowOff>274320</xdr:rowOff>
        </xdr:to>
        <xdr:sp macro="" textlink="">
          <xdr:nvSpPr>
            <xdr:cNvPr id="16384016" name="Button 16" hidden="1">
              <a:extLst>
                <a:ext uri="{63B3BB69-23CF-44E3-9099-C40C66FF867C}">
                  <a14:compatExt spid="_x0000_s16384016"/>
                </a:ext>
                <a:ext uri="{FF2B5EF4-FFF2-40B4-BE49-F238E27FC236}">
                  <a16:creationId xmlns:a16="http://schemas.microsoft.com/office/drawing/2014/main" id="{00000000-0008-0000-0900-000010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98</xdr:row>
          <xdr:rowOff>83820</xdr:rowOff>
        </xdr:from>
        <xdr:to>
          <xdr:col>21</xdr:col>
          <xdr:colOff>182880</xdr:colOff>
          <xdr:row>98</xdr:row>
          <xdr:rowOff>274320</xdr:rowOff>
        </xdr:to>
        <xdr:sp macro="" textlink="">
          <xdr:nvSpPr>
            <xdr:cNvPr id="16384017" name="Button 17" hidden="1">
              <a:extLst>
                <a:ext uri="{63B3BB69-23CF-44E3-9099-C40C66FF867C}">
                  <a14:compatExt spid="_x0000_s16384017"/>
                </a:ext>
                <a:ext uri="{FF2B5EF4-FFF2-40B4-BE49-F238E27FC236}">
                  <a16:creationId xmlns:a16="http://schemas.microsoft.com/office/drawing/2014/main" id="{00000000-0008-0000-0900-000011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25</xdr:row>
          <xdr:rowOff>76200</xdr:rowOff>
        </xdr:from>
        <xdr:to>
          <xdr:col>6</xdr:col>
          <xdr:colOff>121920</xdr:colOff>
          <xdr:row>26</xdr:row>
          <xdr:rowOff>45720</xdr:rowOff>
        </xdr:to>
        <xdr:sp macro="" textlink="">
          <xdr:nvSpPr>
            <xdr:cNvPr id="16384018" name="Button 18" hidden="1">
              <a:extLst>
                <a:ext uri="{63B3BB69-23CF-44E3-9099-C40C66FF867C}">
                  <a14:compatExt spid="_x0000_s16384018"/>
                </a:ext>
                <a:ext uri="{FF2B5EF4-FFF2-40B4-BE49-F238E27FC236}">
                  <a16:creationId xmlns:a16="http://schemas.microsoft.com/office/drawing/2014/main" id="{00000000-0008-0000-0900-000012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</xdr:colOff>
          <xdr:row>25</xdr:row>
          <xdr:rowOff>76200</xdr:rowOff>
        </xdr:from>
        <xdr:to>
          <xdr:col>8</xdr:col>
          <xdr:colOff>182880</xdr:colOff>
          <xdr:row>26</xdr:row>
          <xdr:rowOff>45720</xdr:rowOff>
        </xdr:to>
        <xdr:sp macro="" textlink="">
          <xdr:nvSpPr>
            <xdr:cNvPr id="16384019" name="Button 19" hidden="1">
              <a:extLst>
                <a:ext uri="{63B3BB69-23CF-44E3-9099-C40C66FF867C}">
                  <a14:compatExt spid="_x0000_s16384019"/>
                </a:ext>
                <a:ext uri="{FF2B5EF4-FFF2-40B4-BE49-F238E27FC236}">
                  <a16:creationId xmlns:a16="http://schemas.microsoft.com/office/drawing/2014/main" id="{00000000-0008-0000-0900-000013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144780</xdr:colOff>
          <xdr:row>25</xdr:row>
          <xdr:rowOff>76200</xdr:rowOff>
        </xdr:from>
        <xdr:to>
          <xdr:col>10</xdr:col>
          <xdr:colOff>266700</xdr:colOff>
          <xdr:row>26</xdr:row>
          <xdr:rowOff>45720</xdr:rowOff>
        </xdr:to>
        <xdr:sp macro="" textlink="">
          <xdr:nvSpPr>
            <xdr:cNvPr id="16384020" name="Button 20" hidden="1">
              <a:extLst>
                <a:ext uri="{63B3BB69-23CF-44E3-9099-C40C66FF867C}">
                  <a14:compatExt spid="_x0000_s16384020"/>
                </a:ext>
                <a:ext uri="{FF2B5EF4-FFF2-40B4-BE49-F238E27FC236}">
                  <a16:creationId xmlns:a16="http://schemas.microsoft.com/office/drawing/2014/main" id="{00000000-0008-0000-0900-000014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198120</xdr:colOff>
          <xdr:row>25</xdr:row>
          <xdr:rowOff>76200</xdr:rowOff>
        </xdr:from>
        <xdr:to>
          <xdr:col>13</xdr:col>
          <xdr:colOff>30480</xdr:colOff>
          <xdr:row>26</xdr:row>
          <xdr:rowOff>45720</xdr:rowOff>
        </xdr:to>
        <xdr:sp macro="" textlink="">
          <xdr:nvSpPr>
            <xdr:cNvPr id="16384021" name="Button 21" hidden="1">
              <a:extLst>
                <a:ext uri="{63B3BB69-23CF-44E3-9099-C40C66FF867C}">
                  <a14:compatExt spid="_x0000_s16384021"/>
                </a:ext>
                <a:ext uri="{FF2B5EF4-FFF2-40B4-BE49-F238E27FC236}">
                  <a16:creationId xmlns:a16="http://schemas.microsoft.com/office/drawing/2014/main" id="{00000000-0008-0000-0900-000015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53340</xdr:colOff>
          <xdr:row>25</xdr:row>
          <xdr:rowOff>76200</xdr:rowOff>
        </xdr:from>
        <xdr:to>
          <xdr:col>15</xdr:col>
          <xdr:colOff>45720</xdr:colOff>
          <xdr:row>26</xdr:row>
          <xdr:rowOff>45720</xdr:rowOff>
        </xdr:to>
        <xdr:sp macro="" textlink="">
          <xdr:nvSpPr>
            <xdr:cNvPr id="16384022" name="Button 22" hidden="1">
              <a:extLst>
                <a:ext uri="{63B3BB69-23CF-44E3-9099-C40C66FF867C}">
                  <a14:compatExt spid="_x0000_s16384022"/>
                </a:ext>
                <a:ext uri="{FF2B5EF4-FFF2-40B4-BE49-F238E27FC236}">
                  <a16:creationId xmlns:a16="http://schemas.microsoft.com/office/drawing/2014/main" id="{00000000-0008-0000-0900-000016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342900</xdr:colOff>
          <xdr:row>25</xdr:row>
          <xdr:rowOff>76200</xdr:rowOff>
        </xdr:from>
        <xdr:to>
          <xdr:col>16</xdr:col>
          <xdr:colOff>335280</xdr:colOff>
          <xdr:row>26</xdr:row>
          <xdr:rowOff>45720</xdr:rowOff>
        </xdr:to>
        <xdr:sp macro="" textlink="">
          <xdr:nvSpPr>
            <xdr:cNvPr id="16384023" name="Button 23" hidden="1">
              <a:extLst>
                <a:ext uri="{63B3BB69-23CF-44E3-9099-C40C66FF867C}">
                  <a14:compatExt spid="_x0000_s16384023"/>
                </a:ext>
                <a:ext uri="{FF2B5EF4-FFF2-40B4-BE49-F238E27FC236}">
                  <a16:creationId xmlns:a16="http://schemas.microsoft.com/office/drawing/2014/main" id="{00000000-0008-0000-0900-000017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121920</xdr:colOff>
          <xdr:row>25</xdr:row>
          <xdr:rowOff>76200</xdr:rowOff>
        </xdr:from>
        <xdr:to>
          <xdr:col>18</xdr:col>
          <xdr:colOff>114300</xdr:colOff>
          <xdr:row>26</xdr:row>
          <xdr:rowOff>45720</xdr:rowOff>
        </xdr:to>
        <xdr:sp macro="" textlink="">
          <xdr:nvSpPr>
            <xdr:cNvPr id="16384024" name="Button 24" hidden="1">
              <a:extLst>
                <a:ext uri="{63B3BB69-23CF-44E3-9099-C40C66FF867C}">
                  <a14:compatExt spid="_x0000_s16384024"/>
                </a:ext>
                <a:ext uri="{FF2B5EF4-FFF2-40B4-BE49-F238E27FC236}">
                  <a16:creationId xmlns:a16="http://schemas.microsoft.com/office/drawing/2014/main" id="{00000000-0008-0000-0900-000018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327660</xdr:colOff>
          <xdr:row>25</xdr:row>
          <xdr:rowOff>76200</xdr:rowOff>
        </xdr:from>
        <xdr:to>
          <xdr:col>19</xdr:col>
          <xdr:colOff>335280</xdr:colOff>
          <xdr:row>26</xdr:row>
          <xdr:rowOff>45720</xdr:rowOff>
        </xdr:to>
        <xdr:sp macro="" textlink="">
          <xdr:nvSpPr>
            <xdr:cNvPr id="16384025" name="Button 25" hidden="1">
              <a:extLst>
                <a:ext uri="{63B3BB69-23CF-44E3-9099-C40C66FF867C}">
                  <a14:compatExt spid="_x0000_s16384025"/>
                </a:ext>
                <a:ext uri="{FF2B5EF4-FFF2-40B4-BE49-F238E27FC236}">
                  <a16:creationId xmlns:a16="http://schemas.microsoft.com/office/drawing/2014/main" id="{00000000-0008-0000-0900-000019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106680</xdr:colOff>
          <xdr:row>25</xdr:row>
          <xdr:rowOff>76200</xdr:rowOff>
        </xdr:from>
        <xdr:to>
          <xdr:col>21</xdr:col>
          <xdr:colOff>106680</xdr:colOff>
          <xdr:row>26</xdr:row>
          <xdr:rowOff>45720</xdr:rowOff>
        </xdr:to>
        <xdr:sp macro="" textlink="">
          <xdr:nvSpPr>
            <xdr:cNvPr id="16384026" name="Button 26" hidden="1">
              <a:extLst>
                <a:ext uri="{63B3BB69-23CF-44E3-9099-C40C66FF867C}">
                  <a14:compatExt spid="_x0000_s16384026"/>
                </a:ext>
                <a:ext uri="{FF2B5EF4-FFF2-40B4-BE49-F238E27FC236}">
                  <a16:creationId xmlns:a16="http://schemas.microsoft.com/office/drawing/2014/main" id="{00000000-0008-0000-0900-00001A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50</xdr:row>
          <xdr:rowOff>106680</xdr:rowOff>
        </xdr:from>
        <xdr:to>
          <xdr:col>5</xdr:col>
          <xdr:colOff>281940</xdr:colOff>
          <xdr:row>50</xdr:row>
          <xdr:rowOff>297180</xdr:rowOff>
        </xdr:to>
        <xdr:sp macro="" textlink="">
          <xdr:nvSpPr>
            <xdr:cNvPr id="16384027" name="Button 27" hidden="1">
              <a:extLst>
                <a:ext uri="{63B3BB69-23CF-44E3-9099-C40C66FF867C}">
                  <a14:compatExt spid="_x0000_s16384027"/>
                </a:ext>
                <a:ext uri="{FF2B5EF4-FFF2-40B4-BE49-F238E27FC236}">
                  <a16:creationId xmlns:a16="http://schemas.microsoft.com/office/drawing/2014/main" id="{00000000-0008-0000-0900-00001B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228600</xdr:colOff>
          <xdr:row>50</xdr:row>
          <xdr:rowOff>106680</xdr:rowOff>
        </xdr:from>
        <xdr:to>
          <xdr:col>8</xdr:col>
          <xdr:colOff>60960</xdr:colOff>
          <xdr:row>50</xdr:row>
          <xdr:rowOff>297180</xdr:rowOff>
        </xdr:to>
        <xdr:sp macro="" textlink="">
          <xdr:nvSpPr>
            <xdr:cNvPr id="16384028" name="Button 28" hidden="1">
              <a:extLst>
                <a:ext uri="{63B3BB69-23CF-44E3-9099-C40C66FF867C}">
                  <a14:compatExt spid="_x0000_s16384028"/>
                </a:ext>
                <a:ext uri="{FF2B5EF4-FFF2-40B4-BE49-F238E27FC236}">
                  <a16:creationId xmlns:a16="http://schemas.microsoft.com/office/drawing/2014/main" id="{00000000-0008-0000-0900-00001C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50</xdr:row>
          <xdr:rowOff>106680</xdr:rowOff>
        </xdr:from>
        <xdr:to>
          <xdr:col>10</xdr:col>
          <xdr:colOff>152400</xdr:colOff>
          <xdr:row>50</xdr:row>
          <xdr:rowOff>297180</xdr:rowOff>
        </xdr:to>
        <xdr:sp macro="" textlink="">
          <xdr:nvSpPr>
            <xdr:cNvPr id="16384029" name="Button 29" hidden="1">
              <a:extLst>
                <a:ext uri="{63B3BB69-23CF-44E3-9099-C40C66FF867C}">
                  <a14:compatExt spid="_x0000_s16384029"/>
                </a:ext>
                <a:ext uri="{FF2B5EF4-FFF2-40B4-BE49-F238E27FC236}">
                  <a16:creationId xmlns:a16="http://schemas.microsoft.com/office/drawing/2014/main" id="{00000000-0008-0000-0900-00001D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91440</xdr:colOff>
          <xdr:row>50</xdr:row>
          <xdr:rowOff>106680</xdr:rowOff>
        </xdr:from>
        <xdr:to>
          <xdr:col>12</xdr:col>
          <xdr:colOff>220980</xdr:colOff>
          <xdr:row>50</xdr:row>
          <xdr:rowOff>297180</xdr:rowOff>
        </xdr:to>
        <xdr:sp macro="" textlink="">
          <xdr:nvSpPr>
            <xdr:cNvPr id="16384030" name="Button 30" hidden="1">
              <a:extLst>
                <a:ext uri="{63B3BB69-23CF-44E3-9099-C40C66FF867C}">
                  <a14:compatExt spid="_x0000_s16384030"/>
                </a:ext>
                <a:ext uri="{FF2B5EF4-FFF2-40B4-BE49-F238E27FC236}">
                  <a16:creationId xmlns:a16="http://schemas.microsoft.com/office/drawing/2014/main" id="{00000000-0008-0000-0900-00001E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251460</xdr:colOff>
          <xdr:row>50</xdr:row>
          <xdr:rowOff>106680</xdr:rowOff>
        </xdr:from>
        <xdr:to>
          <xdr:col>14</xdr:col>
          <xdr:colOff>373380</xdr:colOff>
          <xdr:row>50</xdr:row>
          <xdr:rowOff>297180</xdr:rowOff>
        </xdr:to>
        <xdr:sp macro="" textlink="">
          <xdr:nvSpPr>
            <xdr:cNvPr id="16384031" name="Button 31" hidden="1">
              <a:extLst>
                <a:ext uri="{63B3BB69-23CF-44E3-9099-C40C66FF867C}">
                  <a14:compatExt spid="_x0000_s16384031"/>
                </a:ext>
                <a:ext uri="{FF2B5EF4-FFF2-40B4-BE49-F238E27FC236}">
                  <a16:creationId xmlns:a16="http://schemas.microsoft.com/office/drawing/2014/main" id="{00000000-0008-0000-0900-00001F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259080</xdr:colOff>
          <xdr:row>50</xdr:row>
          <xdr:rowOff>106680</xdr:rowOff>
        </xdr:from>
        <xdr:to>
          <xdr:col>16</xdr:col>
          <xdr:colOff>251460</xdr:colOff>
          <xdr:row>50</xdr:row>
          <xdr:rowOff>297180</xdr:rowOff>
        </xdr:to>
        <xdr:sp macro="" textlink="">
          <xdr:nvSpPr>
            <xdr:cNvPr id="16384032" name="Button 32" hidden="1">
              <a:extLst>
                <a:ext uri="{63B3BB69-23CF-44E3-9099-C40C66FF867C}">
                  <a14:compatExt spid="_x0000_s16384032"/>
                </a:ext>
                <a:ext uri="{FF2B5EF4-FFF2-40B4-BE49-F238E27FC236}">
                  <a16:creationId xmlns:a16="http://schemas.microsoft.com/office/drawing/2014/main" id="{00000000-0008-0000-0900-000020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45720</xdr:colOff>
          <xdr:row>50</xdr:row>
          <xdr:rowOff>106680</xdr:rowOff>
        </xdr:from>
        <xdr:to>
          <xdr:col>18</xdr:col>
          <xdr:colOff>45720</xdr:colOff>
          <xdr:row>50</xdr:row>
          <xdr:rowOff>297180</xdr:rowOff>
        </xdr:to>
        <xdr:sp macro="" textlink="">
          <xdr:nvSpPr>
            <xdr:cNvPr id="16384033" name="Button 33" hidden="1">
              <a:extLst>
                <a:ext uri="{63B3BB69-23CF-44E3-9099-C40C66FF867C}">
                  <a14:compatExt spid="_x0000_s16384033"/>
                </a:ext>
                <a:ext uri="{FF2B5EF4-FFF2-40B4-BE49-F238E27FC236}">
                  <a16:creationId xmlns:a16="http://schemas.microsoft.com/office/drawing/2014/main" id="{00000000-0008-0000-0900-000021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259080</xdr:colOff>
          <xdr:row>50</xdr:row>
          <xdr:rowOff>106680</xdr:rowOff>
        </xdr:from>
        <xdr:to>
          <xdr:col>19</xdr:col>
          <xdr:colOff>266700</xdr:colOff>
          <xdr:row>50</xdr:row>
          <xdr:rowOff>297180</xdr:rowOff>
        </xdr:to>
        <xdr:sp macro="" textlink="">
          <xdr:nvSpPr>
            <xdr:cNvPr id="16384034" name="Button 34" hidden="1">
              <a:extLst>
                <a:ext uri="{63B3BB69-23CF-44E3-9099-C40C66FF867C}">
                  <a14:compatExt spid="_x0000_s16384034"/>
                </a:ext>
                <a:ext uri="{FF2B5EF4-FFF2-40B4-BE49-F238E27FC236}">
                  <a16:creationId xmlns:a16="http://schemas.microsoft.com/office/drawing/2014/main" id="{00000000-0008-0000-0900-000022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53340</xdr:colOff>
          <xdr:row>50</xdr:row>
          <xdr:rowOff>106680</xdr:rowOff>
        </xdr:from>
        <xdr:to>
          <xdr:col>21</xdr:col>
          <xdr:colOff>53340</xdr:colOff>
          <xdr:row>50</xdr:row>
          <xdr:rowOff>297180</xdr:rowOff>
        </xdr:to>
        <xdr:sp macro="" textlink="">
          <xdr:nvSpPr>
            <xdr:cNvPr id="16384035" name="Button 35" hidden="1">
              <a:extLst>
                <a:ext uri="{63B3BB69-23CF-44E3-9099-C40C66FF867C}">
                  <a14:compatExt spid="_x0000_s16384035"/>
                </a:ext>
                <a:ext uri="{FF2B5EF4-FFF2-40B4-BE49-F238E27FC236}">
                  <a16:creationId xmlns:a16="http://schemas.microsoft.com/office/drawing/2014/main" id="{00000000-0008-0000-0900-000023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</xdr:colOff>
          <xdr:row>74</xdr:row>
          <xdr:rowOff>0</xdr:rowOff>
        </xdr:from>
        <xdr:to>
          <xdr:col>6</xdr:col>
          <xdr:colOff>190500</xdr:colOff>
          <xdr:row>74</xdr:row>
          <xdr:rowOff>190500</xdr:rowOff>
        </xdr:to>
        <xdr:sp macro="" textlink="">
          <xdr:nvSpPr>
            <xdr:cNvPr id="16384036" name="Button 36" hidden="1">
              <a:extLst>
                <a:ext uri="{63B3BB69-23CF-44E3-9099-C40C66FF867C}">
                  <a14:compatExt spid="_x0000_s16384036"/>
                </a:ext>
                <a:ext uri="{FF2B5EF4-FFF2-40B4-BE49-F238E27FC236}">
                  <a16:creationId xmlns:a16="http://schemas.microsoft.com/office/drawing/2014/main" id="{00000000-0008-0000-0900-000024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137160</xdr:colOff>
          <xdr:row>74</xdr:row>
          <xdr:rowOff>0</xdr:rowOff>
        </xdr:from>
        <xdr:to>
          <xdr:col>8</xdr:col>
          <xdr:colOff>251460</xdr:colOff>
          <xdr:row>74</xdr:row>
          <xdr:rowOff>190500</xdr:rowOff>
        </xdr:to>
        <xdr:sp macro="" textlink="">
          <xdr:nvSpPr>
            <xdr:cNvPr id="16384037" name="Button 37" hidden="1">
              <a:extLst>
                <a:ext uri="{63B3BB69-23CF-44E3-9099-C40C66FF867C}">
                  <a14:compatExt spid="_x0000_s16384037"/>
                </a:ext>
                <a:ext uri="{FF2B5EF4-FFF2-40B4-BE49-F238E27FC236}">
                  <a16:creationId xmlns:a16="http://schemas.microsoft.com/office/drawing/2014/main" id="{00000000-0008-0000-0900-000025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74</xdr:row>
          <xdr:rowOff>0</xdr:rowOff>
        </xdr:from>
        <xdr:to>
          <xdr:col>11</xdr:col>
          <xdr:colOff>38100</xdr:colOff>
          <xdr:row>74</xdr:row>
          <xdr:rowOff>190500</xdr:rowOff>
        </xdr:to>
        <xdr:sp macro="" textlink="">
          <xdr:nvSpPr>
            <xdr:cNvPr id="16384038" name="Button 38" hidden="1">
              <a:extLst>
                <a:ext uri="{63B3BB69-23CF-44E3-9099-C40C66FF867C}">
                  <a14:compatExt spid="_x0000_s16384038"/>
                </a:ext>
                <a:ext uri="{FF2B5EF4-FFF2-40B4-BE49-F238E27FC236}">
                  <a16:creationId xmlns:a16="http://schemas.microsoft.com/office/drawing/2014/main" id="{00000000-0008-0000-0900-000026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266700</xdr:colOff>
          <xdr:row>74</xdr:row>
          <xdr:rowOff>0</xdr:rowOff>
        </xdr:from>
        <xdr:to>
          <xdr:col>13</xdr:col>
          <xdr:colOff>99060</xdr:colOff>
          <xdr:row>74</xdr:row>
          <xdr:rowOff>190500</xdr:rowOff>
        </xdr:to>
        <xdr:sp macro="" textlink="">
          <xdr:nvSpPr>
            <xdr:cNvPr id="16384039" name="Button 39" hidden="1">
              <a:extLst>
                <a:ext uri="{63B3BB69-23CF-44E3-9099-C40C66FF867C}">
                  <a14:compatExt spid="_x0000_s16384039"/>
                </a:ext>
                <a:ext uri="{FF2B5EF4-FFF2-40B4-BE49-F238E27FC236}">
                  <a16:creationId xmlns:a16="http://schemas.microsoft.com/office/drawing/2014/main" id="{00000000-0008-0000-0900-000027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121920</xdr:colOff>
          <xdr:row>74</xdr:row>
          <xdr:rowOff>0</xdr:rowOff>
        </xdr:from>
        <xdr:to>
          <xdr:col>15</xdr:col>
          <xdr:colOff>114300</xdr:colOff>
          <xdr:row>74</xdr:row>
          <xdr:rowOff>190500</xdr:rowOff>
        </xdr:to>
        <xdr:sp macro="" textlink="">
          <xdr:nvSpPr>
            <xdr:cNvPr id="16384040" name="Button 40" hidden="1">
              <a:extLst>
                <a:ext uri="{63B3BB69-23CF-44E3-9099-C40C66FF867C}">
                  <a14:compatExt spid="_x0000_s16384040"/>
                </a:ext>
                <a:ext uri="{FF2B5EF4-FFF2-40B4-BE49-F238E27FC236}">
                  <a16:creationId xmlns:a16="http://schemas.microsoft.com/office/drawing/2014/main" id="{00000000-0008-0000-0900-000028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411480</xdr:colOff>
          <xdr:row>74</xdr:row>
          <xdr:rowOff>0</xdr:rowOff>
        </xdr:from>
        <xdr:to>
          <xdr:col>16</xdr:col>
          <xdr:colOff>403860</xdr:colOff>
          <xdr:row>74</xdr:row>
          <xdr:rowOff>190500</xdr:rowOff>
        </xdr:to>
        <xdr:sp macro="" textlink="">
          <xdr:nvSpPr>
            <xdr:cNvPr id="16384041" name="Button 41" hidden="1">
              <a:extLst>
                <a:ext uri="{63B3BB69-23CF-44E3-9099-C40C66FF867C}">
                  <a14:compatExt spid="_x0000_s16384041"/>
                </a:ext>
                <a:ext uri="{FF2B5EF4-FFF2-40B4-BE49-F238E27FC236}">
                  <a16:creationId xmlns:a16="http://schemas.microsoft.com/office/drawing/2014/main" id="{00000000-0008-0000-0900-000029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74</xdr:row>
          <xdr:rowOff>0</xdr:rowOff>
        </xdr:from>
        <xdr:to>
          <xdr:col>18</xdr:col>
          <xdr:colOff>182880</xdr:colOff>
          <xdr:row>74</xdr:row>
          <xdr:rowOff>190500</xdr:rowOff>
        </xdr:to>
        <xdr:sp macro="" textlink="">
          <xdr:nvSpPr>
            <xdr:cNvPr id="16384042" name="Button 42" hidden="1">
              <a:extLst>
                <a:ext uri="{63B3BB69-23CF-44E3-9099-C40C66FF867C}">
                  <a14:compatExt spid="_x0000_s16384042"/>
                </a:ext>
                <a:ext uri="{FF2B5EF4-FFF2-40B4-BE49-F238E27FC236}">
                  <a16:creationId xmlns:a16="http://schemas.microsoft.com/office/drawing/2014/main" id="{00000000-0008-0000-0900-00002A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396240</xdr:colOff>
          <xdr:row>74</xdr:row>
          <xdr:rowOff>0</xdr:rowOff>
        </xdr:from>
        <xdr:to>
          <xdr:col>19</xdr:col>
          <xdr:colOff>403860</xdr:colOff>
          <xdr:row>74</xdr:row>
          <xdr:rowOff>190500</xdr:rowOff>
        </xdr:to>
        <xdr:sp macro="" textlink="">
          <xdr:nvSpPr>
            <xdr:cNvPr id="16384043" name="Button 43" hidden="1">
              <a:extLst>
                <a:ext uri="{63B3BB69-23CF-44E3-9099-C40C66FF867C}">
                  <a14:compatExt spid="_x0000_s16384043"/>
                </a:ext>
                <a:ext uri="{FF2B5EF4-FFF2-40B4-BE49-F238E27FC236}">
                  <a16:creationId xmlns:a16="http://schemas.microsoft.com/office/drawing/2014/main" id="{00000000-0008-0000-0900-00002B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175260</xdr:colOff>
          <xdr:row>74</xdr:row>
          <xdr:rowOff>0</xdr:rowOff>
        </xdr:from>
        <xdr:to>
          <xdr:col>21</xdr:col>
          <xdr:colOff>175260</xdr:colOff>
          <xdr:row>74</xdr:row>
          <xdr:rowOff>190500</xdr:rowOff>
        </xdr:to>
        <xdr:sp macro="" textlink="">
          <xdr:nvSpPr>
            <xdr:cNvPr id="16384044" name="Button 44" hidden="1">
              <a:extLst>
                <a:ext uri="{63B3BB69-23CF-44E3-9099-C40C66FF867C}">
                  <a14:compatExt spid="_x0000_s16384044"/>
                </a:ext>
                <a:ext uri="{FF2B5EF4-FFF2-40B4-BE49-F238E27FC236}">
                  <a16:creationId xmlns:a16="http://schemas.microsoft.com/office/drawing/2014/main" id="{00000000-0008-0000-0900-00002C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149</xdr:row>
          <xdr:rowOff>106680</xdr:rowOff>
        </xdr:from>
        <xdr:to>
          <xdr:col>6</xdr:col>
          <xdr:colOff>121920</xdr:colOff>
          <xdr:row>149</xdr:row>
          <xdr:rowOff>289560</xdr:rowOff>
        </xdr:to>
        <xdr:sp macro="" textlink="">
          <xdr:nvSpPr>
            <xdr:cNvPr id="16384045" name="Button 45" hidden="1">
              <a:extLst>
                <a:ext uri="{63B3BB69-23CF-44E3-9099-C40C66FF867C}">
                  <a14:compatExt spid="_x0000_s16384045"/>
                </a:ext>
                <a:ext uri="{FF2B5EF4-FFF2-40B4-BE49-F238E27FC236}">
                  <a16:creationId xmlns:a16="http://schemas.microsoft.com/office/drawing/2014/main" id="{00000000-0008-0000-0900-00002D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</xdr:colOff>
          <xdr:row>149</xdr:row>
          <xdr:rowOff>106680</xdr:rowOff>
        </xdr:from>
        <xdr:to>
          <xdr:col>8</xdr:col>
          <xdr:colOff>182880</xdr:colOff>
          <xdr:row>149</xdr:row>
          <xdr:rowOff>289560</xdr:rowOff>
        </xdr:to>
        <xdr:sp macro="" textlink="">
          <xdr:nvSpPr>
            <xdr:cNvPr id="16384046" name="Button 46" hidden="1">
              <a:extLst>
                <a:ext uri="{63B3BB69-23CF-44E3-9099-C40C66FF867C}">
                  <a14:compatExt spid="_x0000_s16384046"/>
                </a:ext>
                <a:ext uri="{FF2B5EF4-FFF2-40B4-BE49-F238E27FC236}">
                  <a16:creationId xmlns:a16="http://schemas.microsoft.com/office/drawing/2014/main" id="{00000000-0008-0000-0900-00002E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144780</xdr:colOff>
          <xdr:row>149</xdr:row>
          <xdr:rowOff>106680</xdr:rowOff>
        </xdr:from>
        <xdr:to>
          <xdr:col>10</xdr:col>
          <xdr:colOff>266700</xdr:colOff>
          <xdr:row>149</xdr:row>
          <xdr:rowOff>289560</xdr:rowOff>
        </xdr:to>
        <xdr:sp macro="" textlink="">
          <xdr:nvSpPr>
            <xdr:cNvPr id="16384047" name="Button 47" hidden="1">
              <a:extLst>
                <a:ext uri="{63B3BB69-23CF-44E3-9099-C40C66FF867C}">
                  <a14:compatExt spid="_x0000_s16384047"/>
                </a:ext>
                <a:ext uri="{FF2B5EF4-FFF2-40B4-BE49-F238E27FC236}">
                  <a16:creationId xmlns:a16="http://schemas.microsoft.com/office/drawing/2014/main" id="{00000000-0008-0000-0900-00002F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198120</xdr:colOff>
          <xdr:row>149</xdr:row>
          <xdr:rowOff>106680</xdr:rowOff>
        </xdr:from>
        <xdr:to>
          <xdr:col>13</xdr:col>
          <xdr:colOff>30480</xdr:colOff>
          <xdr:row>149</xdr:row>
          <xdr:rowOff>289560</xdr:rowOff>
        </xdr:to>
        <xdr:sp macro="" textlink="">
          <xdr:nvSpPr>
            <xdr:cNvPr id="16384048" name="Button 48" hidden="1">
              <a:extLst>
                <a:ext uri="{63B3BB69-23CF-44E3-9099-C40C66FF867C}">
                  <a14:compatExt spid="_x0000_s16384048"/>
                </a:ext>
                <a:ext uri="{FF2B5EF4-FFF2-40B4-BE49-F238E27FC236}">
                  <a16:creationId xmlns:a16="http://schemas.microsoft.com/office/drawing/2014/main" id="{00000000-0008-0000-0900-000030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53340</xdr:colOff>
          <xdr:row>149</xdr:row>
          <xdr:rowOff>106680</xdr:rowOff>
        </xdr:from>
        <xdr:to>
          <xdr:col>15</xdr:col>
          <xdr:colOff>45720</xdr:colOff>
          <xdr:row>149</xdr:row>
          <xdr:rowOff>289560</xdr:rowOff>
        </xdr:to>
        <xdr:sp macro="" textlink="">
          <xdr:nvSpPr>
            <xdr:cNvPr id="16384049" name="Button 49" hidden="1">
              <a:extLst>
                <a:ext uri="{63B3BB69-23CF-44E3-9099-C40C66FF867C}">
                  <a14:compatExt spid="_x0000_s16384049"/>
                </a:ext>
                <a:ext uri="{FF2B5EF4-FFF2-40B4-BE49-F238E27FC236}">
                  <a16:creationId xmlns:a16="http://schemas.microsoft.com/office/drawing/2014/main" id="{00000000-0008-0000-0900-000031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342900</xdr:colOff>
          <xdr:row>149</xdr:row>
          <xdr:rowOff>106680</xdr:rowOff>
        </xdr:from>
        <xdr:to>
          <xdr:col>16</xdr:col>
          <xdr:colOff>335280</xdr:colOff>
          <xdr:row>149</xdr:row>
          <xdr:rowOff>289560</xdr:rowOff>
        </xdr:to>
        <xdr:sp macro="" textlink="">
          <xdr:nvSpPr>
            <xdr:cNvPr id="16384050" name="Button 50" hidden="1">
              <a:extLst>
                <a:ext uri="{63B3BB69-23CF-44E3-9099-C40C66FF867C}">
                  <a14:compatExt spid="_x0000_s16384050"/>
                </a:ext>
                <a:ext uri="{FF2B5EF4-FFF2-40B4-BE49-F238E27FC236}">
                  <a16:creationId xmlns:a16="http://schemas.microsoft.com/office/drawing/2014/main" id="{00000000-0008-0000-0900-000032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121920</xdr:colOff>
          <xdr:row>149</xdr:row>
          <xdr:rowOff>106680</xdr:rowOff>
        </xdr:from>
        <xdr:to>
          <xdr:col>18</xdr:col>
          <xdr:colOff>114300</xdr:colOff>
          <xdr:row>149</xdr:row>
          <xdr:rowOff>289560</xdr:rowOff>
        </xdr:to>
        <xdr:sp macro="" textlink="">
          <xdr:nvSpPr>
            <xdr:cNvPr id="16384051" name="Button 51" hidden="1">
              <a:extLst>
                <a:ext uri="{63B3BB69-23CF-44E3-9099-C40C66FF867C}">
                  <a14:compatExt spid="_x0000_s16384051"/>
                </a:ext>
                <a:ext uri="{FF2B5EF4-FFF2-40B4-BE49-F238E27FC236}">
                  <a16:creationId xmlns:a16="http://schemas.microsoft.com/office/drawing/2014/main" id="{00000000-0008-0000-0900-000033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327660</xdr:colOff>
          <xdr:row>149</xdr:row>
          <xdr:rowOff>106680</xdr:rowOff>
        </xdr:from>
        <xdr:to>
          <xdr:col>19</xdr:col>
          <xdr:colOff>335280</xdr:colOff>
          <xdr:row>149</xdr:row>
          <xdr:rowOff>289560</xdr:rowOff>
        </xdr:to>
        <xdr:sp macro="" textlink="">
          <xdr:nvSpPr>
            <xdr:cNvPr id="16384052" name="Button 52" hidden="1">
              <a:extLst>
                <a:ext uri="{63B3BB69-23CF-44E3-9099-C40C66FF867C}">
                  <a14:compatExt spid="_x0000_s16384052"/>
                </a:ext>
                <a:ext uri="{FF2B5EF4-FFF2-40B4-BE49-F238E27FC236}">
                  <a16:creationId xmlns:a16="http://schemas.microsoft.com/office/drawing/2014/main" id="{00000000-0008-0000-0900-000034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106680</xdr:colOff>
          <xdr:row>149</xdr:row>
          <xdr:rowOff>106680</xdr:rowOff>
        </xdr:from>
        <xdr:to>
          <xdr:col>21</xdr:col>
          <xdr:colOff>106680</xdr:colOff>
          <xdr:row>149</xdr:row>
          <xdr:rowOff>289560</xdr:rowOff>
        </xdr:to>
        <xdr:sp macro="" textlink="">
          <xdr:nvSpPr>
            <xdr:cNvPr id="16384053" name="Button 53" hidden="1">
              <a:extLst>
                <a:ext uri="{63B3BB69-23CF-44E3-9099-C40C66FF867C}">
                  <a14:compatExt spid="_x0000_s16384053"/>
                </a:ext>
                <a:ext uri="{FF2B5EF4-FFF2-40B4-BE49-F238E27FC236}">
                  <a16:creationId xmlns:a16="http://schemas.microsoft.com/office/drawing/2014/main" id="{00000000-0008-0000-0900-000035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129540</xdr:colOff>
          <xdr:row>174</xdr:row>
          <xdr:rowOff>0</xdr:rowOff>
        </xdr:from>
        <xdr:to>
          <xdr:col>6</xdr:col>
          <xdr:colOff>251460</xdr:colOff>
          <xdr:row>174</xdr:row>
          <xdr:rowOff>190500</xdr:rowOff>
        </xdr:to>
        <xdr:sp macro="" textlink="">
          <xdr:nvSpPr>
            <xdr:cNvPr id="16384054" name="Button 54" hidden="1">
              <a:extLst>
                <a:ext uri="{63B3BB69-23CF-44E3-9099-C40C66FF867C}">
                  <a14:compatExt spid="_x0000_s16384054"/>
                </a:ext>
                <a:ext uri="{FF2B5EF4-FFF2-40B4-BE49-F238E27FC236}">
                  <a16:creationId xmlns:a16="http://schemas.microsoft.com/office/drawing/2014/main" id="{00000000-0008-0000-0900-000036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174</xdr:row>
          <xdr:rowOff>0</xdr:rowOff>
        </xdr:from>
        <xdr:to>
          <xdr:col>9</xdr:col>
          <xdr:colOff>15240</xdr:colOff>
          <xdr:row>174</xdr:row>
          <xdr:rowOff>190500</xdr:rowOff>
        </xdr:to>
        <xdr:sp macro="" textlink="">
          <xdr:nvSpPr>
            <xdr:cNvPr id="16384055" name="Button 55" hidden="1">
              <a:extLst>
                <a:ext uri="{63B3BB69-23CF-44E3-9099-C40C66FF867C}">
                  <a14:compatExt spid="_x0000_s16384055"/>
                </a:ext>
                <a:ext uri="{FF2B5EF4-FFF2-40B4-BE49-F238E27FC236}">
                  <a16:creationId xmlns:a16="http://schemas.microsoft.com/office/drawing/2014/main" id="{00000000-0008-0000-0900-000037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274320</xdr:colOff>
          <xdr:row>174</xdr:row>
          <xdr:rowOff>0</xdr:rowOff>
        </xdr:from>
        <xdr:to>
          <xdr:col>11</xdr:col>
          <xdr:colOff>99060</xdr:colOff>
          <xdr:row>174</xdr:row>
          <xdr:rowOff>190500</xdr:rowOff>
        </xdr:to>
        <xdr:sp macro="" textlink="">
          <xdr:nvSpPr>
            <xdr:cNvPr id="16384056" name="Button 56" hidden="1">
              <a:extLst>
                <a:ext uri="{63B3BB69-23CF-44E3-9099-C40C66FF867C}">
                  <a14:compatExt spid="_x0000_s16384056"/>
                </a:ext>
                <a:ext uri="{FF2B5EF4-FFF2-40B4-BE49-F238E27FC236}">
                  <a16:creationId xmlns:a16="http://schemas.microsoft.com/office/drawing/2014/main" id="{00000000-0008-0000-0900-000038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174</xdr:row>
          <xdr:rowOff>0</xdr:rowOff>
        </xdr:from>
        <xdr:to>
          <xdr:col>13</xdr:col>
          <xdr:colOff>160020</xdr:colOff>
          <xdr:row>174</xdr:row>
          <xdr:rowOff>190500</xdr:rowOff>
        </xdr:to>
        <xdr:sp macro="" textlink="">
          <xdr:nvSpPr>
            <xdr:cNvPr id="16384057" name="Button 57" hidden="1">
              <a:extLst>
                <a:ext uri="{63B3BB69-23CF-44E3-9099-C40C66FF867C}">
                  <a14:compatExt spid="_x0000_s16384057"/>
                </a:ext>
                <a:ext uri="{FF2B5EF4-FFF2-40B4-BE49-F238E27FC236}">
                  <a16:creationId xmlns:a16="http://schemas.microsoft.com/office/drawing/2014/main" id="{00000000-0008-0000-0900-000039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182880</xdr:colOff>
          <xdr:row>174</xdr:row>
          <xdr:rowOff>0</xdr:rowOff>
        </xdr:from>
        <xdr:to>
          <xdr:col>15</xdr:col>
          <xdr:colOff>175260</xdr:colOff>
          <xdr:row>174</xdr:row>
          <xdr:rowOff>190500</xdr:rowOff>
        </xdr:to>
        <xdr:sp macro="" textlink="">
          <xdr:nvSpPr>
            <xdr:cNvPr id="16384058" name="Button 58" hidden="1">
              <a:extLst>
                <a:ext uri="{63B3BB69-23CF-44E3-9099-C40C66FF867C}">
                  <a14:compatExt spid="_x0000_s16384058"/>
                </a:ext>
                <a:ext uri="{FF2B5EF4-FFF2-40B4-BE49-F238E27FC236}">
                  <a16:creationId xmlns:a16="http://schemas.microsoft.com/office/drawing/2014/main" id="{00000000-0008-0000-0900-00003A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53340</xdr:colOff>
          <xdr:row>174</xdr:row>
          <xdr:rowOff>0</xdr:rowOff>
        </xdr:from>
        <xdr:to>
          <xdr:col>17</xdr:col>
          <xdr:colOff>45720</xdr:colOff>
          <xdr:row>174</xdr:row>
          <xdr:rowOff>190500</xdr:rowOff>
        </xdr:to>
        <xdr:sp macro="" textlink="">
          <xdr:nvSpPr>
            <xdr:cNvPr id="16384059" name="Button 59" hidden="1">
              <a:extLst>
                <a:ext uri="{63B3BB69-23CF-44E3-9099-C40C66FF867C}">
                  <a14:compatExt spid="_x0000_s16384059"/>
                </a:ext>
                <a:ext uri="{FF2B5EF4-FFF2-40B4-BE49-F238E27FC236}">
                  <a16:creationId xmlns:a16="http://schemas.microsoft.com/office/drawing/2014/main" id="{00000000-0008-0000-0900-00003B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251460</xdr:colOff>
          <xdr:row>174</xdr:row>
          <xdr:rowOff>0</xdr:rowOff>
        </xdr:from>
        <xdr:to>
          <xdr:col>18</xdr:col>
          <xdr:colOff>243840</xdr:colOff>
          <xdr:row>174</xdr:row>
          <xdr:rowOff>190500</xdr:rowOff>
        </xdr:to>
        <xdr:sp macro="" textlink="">
          <xdr:nvSpPr>
            <xdr:cNvPr id="16384060" name="Button 60" hidden="1">
              <a:extLst>
                <a:ext uri="{63B3BB69-23CF-44E3-9099-C40C66FF867C}">
                  <a14:compatExt spid="_x0000_s16384060"/>
                </a:ext>
                <a:ext uri="{FF2B5EF4-FFF2-40B4-BE49-F238E27FC236}">
                  <a16:creationId xmlns:a16="http://schemas.microsoft.com/office/drawing/2014/main" id="{00000000-0008-0000-0900-00003C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38100</xdr:colOff>
          <xdr:row>174</xdr:row>
          <xdr:rowOff>0</xdr:rowOff>
        </xdr:from>
        <xdr:to>
          <xdr:col>20</xdr:col>
          <xdr:colOff>38100</xdr:colOff>
          <xdr:row>174</xdr:row>
          <xdr:rowOff>190500</xdr:rowOff>
        </xdr:to>
        <xdr:sp macro="" textlink="">
          <xdr:nvSpPr>
            <xdr:cNvPr id="16384061" name="Button 61" hidden="1">
              <a:extLst>
                <a:ext uri="{63B3BB69-23CF-44E3-9099-C40C66FF867C}">
                  <a14:compatExt spid="_x0000_s16384061"/>
                </a:ext>
                <a:ext uri="{FF2B5EF4-FFF2-40B4-BE49-F238E27FC236}">
                  <a16:creationId xmlns:a16="http://schemas.microsoft.com/office/drawing/2014/main" id="{00000000-0008-0000-0900-00003D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236220</xdr:colOff>
          <xdr:row>174</xdr:row>
          <xdr:rowOff>0</xdr:rowOff>
        </xdr:from>
        <xdr:to>
          <xdr:col>21</xdr:col>
          <xdr:colOff>236220</xdr:colOff>
          <xdr:row>174</xdr:row>
          <xdr:rowOff>190500</xdr:rowOff>
        </xdr:to>
        <xdr:sp macro="" textlink="">
          <xdr:nvSpPr>
            <xdr:cNvPr id="16384062" name="Button 62" hidden="1">
              <a:extLst>
                <a:ext uri="{63B3BB69-23CF-44E3-9099-C40C66FF867C}">
                  <a14:compatExt spid="_x0000_s16384062"/>
                </a:ext>
                <a:ext uri="{FF2B5EF4-FFF2-40B4-BE49-F238E27FC236}">
                  <a16:creationId xmlns:a16="http://schemas.microsoft.com/office/drawing/2014/main" id="{00000000-0008-0000-0900-00003E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199</xdr:row>
          <xdr:rowOff>0</xdr:rowOff>
        </xdr:from>
        <xdr:to>
          <xdr:col>6</xdr:col>
          <xdr:colOff>259080</xdr:colOff>
          <xdr:row>199</xdr:row>
          <xdr:rowOff>190500</xdr:rowOff>
        </xdr:to>
        <xdr:sp macro="" textlink="">
          <xdr:nvSpPr>
            <xdr:cNvPr id="16384063" name="Button 63" hidden="1">
              <a:extLst>
                <a:ext uri="{63B3BB69-23CF-44E3-9099-C40C66FF867C}">
                  <a14:compatExt spid="_x0000_s16384063"/>
                </a:ext>
                <a:ext uri="{FF2B5EF4-FFF2-40B4-BE49-F238E27FC236}">
                  <a16:creationId xmlns:a16="http://schemas.microsoft.com/office/drawing/2014/main" id="{00000000-0008-0000-0900-00003F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199</xdr:row>
          <xdr:rowOff>0</xdr:rowOff>
        </xdr:from>
        <xdr:to>
          <xdr:col>9</xdr:col>
          <xdr:colOff>22860</xdr:colOff>
          <xdr:row>199</xdr:row>
          <xdr:rowOff>190500</xdr:rowOff>
        </xdr:to>
        <xdr:sp macro="" textlink="">
          <xdr:nvSpPr>
            <xdr:cNvPr id="16384064" name="Button 64" hidden="1">
              <a:extLst>
                <a:ext uri="{63B3BB69-23CF-44E3-9099-C40C66FF867C}">
                  <a14:compatExt spid="_x0000_s16384064"/>
                </a:ext>
                <a:ext uri="{FF2B5EF4-FFF2-40B4-BE49-F238E27FC236}">
                  <a16:creationId xmlns:a16="http://schemas.microsoft.com/office/drawing/2014/main" id="{00000000-0008-0000-0900-000040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281940</xdr:colOff>
          <xdr:row>199</xdr:row>
          <xdr:rowOff>0</xdr:rowOff>
        </xdr:from>
        <xdr:to>
          <xdr:col>11</xdr:col>
          <xdr:colOff>106680</xdr:colOff>
          <xdr:row>199</xdr:row>
          <xdr:rowOff>190500</xdr:rowOff>
        </xdr:to>
        <xdr:sp macro="" textlink="">
          <xdr:nvSpPr>
            <xdr:cNvPr id="16384065" name="Button 65" hidden="1">
              <a:extLst>
                <a:ext uri="{63B3BB69-23CF-44E3-9099-C40C66FF867C}">
                  <a14:compatExt spid="_x0000_s16384065"/>
                </a:ext>
                <a:ext uri="{FF2B5EF4-FFF2-40B4-BE49-F238E27FC236}">
                  <a16:creationId xmlns:a16="http://schemas.microsoft.com/office/drawing/2014/main" id="{00000000-0008-0000-0900-000041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199</xdr:row>
          <xdr:rowOff>0</xdr:rowOff>
        </xdr:from>
        <xdr:to>
          <xdr:col>13</xdr:col>
          <xdr:colOff>167640</xdr:colOff>
          <xdr:row>199</xdr:row>
          <xdr:rowOff>190500</xdr:rowOff>
        </xdr:to>
        <xdr:sp macro="" textlink="">
          <xdr:nvSpPr>
            <xdr:cNvPr id="16384066" name="Button 66" hidden="1">
              <a:extLst>
                <a:ext uri="{63B3BB69-23CF-44E3-9099-C40C66FF867C}">
                  <a14:compatExt spid="_x0000_s16384066"/>
                </a:ext>
                <a:ext uri="{FF2B5EF4-FFF2-40B4-BE49-F238E27FC236}">
                  <a16:creationId xmlns:a16="http://schemas.microsoft.com/office/drawing/2014/main" id="{00000000-0008-0000-0900-000042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199</xdr:row>
          <xdr:rowOff>0</xdr:rowOff>
        </xdr:from>
        <xdr:to>
          <xdr:col>15</xdr:col>
          <xdr:colOff>182880</xdr:colOff>
          <xdr:row>199</xdr:row>
          <xdr:rowOff>190500</xdr:rowOff>
        </xdr:to>
        <xdr:sp macro="" textlink="">
          <xdr:nvSpPr>
            <xdr:cNvPr id="16384067" name="Button 67" hidden="1">
              <a:extLst>
                <a:ext uri="{63B3BB69-23CF-44E3-9099-C40C66FF867C}">
                  <a14:compatExt spid="_x0000_s16384067"/>
                </a:ext>
                <a:ext uri="{FF2B5EF4-FFF2-40B4-BE49-F238E27FC236}">
                  <a16:creationId xmlns:a16="http://schemas.microsoft.com/office/drawing/2014/main" id="{00000000-0008-0000-0900-000043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60960</xdr:colOff>
          <xdr:row>199</xdr:row>
          <xdr:rowOff>0</xdr:rowOff>
        </xdr:from>
        <xdr:to>
          <xdr:col>17</xdr:col>
          <xdr:colOff>53340</xdr:colOff>
          <xdr:row>199</xdr:row>
          <xdr:rowOff>190500</xdr:rowOff>
        </xdr:to>
        <xdr:sp macro="" textlink="">
          <xdr:nvSpPr>
            <xdr:cNvPr id="16384068" name="Button 68" hidden="1">
              <a:extLst>
                <a:ext uri="{63B3BB69-23CF-44E3-9099-C40C66FF867C}">
                  <a14:compatExt spid="_x0000_s16384068"/>
                </a:ext>
                <a:ext uri="{FF2B5EF4-FFF2-40B4-BE49-F238E27FC236}">
                  <a16:creationId xmlns:a16="http://schemas.microsoft.com/office/drawing/2014/main" id="{00000000-0008-0000-0900-000044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259080</xdr:colOff>
          <xdr:row>199</xdr:row>
          <xdr:rowOff>0</xdr:rowOff>
        </xdr:from>
        <xdr:to>
          <xdr:col>18</xdr:col>
          <xdr:colOff>251460</xdr:colOff>
          <xdr:row>199</xdr:row>
          <xdr:rowOff>190500</xdr:rowOff>
        </xdr:to>
        <xdr:sp macro="" textlink="">
          <xdr:nvSpPr>
            <xdr:cNvPr id="16384069" name="Button 69" hidden="1">
              <a:extLst>
                <a:ext uri="{63B3BB69-23CF-44E3-9099-C40C66FF867C}">
                  <a14:compatExt spid="_x0000_s16384069"/>
                </a:ext>
                <a:ext uri="{FF2B5EF4-FFF2-40B4-BE49-F238E27FC236}">
                  <a16:creationId xmlns:a16="http://schemas.microsoft.com/office/drawing/2014/main" id="{00000000-0008-0000-0900-000045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45720</xdr:colOff>
          <xdr:row>199</xdr:row>
          <xdr:rowOff>0</xdr:rowOff>
        </xdr:from>
        <xdr:to>
          <xdr:col>20</xdr:col>
          <xdr:colOff>45720</xdr:colOff>
          <xdr:row>199</xdr:row>
          <xdr:rowOff>190500</xdr:rowOff>
        </xdr:to>
        <xdr:sp macro="" textlink="">
          <xdr:nvSpPr>
            <xdr:cNvPr id="16384070" name="Button 70" hidden="1">
              <a:extLst>
                <a:ext uri="{63B3BB69-23CF-44E3-9099-C40C66FF867C}">
                  <a14:compatExt spid="_x0000_s16384070"/>
                </a:ext>
                <a:ext uri="{FF2B5EF4-FFF2-40B4-BE49-F238E27FC236}">
                  <a16:creationId xmlns:a16="http://schemas.microsoft.com/office/drawing/2014/main" id="{00000000-0008-0000-0900-000046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243840</xdr:colOff>
          <xdr:row>199</xdr:row>
          <xdr:rowOff>0</xdr:rowOff>
        </xdr:from>
        <xdr:to>
          <xdr:col>21</xdr:col>
          <xdr:colOff>243840</xdr:colOff>
          <xdr:row>199</xdr:row>
          <xdr:rowOff>190500</xdr:rowOff>
        </xdr:to>
        <xdr:sp macro="" textlink="">
          <xdr:nvSpPr>
            <xdr:cNvPr id="16384071" name="Button 71" hidden="1">
              <a:extLst>
                <a:ext uri="{63B3BB69-23CF-44E3-9099-C40C66FF867C}">
                  <a14:compatExt spid="_x0000_s16384071"/>
                </a:ext>
                <a:ext uri="{FF2B5EF4-FFF2-40B4-BE49-F238E27FC236}">
                  <a16:creationId xmlns:a16="http://schemas.microsoft.com/office/drawing/2014/main" id="{00000000-0008-0000-0900-000047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141</xdr:row>
          <xdr:rowOff>0</xdr:rowOff>
        </xdr:from>
        <xdr:to>
          <xdr:col>4</xdr:col>
          <xdr:colOff>83820</xdr:colOff>
          <xdr:row>141</xdr:row>
          <xdr:rowOff>175260</xdr:rowOff>
        </xdr:to>
        <xdr:sp macro="" textlink="">
          <xdr:nvSpPr>
            <xdr:cNvPr id="16384072" name="Button 72" hidden="1">
              <a:extLst>
                <a:ext uri="{63B3BB69-23CF-44E3-9099-C40C66FF867C}">
                  <a14:compatExt spid="_x0000_s16384072"/>
                </a:ext>
                <a:ext uri="{FF2B5EF4-FFF2-40B4-BE49-F238E27FC236}">
                  <a16:creationId xmlns:a16="http://schemas.microsoft.com/office/drawing/2014/main" id="{00000000-0008-0000-0900-000048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116</xdr:row>
          <xdr:rowOff>0</xdr:rowOff>
        </xdr:from>
        <xdr:to>
          <xdr:col>4</xdr:col>
          <xdr:colOff>83820</xdr:colOff>
          <xdr:row>116</xdr:row>
          <xdr:rowOff>175260</xdr:rowOff>
        </xdr:to>
        <xdr:sp macro="" textlink="">
          <xdr:nvSpPr>
            <xdr:cNvPr id="16384073" name="Button 73" hidden="1">
              <a:extLst>
                <a:ext uri="{63B3BB69-23CF-44E3-9099-C40C66FF867C}">
                  <a14:compatExt spid="_x0000_s16384073"/>
                </a:ext>
                <a:ext uri="{FF2B5EF4-FFF2-40B4-BE49-F238E27FC236}">
                  <a16:creationId xmlns:a16="http://schemas.microsoft.com/office/drawing/2014/main" id="{00000000-0008-0000-0900-000049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17</xdr:row>
          <xdr:rowOff>0</xdr:rowOff>
        </xdr:from>
        <xdr:to>
          <xdr:col>4</xdr:col>
          <xdr:colOff>83820</xdr:colOff>
          <xdr:row>17</xdr:row>
          <xdr:rowOff>175260</xdr:rowOff>
        </xdr:to>
        <xdr:sp macro="" textlink="">
          <xdr:nvSpPr>
            <xdr:cNvPr id="16384074" name="Button 74" hidden="1">
              <a:extLst>
                <a:ext uri="{63B3BB69-23CF-44E3-9099-C40C66FF867C}">
                  <a14:compatExt spid="_x0000_s16384074"/>
                </a:ext>
                <a:ext uri="{FF2B5EF4-FFF2-40B4-BE49-F238E27FC236}">
                  <a16:creationId xmlns:a16="http://schemas.microsoft.com/office/drawing/2014/main" id="{00000000-0008-0000-0900-00004A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42</xdr:row>
          <xdr:rowOff>0</xdr:rowOff>
        </xdr:from>
        <xdr:to>
          <xdr:col>4</xdr:col>
          <xdr:colOff>83820</xdr:colOff>
          <xdr:row>42</xdr:row>
          <xdr:rowOff>175260</xdr:rowOff>
        </xdr:to>
        <xdr:sp macro="" textlink="">
          <xdr:nvSpPr>
            <xdr:cNvPr id="16384075" name="Button 75" hidden="1">
              <a:extLst>
                <a:ext uri="{63B3BB69-23CF-44E3-9099-C40C66FF867C}">
                  <a14:compatExt spid="_x0000_s16384075"/>
                </a:ext>
                <a:ext uri="{FF2B5EF4-FFF2-40B4-BE49-F238E27FC236}">
                  <a16:creationId xmlns:a16="http://schemas.microsoft.com/office/drawing/2014/main" id="{00000000-0008-0000-0900-00004B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66</xdr:row>
          <xdr:rowOff>0</xdr:rowOff>
        </xdr:from>
        <xdr:to>
          <xdr:col>4</xdr:col>
          <xdr:colOff>83820</xdr:colOff>
          <xdr:row>66</xdr:row>
          <xdr:rowOff>175260</xdr:rowOff>
        </xdr:to>
        <xdr:sp macro="" textlink="">
          <xdr:nvSpPr>
            <xdr:cNvPr id="16384076" name="Button 76" hidden="1">
              <a:extLst>
                <a:ext uri="{63B3BB69-23CF-44E3-9099-C40C66FF867C}">
                  <a14:compatExt spid="_x0000_s16384076"/>
                </a:ext>
                <a:ext uri="{FF2B5EF4-FFF2-40B4-BE49-F238E27FC236}">
                  <a16:creationId xmlns:a16="http://schemas.microsoft.com/office/drawing/2014/main" id="{00000000-0008-0000-0900-00004C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91</xdr:row>
          <xdr:rowOff>0</xdr:rowOff>
        </xdr:from>
        <xdr:to>
          <xdr:col>4</xdr:col>
          <xdr:colOff>83820</xdr:colOff>
          <xdr:row>91</xdr:row>
          <xdr:rowOff>175260</xdr:rowOff>
        </xdr:to>
        <xdr:sp macro="" textlink="">
          <xdr:nvSpPr>
            <xdr:cNvPr id="16384077" name="Button 77" hidden="1">
              <a:extLst>
                <a:ext uri="{63B3BB69-23CF-44E3-9099-C40C66FF867C}">
                  <a14:compatExt spid="_x0000_s16384077"/>
                </a:ext>
                <a:ext uri="{FF2B5EF4-FFF2-40B4-BE49-F238E27FC236}">
                  <a16:creationId xmlns:a16="http://schemas.microsoft.com/office/drawing/2014/main" id="{00000000-0008-0000-0900-00004D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166</xdr:row>
          <xdr:rowOff>0</xdr:rowOff>
        </xdr:from>
        <xdr:to>
          <xdr:col>4</xdr:col>
          <xdr:colOff>83820</xdr:colOff>
          <xdr:row>167</xdr:row>
          <xdr:rowOff>7620</xdr:rowOff>
        </xdr:to>
        <xdr:sp macro="" textlink="">
          <xdr:nvSpPr>
            <xdr:cNvPr id="16384078" name="Button 78" hidden="1">
              <a:extLst>
                <a:ext uri="{63B3BB69-23CF-44E3-9099-C40C66FF867C}">
                  <a14:compatExt spid="_x0000_s16384078"/>
                </a:ext>
                <a:ext uri="{FF2B5EF4-FFF2-40B4-BE49-F238E27FC236}">
                  <a16:creationId xmlns:a16="http://schemas.microsoft.com/office/drawing/2014/main" id="{00000000-0008-0000-0900-00004E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191</xdr:row>
          <xdr:rowOff>0</xdr:rowOff>
        </xdr:from>
        <xdr:to>
          <xdr:col>4</xdr:col>
          <xdr:colOff>83820</xdr:colOff>
          <xdr:row>192</xdr:row>
          <xdr:rowOff>7620</xdr:rowOff>
        </xdr:to>
        <xdr:sp macro="" textlink="">
          <xdr:nvSpPr>
            <xdr:cNvPr id="16384079" name="Button 79" hidden="1">
              <a:extLst>
                <a:ext uri="{63B3BB69-23CF-44E3-9099-C40C66FF867C}">
                  <a14:compatExt spid="_x0000_s16384079"/>
                </a:ext>
                <a:ext uri="{FF2B5EF4-FFF2-40B4-BE49-F238E27FC236}">
                  <a16:creationId xmlns:a16="http://schemas.microsoft.com/office/drawing/2014/main" id="{00000000-0008-0000-0900-00004F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124</xdr:row>
          <xdr:rowOff>0</xdr:rowOff>
        </xdr:from>
        <xdr:to>
          <xdr:col>6</xdr:col>
          <xdr:colOff>121920</xdr:colOff>
          <xdr:row>124</xdr:row>
          <xdr:rowOff>190500</xdr:rowOff>
        </xdr:to>
        <xdr:sp macro="" textlink="">
          <xdr:nvSpPr>
            <xdr:cNvPr id="16384080" name="Button 80" hidden="1">
              <a:extLst>
                <a:ext uri="{63B3BB69-23CF-44E3-9099-C40C66FF867C}">
                  <a14:compatExt spid="_x0000_s16384080"/>
                </a:ext>
                <a:ext uri="{FF2B5EF4-FFF2-40B4-BE49-F238E27FC236}">
                  <a16:creationId xmlns:a16="http://schemas.microsoft.com/office/drawing/2014/main" id="{00000000-0008-0000-0900-000050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</xdr:colOff>
          <xdr:row>124</xdr:row>
          <xdr:rowOff>0</xdr:rowOff>
        </xdr:from>
        <xdr:to>
          <xdr:col>8</xdr:col>
          <xdr:colOff>182880</xdr:colOff>
          <xdr:row>124</xdr:row>
          <xdr:rowOff>190500</xdr:rowOff>
        </xdr:to>
        <xdr:sp macro="" textlink="">
          <xdr:nvSpPr>
            <xdr:cNvPr id="16384081" name="Button 81" hidden="1">
              <a:extLst>
                <a:ext uri="{63B3BB69-23CF-44E3-9099-C40C66FF867C}">
                  <a14:compatExt spid="_x0000_s16384081"/>
                </a:ext>
                <a:ext uri="{FF2B5EF4-FFF2-40B4-BE49-F238E27FC236}">
                  <a16:creationId xmlns:a16="http://schemas.microsoft.com/office/drawing/2014/main" id="{00000000-0008-0000-0900-000051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144780</xdr:colOff>
          <xdr:row>124</xdr:row>
          <xdr:rowOff>0</xdr:rowOff>
        </xdr:from>
        <xdr:to>
          <xdr:col>10</xdr:col>
          <xdr:colOff>266700</xdr:colOff>
          <xdr:row>124</xdr:row>
          <xdr:rowOff>190500</xdr:rowOff>
        </xdr:to>
        <xdr:sp macro="" textlink="">
          <xdr:nvSpPr>
            <xdr:cNvPr id="16384082" name="Button 82" hidden="1">
              <a:extLst>
                <a:ext uri="{63B3BB69-23CF-44E3-9099-C40C66FF867C}">
                  <a14:compatExt spid="_x0000_s16384082"/>
                </a:ext>
                <a:ext uri="{FF2B5EF4-FFF2-40B4-BE49-F238E27FC236}">
                  <a16:creationId xmlns:a16="http://schemas.microsoft.com/office/drawing/2014/main" id="{00000000-0008-0000-0900-000052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198120</xdr:colOff>
          <xdr:row>124</xdr:row>
          <xdr:rowOff>0</xdr:rowOff>
        </xdr:from>
        <xdr:to>
          <xdr:col>13</xdr:col>
          <xdr:colOff>30480</xdr:colOff>
          <xdr:row>124</xdr:row>
          <xdr:rowOff>190500</xdr:rowOff>
        </xdr:to>
        <xdr:sp macro="" textlink="">
          <xdr:nvSpPr>
            <xdr:cNvPr id="16384083" name="Button 83" hidden="1">
              <a:extLst>
                <a:ext uri="{63B3BB69-23CF-44E3-9099-C40C66FF867C}">
                  <a14:compatExt spid="_x0000_s16384083"/>
                </a:ext>
                <a:ext uri="{FF2B5EF4-FFF2-40B4-BE49-F238E27FC236}">
                  <a16:creationId xmlns:a16="http://schemas.microsoft.com/office/drawing/2014/main" id="{00000000-0008-0000-0900-000053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53340</xdr:colOff>
          <xdr:row>124</xdr:row>
          <xdr:rowOff>0</xdr:rowOff>
        </xdr:from>
        <xdr:to>
          <xdr:col>15</xdr:col>
          <xdr:colOff>45720</xdr:colOff>
          <xdr:row>124</xdr:row>
          <xdr:rowOff>190500</xdr:rowOff>
        </xdr:to>
        <xdr:sp macro="" textlink="">
          <xdr:nvSpPr>
            <xdr:cNvPr id="16384084" name="Button 84" hidden="1">
              <a:extLst>
                <a:ext uri="{63B3BB69-23CF-44E3-9099-C40C66FF867C}">
                  <a14:compatExt spid="_x0000_s16384084"/>
                </a:ext>
                <a:ext uri="{FF2B5EF4-FFF2-40B4-BE49-F238E27FC236}">
                  <a16:creationId xmlns:a16="http://schemas.microsoft.com/office/drawing/2014/main" id="{00000000-0008-0000-0900-000054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342900</xdr:colOff>
          <xdr:row>124</xdr:row>
          <xdr:rowOff>0</xdr:rowOff>
        </xdr:from>
        <xdr:to>
          <xdr:col>16</xdr:col>
          <xdr:colOff>335280</xdr:colOff>
          <xdr:row>124</xdr:row>
          <xdr:rowOff>190500</xdr:rowOff>
        </xdr:to>
        <xdr:sp macro="" textlink="">
          <xdr:nvSpPr>
            <xdr:cNvPr id="16384085" name="Button 85" hidden="1">
              <a:extLst>
                <a:ext uri="{63B3BB69-23CF-44E3-9099-C40C66FF867C}">
                  <a14:compatExt spid="_x0000_s16384085"/>
                </a:ext>
                <a:ext uri="{FF2B5EF4-FFF2-40B4-BE49-F238E27FC236}">
                  <a16:creationId xmlns:a16="http://schemas.microsoft.com/office/drawing/2014/main" id="{00000000-0008-0000-0900-000055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121920</xdr:colOff>
          <xdr:row>124</xdr:row>
          <xdr:rowOff>0</xdr:rowOff>
        </xdr:from>
        <xdr:to>
          <xdr:col>18</xdr:col>
          <xdr:colOff>114300</xdr:colOff>
          <xdr:row>124</xdr:row>
          <xdr:rowOff>190500</xdr:rowOff>
        </xdr:to>
        <xdr:sp macro="" textlink="">
          <xdr:nvSpPr>
            <xdr:cNvPr id="16384086" name="Button 86" hidden="1">
              <a:extLst>
                <a:ext uri="{63B3BB69-23CF-44E3-9099-C40C66FF867C}">
                  <a14:compatExt spid="_x0000_s16384086"/>
                </a:ext>
                <a:ext uri="{FF2B5EF4-FFF2-40B4-BE49-F238E27FC236}">
                  <a16:creationId xmlns:a16="http://schemas.microsoft.com/office/drawing/2014/main" id="{00000000-0008-0000-0900-000056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327660</xdr:colOff>
          <xdr:row>124</xdr:row>
          <xdr:rowOff>0</xdr:rowOff>
        </xdr:from>
        <xdr:to>
          <xdr:col>19</xdr:col>
          <xdr:colOff>335280</xdr:colOff>
          <xdr:row>124</xdr:row>
          <xdr:rowOff>190500</xdr:rowOff>
        </xdr:to>
        <xdr:sp macro="" textlink="">
          <xdr:nvSpPr>
            <xdr:cNvPr id="16384087" name="Button 87" hidden="1">
              <a:extLst>
                <a:ext uri="{63B3BB69-23CF-44E3-9099-C40C66FF867C}">
                  <a14:compatExt spid="_x0000_s16384087"/>
                </a:ext>
                <a:ext uri="{FF2B5EF4-FFF2-40B4-BE49-F238E27FC236}">
                  <a16:creationId xmlns:a16="http://schemas.microsoft.com/office/drawing/2014/main" id="{00000000-0008-0000-0900-000057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106680</xdr:colOff>
          <xdr:row>124</xdr:row>
          <xdr:rowOff>0</xdr:rowOff>
        </xdr:from>
        <xdr:to>
          <xdr:col>21</xdr:col>
          <xdr:colOff>106680</xdr:colOff>
          <xdr:row>124</xdr:row>
          <xdr:rowOff>190500</xdr:rowOff>
        </xdr:to>
        <xdr:sp macro="" textlink="">
          <xdr:nvSpPr>
            <xdr:cNvPr id="16384088" name="Button 88" hidden="1">
              <a:extLst>
                <a:ext uri="{63B3BB69-23CF-44E3-9099-C40C66FF867C}">
                  <a14:compatExt spid="_x0000_s16384088"/>
                </a:ext>
                <a:ext uri="{FF2B5EF4-FFF2-40B4-BE49-F238E27FC236}">
                  <a16:creationId xmlns:a16="http://schemas.microsoft.com/office/drawing/2014/main" id="{00000000-0008-0000-0900-000058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17</xdr:row>
          <xdr:rowOff>0</xdr:rowOff>
        </xdr:from>
        <xdr:to>
          <xdr:col>21</xdr:col>
          <xdr:colOff>190500</xdr:colOff>
          <xdr:row>17</xdr:row>
          <xdr:rowOff>190500</xdr:rowOff>
        </xdr:to>
        <xdr:sp macro="" textlink="">
          <xdr:nvSpPr>
            <xdr:cNvPr id="16384089" name="Button 89" hidden="1">
              <a:extLst>
                <a:ext uri="{63B3BB69-23CF-44E3-9099-C40C66FF867C}">
                  <a14:compatExt spid="_x0000_s16384089"/>
                </a:ext>
                <a:ext uri="{FF2B5EF4-FFF2-40B4-BE49-F238E27FC236}">
                  <a16:creationId xmlns:a16="http://schemas.microsoft.com/office/drawing/2014/main" id="{00000000-0008-0000-0900-000059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42</xdr:row>
          <xdr:rowOff>0</xdr:rowOff>
        </xdr:from>
        <xdr:to>
          <xdr:col>21</xdr:col>
          <xdr:colOff>160020</xdr:colOff>
          <xdr:row>42</xdr:row>
          <xdr:rowOff>190500</xdr:rowOff>
        </xdr:to>
        <xdr:sp macro="" textlink="">
          <xdr:nvSpPr>
            <xdr:cNvPr id="16384090" name="Button 90" hidden="1">
              <a:extLst>
                <a:ext uri="{63B3BB69-23CF-44E3-9099-C40C66FF867C}">
                  <a14:compatExt spid="_x0000_s16384090"/>
                </a:ext>
                <a:ext uri="{FF2B5EF4-FFF2-40B4-BE49-F238E27FC236}">
                  <a16:creationId xmlns:a16="http://schemas.microsoft.com/office/drawing/2014/main" id="{00000000-0008-0000-0900-00005A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66</xdr:row>
          <xdr:rowOff>0</xdr:rowOff>
        </xdr:from>
        <xdr:to>
          <xdr:col>21</xdr:col>
          <xdr:colOff>190500</xdr:colOff>
          <xdr:row>66</xdr:row>
          <xdr:rowOff>190500</xdr:rowOff>
        </xdr:to>
        <xdr:sp macro="" textlink="">
          <xdr:nvSpPr>
            <xdr:cNvPr id="16384091" name="Button 91" hidden="1">
              <a:extLst>
                <a:ext uri="{63B3BB69-23CF-44E3-9099-C40C66FF867C}">
                  <a14:compatExt spid="_x0000_s16384091"/>
                </a:ext>
                <a:ext uri="{FF2B5EF4-FFF2-40B4-BE49-F238E27FC236}">
                  <a16:creationId xmlns:a16="http://schemas.microsoft.com/office/drawing/2014/main" id="{00000000-0008-0000-0900-00005B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91</xdr:row>
          <xdr:rowOff>0</xdr:rowOff>
        </xdr:from>
        <xdr:to>
          <xdr:col>21</xdr:col>
          <xdr:colOff>68580</xdr:colOff>
          <xdr:row>91</xdr:row>
          <xdr:rowOff>190500</xdr:rowOff>
        </xdr:to>
        <xdr:sp macro="" textlink="">
          <xdr:nvSpPr>
            <xdr:cNvPr id="16384092" name="Button 92" hidden="1">
              <a:extLst>
                <a:ext uri="{63B3BB69-23CF-44E3-9099-C40C66FF867C}">
                  <a14:compatExt spid="_x0000_s16384092"/>
                </a:ext>
                <a:ext uri="{FF2B5EF4-FFF2-40B4-BE49-F238E27FC236}">
                  <a16:creationId xmlns:a16="http://schemas.microsoft.com/office/drawing/2014/main" id="{00000000-0008-0000-0900-00005C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116</xdr:row>
          <xdr:rowOff>0</xdr:rowOff>
        </xdr:from>
        <xdr:to>
          <xdr:col>21</xdr:col>
          <xdr:colOff>190500</xdr:colOff>
          <xdr:row>117</xdr:row>
          <xdr:rowOff>0</xdr:rowOff>
        </xdr:to>
        <xdr:sp macro="" textlink="">
          <xdr:nvSpPr>
            <xdr:cNvPr id="16384093" name="Button 93" hidden="1">
              <a:extLst>
                <a:ext uri="{63B3BB69-23CF-44E3-9099-C40C66FF867C}">
                  <a14:compatExt spid="_x0000_s16384093"/>
                </a:ext>
                <a:ext uri="{FF2B5EF4-FFF2-40B4-BE49-F238E27FC236}">
                  <a16:creationId xmlns:a16="http://schemas.microsoft.com/office/drawing/2014/main" id="{00000000-0008-0000-0900-00005D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141</xdr:row>
          <xdr:rowOff>0</xdr:rowOff>
        </xdr:from>
        <xdr:to>
          <xdr:col>21</xdr:col>
          <xdr:colOff>190500</xdr:colOff>
          <xdr:row>142</xdr:row>
          <xdr:rowOff>0</xdr:rowOff>
        </xdr:to>
        <xdr:sp macro="" textlink="">
          <xdr:nvSpPr>
            <xdr:cNvPr id="16384094" name="Button 94" hidden="1">
              <a:extLst>
                <a:ext uri="{63B3BB69-23CF-44E3-9099-C40C66FF867C}">
                  <a14:compatExt spid="_x0000_s16384094"/>
                </a:ext>
                <a:ext uri="{FF2B5EF4-FFF2-40B4-BE49-F238E27FC236}">
                  <a16:creationId xmlns:a16="http://schemas.microsoft.com/office/drawing/2014/main" id="{00000000-0008-0000-0900-00005E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166</xdr:row>
          <xdr:rowOff>0</xdr:rowOff>
        </xdr:from>
        <xdr:to>
          <xdr:col>21</xdr:col>
          <xdr:colOff>190500</xdr:colOff>
          <xdr:row>167</xdr:row>
          <xdr:rowOff>30480</xdr:rowOff>
        </xdr:to>
        <xdr:sp macro="" textlink="">
          <xdr:nvSpPr>
            <xdr:cNvPr id="16384095" name="Button 95" hidden="1">
              <a:extLst>
                <a:ext uri="{63B3BB69-23CF-44E3-9099-C40C66FF867C}">
                  <a14:compatExt spid="_x0000_s16384095"/>
                </a:ext>
                <a:ext uri="{FF2B5EF4-FFF2-40B4-BE49-F238E27FC236}">
                  <a16:creationId xmlns:a16="http://schemas.microsoft.com/office/drawing/2014/main" id="{00000000-0008-0000-0900-00005F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191</xdr:row>
          <xdr:rowOff>0</xdr:rowOff>
        </xdr:from>
        <xdr:to>
          <xdr:col>21</xdr:col>
          <xdr:colOff>190500</xdr:colOff>
          <xdr:row>192</xdr:row>
          <xdr:rowOff>30480</xdr:rowOff>
        </xdr:to>
        <xdr:sp macro="" textlink="">
          <xdr:nvSpPr>
            <xdr:cNvPr id="16384096" name="Button 96" hidden="1">
              <a:extLst>
                <a:ext uri="{63B3BB69-23CF-44E3-9099-C40C66FF867C}">
                  <a14:compatExt spid="_x0000_s16384096"/>
                </a:ext>
                <a:ext uri="{FF2B5EF4-FFF2-40B4-BE49-F238E27FC236}">
                  <a16:creationId xmlns:a16="http://schemas.microsoft.com/office/drawing/2014/main" id="{00000000-0008-0000-0900-0000600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PT%202019%20na%20Tilburg%20SEPT%20F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tallen"/>
      <sheetName val="Fl 2000-2007"/>
      <sheetName val="FL 2008-2013"/>
      <sheetName val="P floret"/>
      <sheetName val="SA 2000-2007"/>
      <sheetName val="SA 2008-2013"/>
      <sheetName val="P sabel"/>
      <sheetName val="DE 2000-2007"/>
      <sheetName val="DE 2008-2013"/>
      <sheetName val="P degen"/>
      <sheetName val="scheidsrechters"/>
      <sheetName val="volgorde partij"/>
      <sheetName val="loper van 14"/>
      <sheetName val="JPT 2019 na Tilburg SEPT FL"/>
    </sheetNames>
    <definedNames>
      <definedName name="Knop220_Klikken"/>
      <definedName name="kopie10"/>
      <definedName name="kopie11"/>
      <definedName name="kopie12"/>
      <definedName name="kopie4"/>
      <definedName name="kopie5"/>
      <definedName name="kopie6"/>
      <definedName name="kopie7"/>
      <definedName name="kopie8"/>
      <definedName name="kopie9"/>
      <definedName name="PSPrint_A"/>
      <definedName name="PSPrint_B"/>
      <definedName name="PSPrint_C"/>
      <definedName name="PSPrint_D"/>
      <definedName name="PSPrint_E"/>
      <definedName name="PSPrint_F"/>
      <definedName name="PSPrint_G"/>
      <definedName name="PSPrint_H"/>
      <definedName name="PSWi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joerd Jaarsma" id="{3E0EA76B-0849-4A1F-ACC6-1E647EFC2B38}" userId="9ee364807c1fbb3f" providerId="Windows Live"/>
</personList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9" dT="2019-09-18T10:32:48.75" personId="{3E0EA76B-0849-4A1F-ACC6-1E647EFC2B38}" id="{93AEBD7B-9FE1-452C-9345-A6EEF10A98E7}">
    <text>leeftijd aangepast, overgang groot wapen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" dT="2019-05-15T11:37:26.30" personId="{3E0EA76B-0849-4A1F-ACC6-1E647EFC2B38}" id="{A56321C4-ABB8-4401-97EF-9222F6F9B69E}">
    <text>punten sabel 2018: 39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L12" dT="2019-05-19T12:18:58.40" personId="{3E0EA76B-0849-4A1F-ACC6-1E647EFC2B38}" id="{56FC8E74-A770-48BB-BE7C-DBE641198DF5}">
    <text>totaal 2019 kleine wapens overgezet</text>
  </threadedComment>
  <threadedComment ref="L30" dT="2019-09-18T10:26:31.21" personId="{3E0EA76B-0849-4A1F-ACC6-1E647EFC2B38}" id="{179A26DB-0A98-4730-972C-3150E34EF7C2}">
    <text>overgezet van floret 118 pnt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6" dT="2019-05-14T12:09:29.78" personId="{3E0EA76B-0849-4A1F-ACC6-1E647EFC2B38}" id="{80B26EDE-39E2-443D-95D1-0057224E6FAA}">
    <text>Score Floret 3166</text>
  </threadedComment>
  <threadedComment ref="D28" dT="2019-05-14T12:10:24.70" personId="{3E0EA76B-0849-4A1F-ACC6-1E647EFC2B38}" id="{F6AE540C-E716-4009-9DF7-2B754612BF16}">
    <text>score floret 2018: 1150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80" dT="2019-05-14T12:10:24.70" personId="{3E0EA76B-0849-4A1F-ACC6-1E647EFC2B38}" id="{E9F838B5-FE64-4636-BB24-2B1CA80F3986}">
    <text>score floret 2018: 1150</text>
  </threadedComment>
</ThreadedComment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5.xml"/><Relationship Id="rId21" Type="http://schemas.openxmlformats.org/officeDocument/2006/relationships/ctrlProp" Target="../ctrlProps/ctrlProp210.xml"/><Relationship Id="rId34" Type="http://schemas.openxmlformats.org/officeDocument/2006/relationships/ctrlProp" Target="../ctrlProps/ctrlProp223.xml"/><Relationship Id="rId42" Type="http://schemas.openxmlformats.org/officeDocument/2006/relationships/ctrlProp" Target="../ctrlProps/ctrlProp231.xml"/><Relationship Id="rId47" Type="http://schemas.openxmlformats.org/officeDocument/2006/relationships/ctrlProp" Target="../ctrlProps/ctrlProp236.xml"/><Relationship Id="rId50" Type="http://schemas.openxmlformats.org/officeDocument/2006/relationships/ctrlProp" Target="../ctrlProps/ctrlProp239.xml"/><Relationship Id="rId55" Type="http://schemas.openxmlformats.org/officeDocument/2006/relationships/ctrlProp" Target="../ctrlProps/ctrlProp244.xml"/><Relationship Id="rId63" Type="http://schemas.openxmlformats.org/officeDocument/2006/relationships/ctrlProp" Target="../ctrlProps/ctrlProp252.xml"/><Relationship Id="rId68" Type="http://schemas.openxmlformats.org/officeDocument/2006/relationships/ctrlProp" Target="../ctrlProps/ctrlProp257.xml"/><Relationship Id="rId76" Type="http://schemas.openxmlformats.org/officeDocument/2006/relationships/ctrlProp" Target="../ctrlProps/ctrlProp265.xml"/><Relationship Id="rId84" Type="http://schemas.openxmlformats.org/officeDocument/2006/relationships/ctrlProp" Target="../ctrlProps/ctrlProp273.xml"/><Relationship Id="rId89" Type="http://schemas.openxmlformats.org/officeDocument/2006/relationships/ctrlProp" Target="../ctrlProps/ctrlProp278.xml"/><Relationship Id="rId97" Type="http://schemas.openxmlformats.org/officeDocument/2006/relationships/ctrlProp" Target="../ctrlProps/ctrlProp286.xml"/><Relationship Id="rId7" Type="http://schemas.openxmlformats.org/officeDocument/2006/relationships/ctrlProp" Target="../ctrlProps/ctrlProp196.xml"/><Relationship Id="rId71" Type="http://schemas.openxmlformats.org/officeDocument/2006/relationships/ctrlProp" Target="../ctrlProps/ctrlProp260.xml"/><Relationship Id="rId92" Type="http://schemas.openxmlformats.org/officeDocument/2006/relationships/ctrlProp" Target="../ctrlProps/ctrlProp28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5.xml"/><Relationship Id="rId29" Type="http://schemas.openxmlformats.org/officeDocument/2006/relationships/ctrlProp" Target="../ctrlProps/ctrlProp218.xml"/><Relationship Id="rId11" Type="http://schemas.openxmlformats.org/officeDocument/2006/relationships/ctrlProp" Target="../ctrlProps/ctrlProp200.xml"/><Relationship Id="rId24" Type="http://schemas.openxmlformats.org/officeDocument/2006/relationships/ctrlProp" Target="../ctrlProps/ctrlProp213.xml"/><Relationship Id="rId32" Type="http://schemas.openxmlformats.org/officeDocument/2006/relationships/ctrlProp" Target="../ctrlProps/ctrlProp221.xml"/><Relationship Id="rId37" Type="http://schemas.openxmlformats.org/officeDocument/2006/relationships/ctrlProp" Target="../ctrlProps/ctrlProp226.xml"/><Relationship Id="rId40" Type="http://schemas.openxmlformats.org/officeDocument/2006/relationships/ctrlProp" Target="../ctrlProps/ctrlProp229.xml"/><Relationship Id="rId45" Type="http://schemas.openxmlformats.org/officeDocument/2006/relationships/ctrlProp" Target="../ctrlProps/ctrlProp234.xml"/><Relationship Id="rId53" Type="http://schemas.openxmlformats.org/officeDocument/2006/relationships/ctrlProp" Target="../ctrlProps/ctrlProp242.xml"/><Relationship Id="rId58" Type="http://schemas.openxmlformats.org/officeDocument/2006/relationships/ctrlProp" Target="../ctrlProps/ctrlProp247.xml"/><Relationship Id="rId66" Type="http://schemas.openxmlformats.org/officeDocument/2006/relationships/ctrlProp" Target="../ctrlProps/ctrlProp255.xml"/><Relationship Id="rId74" Type="http://schemas.openxmlformats.org/officeDocument/2006/relationships/ctrlProp" Target="../ctrlProps/ctrlProp263.xml"/><Relationship Id="rId79" Type="http://schemas.openxmlformats.org/officeDocument/2006/relationships/ctrlProp" Target="../ctrlProps/ctrlProp268.xml"/><Relationship Id="rId87" Type="http://schemas.openxmlformats.org/officeDocument/2006/relationships/ctrlProp" Target="../ctrlProps/ctrlProp276.xml"/><Relationship Id="rId5" Type="http://schemas.openxmlformats.org/officeDocument/2006/relationships/ctrlProp" Target="../ctrlProps/ctrlProp194.xml"/><Relationship Id="rId61" Type="http://schemas.openxmlformats.org/officeDocument/2006/relationships/ctrlProp" Target="../ctrlProps/ctrlProp250.xml"/><Relationship Id="rId82" Type="http://schemas.openxmlformats.org/officeDocument/2006/relationships/ctrlProp" Target="../ctrlProps/ctrlProp271.xml"/><Relationship Id="rId90" Type="http://schemas.openxmlformats.org/officeDocument/2006/relationships/ctrlProp" Target="../ctrlProps/ctrlProp279.xml"/><Relationship Id="rId95" Type="http://schemas.openxmlformats.org/officeDocument/2006/relationships/ctrlProp" Target="../ctrlProps/ctrlProp284.xml"/><Relationship Id="rId19" Type="http://schemas.openxmlformats.org/officeDocument/2006/relationships/ctrlProp" Target="../ctrlProps/ctrlProp208.xml"/><Relationship Id="rId14" Type="http://schemas.openxmlformats.org/officeDocument/2006/relationships/ctrlProp" Target="../ctrlProps/ctrlProp203.xml"/><Relationship Id="rId22" Type="http://schemas.openxmlformats.org/officeDocument/2006/relationships/ctrlProp" Target="../ctrlProps/ctrlProp211.xml"/><Relationship Id="rId27" Type="http://schemas.openxmlformats.org/officeDocument/2006/relationships/ctrlProp" Target="../ctrlProps/ctrlProp216.xml"/><Relationship Id="rId30" Type="http://schemas.openxmlformats.org/officeDocument/2006/relationships/ctrlProp" Target="../ctrlProps/ctrlProp219.xml"/><Relationship Id="rId35" Type="http://schemas.openxmlformats.org/officeDocument/2006/relationships/ctrlProp" Target="../ctrlProps/ctrlProp224.xml"/><Relationship Id="rId43" Type="http://schemas.openxmlformats.org/officeDocument/2006/relationships/ctrlProp" Target="../ctrlProps/ctrlProp232.xml"/><Relationship Id="rId48" Type="http://schemas.openxmlformats.org/officeDocument/2006/relationships/ctrlProp" Target="../ctrlProps/ctrlProp237.xml"/><Relationship Id="rId56" Type="http://schemas.openxmlformats.org/officeDocument/2006/relationships/ctrlProp" Target="../ctrlProps/ctrlProp245.xml"/><Relationship Id="rId64" Type="http://schemas.openxmlformats.org/officeDocument/2006/relationships/ctrlProp" Target="../ctrlProps/ctrlProp253.xml"/><Relationship Id="rId69" Type="http://schemas.openxmlformats.org/officeDocument/2006/relationships/ctrlProp" Target="../ctrlProps/ctrlProp258.xml"/><Relationship Id="rId77" Type="http://schemas.openxmlformats.org/officeDocument/2006/relationships/ctrlProp" Target="../ctrlProps/ctrlProp266.xml"/><Relationship Id="rId100" Type="http://schemas.openxmlformats.org/officeDocument/2006/relationships/comments" Target="../comments8.xml"/><Relationship Id="rId8" Type="http://schemas.openxmlformats.org/officeDocument/2006/relationships/ctrlProp" Target="../ctrlProps/ctrlProp197.xml"/><Relationship Id="rId51" Type="http://schemas.openxmlformats.org/officeDocument/2006/relationships/ctrlProp" Target="../ctrlProps/ctrlProp240.xml"/><Relationship Id="rId72" Type="http://schemas.openxmlformats.org/officeDocument/2006/relationships/ctrlProp" Target="../ctrlProps/ctrlProp261.xml"/><Relationship Id="rId80" Type="http://schemas.openxmlformats.org/officeDocument/2006/relationships/ctrlProp" Target="../ctrlProps/ctrlProp269.xml"/><Relationship Id="rId85" Type="http://schemas.openxmlformats.org/officeDocument/2006/relationships/ctrlProp" Target="../ctrlProps/ctrlProp274.xml"/><Relationship Id="rId93" Type="http://schemas.openxmlformats.org/officeDocument/2006/relationships/ctrlProp" Target="../ctrlProps/ctrlProp282.xml"/><Relationship Id="rId98" Type="http://schemas.openxmlformats.org/officeDocument/2006/relationships/ctrlProp" Target="../ctrlProps/ctrlProp287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201.xml"/><Relationship Id="rId17" Type="http://schemas.openxmlformats.org/officeDocument/2006/relationships/ctrlProp" Target="../ctrlProps/ctrlProp206.xml"/><Relationship Id="rId25" Type="http://schemas.openxmlformats.org/officeDocument/2006/relationships/ctrlProp" Target="../ctrlProps/ctrlProp214.xml"/><Relationship Id="rId33" Type="http://schemas.openxmlformats.org/officeDocument/2006/relationships/ctrlProp" Target="../ctrlProps/ctrlProp222.xml"/><Relationship Id="rId38" Type="http://schemas.openxmlformats.org/officeDocument/2006/relationships/ctrlProp" Target="../ctrlProps/ctrlProp227.xml"/><Relationship Id="rId46" Type="http://schemas.openxmlformats.org/officeDocument/2006/relationships/ctrlProp" Target="../ctrlProps/ctrlProp235.xml"/><Relationship Id="rId59" Type="http://schemas.openxmlformats.org/officeDocument/2006/relationships/ctrlProp" Target="../ctrlProps/ctrlProp248.xml"/><Relationship Id="rId67" Type="http://schemas.openxmlformats.org/officeDocument/2006/relationships/ctrlProp" Target="../ctrlProps/ctrlProp256.xml"/><Relationship Id="rId20" Type="http://schemas.openxmlformats.org/officeDocument/2006/relationships/ctrlProp" Target="../ctrlProps/ctrlProp209.xml"/><Relationship Id="rId41" Type="http://schemas.openxmlformats.org/officeDocument/2006/relationships/ctrlProp" Target="../ctrlProps/ctrlProp230.xml"/><Relationship Id="rId54" Type="http://schemas.openxmlformats.org/officeDocument/2006/relationships/ctrlProp" Target="../ctrlProps/ctrlProp243.xml"/><Relationship Id="rId62" Type="http://schemas.openxmlformats.org/officeDocument/2006/relationships/ctrlProp" Target="../ctrlProps/ctrlProp251.xml"/><Relationship Id="rId70" Type="http://schemas.openxmlformats.org/officeDocument/2006/relationships/ctrlProp" Target="../ctrlProps/ctrlProp259.xml"/><Relationship Id="rId75" Type="http://schemas.openxmlformats.org/officeDocument/2006/relationships/ctrlProp" Target="../ctrlProps/ctrlProp264.xml"/><Relationship Id="rId83" Type="http://schemas.openxmlformats.org/officeDocument/2006/relationships/ctrlProp" Target="../ctrlProps/ctrlProp272.xml"/><Relationship Id="rId88" Type="http://schemas.openxmlformats.org/officeDocument/2006/relationships/ctrlProp" Target="../ctrlProps/ctrlProp277.xml"/><Relationship Id="rId91" Type="http://schemas.openxmlformats.org/officeDocument/2006/relationships/ctrlProp" Target="../ctrlProps/ctrlProp280.xml"/><Relationship Id="rId96" Type="http://schemas.openxmlformats.org/officeDocument/2006/relationships/ctrlProp" Target="../ctrlProps/ctrlProp28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5.xml"/><Relationship Id="rId15" Type="http://schemas.openxmlformats.org/officeDocument/2006/relationships/ctrlProp" Target="../ctrlProps/ctrlProp204.xml"/><Relationship Id="rId23" Type="http://schemas.openxmlformats.org/officeDocument/2006/relationships/ctrlProp" Target="../ctrlProps/ctrlProp212.xml"/><Relationship Id="rId28" Type="http://schemas.openxmlformats.org/officeDocument/2006/relationships/ctrlProp" Target="../ctrlProps/ctrlProp217.xml"/><Relationship Id="rId36" Type="http://schemas.openxmlformats.org/officeDocument/2006/relationships/ctrlProp" Target="../ctrlProps/ctrlProp225.xml"/><Relationship Id="rId49" Type="http://schemas.openxmlformats.org/officeDocument/2006/relationships/ctrlProp" Target="../ctrlProps/ctrlProp238.xml"/><Relationship Id="rId57" Type="http://schemas.openxmlformats.org/officeDocument/2006/relationships/ctrlProp" Target="../ctrlProps/ctrlProp246.xml"/><Relationship Id="rId10" Type="http://schemas.openxmlformats.org/officeDocument/2006/relationships/ctrlProp" Target="../ctrlProps/ctrlProp199.xml"/><Relationship Id="rId31" Type="http://schemas.openxmlformats.org/officeDocument/2006/relationships/ctrlProp" Target="../ctrlProps/ctrlProp220.xml"/><Relationship Id="rId44" Type="http://schemas.openxmlformats.org/officeDocument/2006/relationships/ctrlProp" Target="../ctrlProps/ctrlProp233.xml"/><Relationship Id="rId52" Type="http://schemas.openxmlformats.org/officeDocument/2006/relationships/ctrlProp" Target="../ctrlProps/ctrlProp241.xml"/><Relationship Id="rId60" Type="http://schemas.openxmlformats.org/officeDocument/2006/relationships/ctrlProp" Target="../ctrlProps/ctrlProp249.xml"/><Relationship Id="rId65" Type="http://schemas.openxmlformats.org/officeDocument/2006/relationships/ctrlProp" Target="../ctrlProps/ctrlProp254.xml"/><Relationship Id="rId73" Type="http://schemas.openxmlformats.org/officeDocument/2006/relationships/ctrlProp" Target="../ctrlProps/ctrlProp262.xml"/><Relationship Id="rId78" Type="http://schemas.openxmlformats.org/officeDocument/2006/relationships/ctrlProp" Target="../ctrlProps/ctrlProp267.xml"/><Relationship Id="rId81" Type="http://schemas.openxmlformats.org/officeDocument/2006/relationships/ctrlProp" Target="../ctrlProps/ctrlProp270.xml"/><Relationship Id="rId86" Type="http://schemas.openxmlformats.org/officeDocument/2006/relationships/ctrlProp" Target="../ctrlProps/ctrlProp275.xml"/><Relationship Id="rId94" Type="http://schemas.openxmlformats.org/officeDocument/2006/relationships/ctrlProp" Target="../ctrlProps/ctrlProp283.xml"/><Relationship Id="rId99" Type="http://schemas.openxmlformats.org/officeDocument/2006/relationships/ctrlProp" Target="../ctrlProps/ctrlProp288.xml"/><Relationship Id="rId101" Type="http://schemas.microsoft.com/office/2017/10/relationships/threadedComment" Target="../threadedComments/threadedComment5.xml"/><Relationship Id="rId4" Type="http://schemas.openxmlformats.org/officeDocument/2006/relationships/ctrlProp" Target="../ctrlProps/ctrlProp193.xml"/><Relationship Id="rId9" Type="http://schemas.openxmlformats.org/officeDocument/2006/relationships/ctrlProp" Target="../ctrlProps/ctrlProp198.xml"/><Relationship Id="rId13" Type="http://schemas.openxmlformats.org/officeDocument/2006/relationships/ctrlProp" Target="../ctrlProps/ctrlProp202.xml"/><Relationship Id="rId18" Type="http://schemas.openxmlformats.org/officeDocument/2006/relationships/ctrlProp" Target="../ctrlProps/ctrlProp207.xml"/><Relationship Id="rId39" Type="http://schemas.openxmlformats.org/officeDocument/2006/relationships/ctrlProp" Target="../ctrlProps/ctrlProp22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omments" Target="../comments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9.x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42" Type="http://schemas.openxmlformats.org/officeDocument/2006/relationships/ctrlProp" Target="../ctrlProps/ctrlProp135.xml"/><Relationship Id="rId47" Type="http://schemas.openxmlformats.org/officeDocument/2006/relationships/ctrlProp" Target="../ctrlProps/ctrlProp140.xml"/><Relationship Id="rId50" Type="http://schemas.openxmlformats.org/officeDocument/2006/relationships/ctrlProp" Target="../ctrlProps/ctrlProp143.xml"/><Relationship Id="rId55" Type="http://schemas.openxmlformats.org/officeDocument/2006/relationships/ctrlProp" Target="../ctrlProps/ctrlProp148.xml"/><Relationship Id="rId63" Type="http://schemas.openxmlformats.org/officeDocument/2006/relationships/ctrlProp" Target="../ctrlProps/ctrlProp156.xml"/><Relationship Id="rId68" Type="http://schemas.openxmlformats.org/officeDocument/2006/relationships/ctrlProp" Target="../ctrlProps/ctrlProp161.xml"/><Relationship Id="rId76" Type="http://schemas.openxmlformats.org/officeDocument/2006/relationships/ctrlProp" Target="../ctrlProps/ctrlProp169.xml"/><Relationship Id="rId84" Type="http://schemas.openxmlformats.org/officeDocument/2006/relationships/ctrlProp" Target="../ctrlProps/ctrlProp177.xml"/><Relationship Id="rId89" Type="http://schemas.openxmlformats.org/officeDocument/2006/relationships/ctrlProp" Target="../ctrlProps/ctrlProp182.xml"/><Relationship Id="rId97" Type="http://schemas.openxmlformats.org/officeDocument/2006/relationships/ctrlProp" Target="../ctrlProps/ctrlProp190.xml"/><Relationship Id="rId7" Type="http://schemas.openxmlformats.org/officeDocument/2006/relationships/ctrlProp" Target="../ctrlProps/ctrlProp100.xml"/><Relationship Id="rId71" Type="http://schemas.openxmlformats.org/officeDocument/2006/relationships/ctrlProp" Target="../ctrlProps/ctrlProp164.xml"/><Relationship Id="rId92" Type="http://schemas.openxmlformats.org/officeDocument/2006/relationships/ctrlProp" Target="../ctrlProps/ctrlProp18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9.xml"/><Relationship Id="rId29" Type="http://schemas.openxmlformats.org/officeDocument/2006/relationships/ctrlProp" Target="../ctrlProps/ctrlProp122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53" Type="http://schemas.openxmlformats.org/officeDocument/2006/relationships/ctrlProp" Target="../ctrlProps/ctrlProp146.xml"/><Relationship Id="rId58" Type="http://schemas.openxmlformats.org/officeDocument/2006/relationships/ctrlProp" Target="../ctrlProps/ctrlProp151.xml"/><Relationship Id="rId66" Type="http://schemas.openxmlformats.org/officeDocument/2006/relationships/ctrlProp" Target="../ctrlProps/ctrlProp159.xml"/><Relationship Id="rId74" Type="http://schemas.openxmlformats.org/officeDocument/2006/relationships/ctrlProp" Target="../ctrlProps/ctrlProp167.xml"/><Relationship Id="rId79" Type="http://schemas.openxmlformats.org/officeDocument/2006/relationships/ctrlProp" Target="../ctrlProps/ctrlProp172.xml"/><Relationship Id="rId87" Type="http://schemas.openxmlformats.org/officeDocument/2006/relationships/ctrlProp" Target="../ctrlProps/ctrlProp180.xml"/><Relationship Id="rId5" Type="http://schemas.openxmlformats.org/officeDocument/2006/relationships/ctrlProp" Target="../ctrlProps/ctrlProp98.xml"/><Relationship Id="rId61" Type="http://schemas.openxmlformats.org/officeDocument/2006/relationships/ctrlProp" Target="../ctrlProps/ctrlProp154.xml"/><Relationship Id="rId82" Type="http://schemas.openxmlformats.org/officeDocument/2006/relationships/ctrlProp" Target="../ctrlProps/ctrlProp175.xml"/><Relationship Id="rId90" Type="http://schemas.openxmlformats.org/officeDocument/2006/relationships/ctrlProp" Target="../ctrlProps/ctrlProp183.xml"/><Relationship Id="rId95" Type="http://schemas.openxmlformats.org/officeDocument/2006/relationships/ctrlProp" Target="../ctrlProps/ctrlProp188.xml"/><Relationship Id="rId19" Type="http://schemas.openxmlformats.org/officeDocument/2006/relationships/ctrlProp" Target="../ctrlProps/ctrlProp11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43" Type="http://schemas.openxmlformats.org/officeDocument/2006/relationships/ctrlProp" Target="../ctrlProps/ctrlProp136.xml"/><Relationship Id="rId48" Type="http://schemas.openxmlformats.org/officeDocument/2006/relationships/ctrlProp" Target="../ctrlProps/ctrlProp141.xml"/><Relationship Id="rId56" Type="http://schemas.openxmlformats.org/officeDocument/2006/relationships/ctrlProp" Target="../ctrlProps/ctrlProp149.xml"/><Relationship Id="rId64" Type="http://schemas.openxmlformats.org/officeDocument/2006/relationships/ctrlProp" Target="../ctrlProps/ctrlProp157.xml"/><Relationship Id="rId69" Type="http://schemas.openxmlformats.org/officeDocument/2006/relationships/ctrlProp" Target="../ctrlProps/ctrlProp162.xml"/><Relationship Id="rId77" Type="http://schemas.openxmlformats.org/officeDocument/2006/relationships/ctrlProp" Target="../ctrlProps/ctrlProp170.xml"/><Relationship Id="rId100" Type="http://schemas.openxmlformats.org/officeDocument/2006/relationships/comments" Target="../comments5.xml"/><Relationship Id="rId8" Type="http://schemas.openxmlformats.org/officeDocument/2006/relationships/ctrlProp" Target="../ctrlProps/ctrlProp101.xml"/><Relationship Id="rId51" Type="http://schemas.openxmlformats.org/officeDocument/2006/relationships/ctrlProp" Target="../ctrlProps/ctrlProp144.xml"/><Relationship Id="rId72" Type="http://schemas.openxmlformats.org/officeDocument/2006/relationships/ctrlProp" Target="../ctrlProps/ctrlProp165.xml"/><Relationship Id="rId80" Type="http://schemas.openxmlformats.org/officeDocument/2006/relationships/ctrlProp" Target="../ctrlProps/ctrlProp173.xml"/><Relationship Id="rId85" Type="http://schemas.openxmlformats.org/officeDocument/2006/relationships/ctrlProp" Target="../ctrlProps/ctrlProp178.xml"/><Relationship Id="rId93" Type="http://schemas.openxmlformats.org/officeDocument/2006/relationships/ctrlProp" Target="../ctrlProps/ctrlProp186.xml"/><Relationship Id="rId98" Type="http://schemas.openxmlformats.org/officeDocument/2006/relationships/ctrlProp" Target="../ctrlProps/ctrlProp191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46" Type="http://schemas.openxmlformats.org/officeDocument/2006/relationships/ctrlProp" Target="../ctrlProps/ctrlProp139.xml"/><Relationship Id="rId59" Type="http://schemas.openxmlformats.org/officeDocument/2006/relationships/ctrlProp" Target="../ctrlProps/ctrlProp152.xml"/><Relationship Id="rId67" Type="http://schemas.openxmlformats.org/officeDocument/2006/relationships/ctrlProp" Target="../ctrlProps/ctrlProp160.xml"/><Relationship Id="rId20" Type="http://schemas.openxmlformats.org/officeDocument/2006/relationships/ctrlProp" Target="../ctrlProps/ctrlProp113.xml"/><Relationship Id="rId41" Type="http://schemas.openxmlformats.org/officeDocument/2006/relationships/ctrlProp" Target="../ctrlProps/ctrlProp134.xml"/><Relationship Id="rId54" Type="http://schemas.openxmlformats.org/officeDocument/2006/relationships/ctrlProp" Target="../ctrlProps/ctrlProp147.xml"/><Relationship Id="rId62" Type="http://schemas.openxmlformats.org/officeDocument/2006/relationships/ctrlProp" Target="../ctrlProps/ctrlProp155.xml"/><Relationship Id="rId70" Type="http://schemas.openxmlformats.org/officeDocument/2006/relationships/ctrlProp" Target="../ctrlProps/ctrlProp163.xml"/><Relationship Id="rId75" Type="http://schemas.openxmlformats.org/officeDocument/2006/relationships/ctrlProp" Target="../ctrlProps/ctrlProp168.xml"/><Relationship Id="rId83" Type="http://schemas.openxmlformats.org/officeDocument/2006/relationships/ctrlProp" Target="../ctrlProps/ctrlProp176.xml"/><Relationship Id="rId88" Type="http://schemas.openxmlformats.org/officeDocument/2006/relationships/ctrlProp" Target="../ctrlProps/ctrlProp181.xml"/><Relationship Id="rId91" Type="http://schemas.openxmlformats.org/officeDocument/2006/relationships/ctrlProp" Target="../ctrlProps/ctrlProp184.xml"/><Relationship Id="rId96" Type="http://schemas.openxmlformats.org/officeDocument/2006/relationships/ctrlProp" Target="../ctrlProps/ctrlProp18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9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36" Type="http://schemas.openxmlformats.org/officeDocument/2006/relationships/ctrlProp" Target="../ctrlProps/ctrlProp129.xml"/><Relationship Id="rId49" Type="http://schemas.openxmlformats.org/officeDocument/2006/relationships/ctrlProp" Target="../ctrlProps/ctrlProp142.xml"/><Relationship Id="rId57" Type="http://schemas.openxmlformats.org/officeDocument/2006/relationships/ctrlProp" Target="../ctrlProps/ctrlProp150.xml"/><Relationship Id="rId10" Type="http://schemas.openxmlformats.org/officeDocument/2006/relationships/ctrlProp" Target="../ctrlProps/ctrlProp103.xml"/><Relationship Id="rId31" Type="http://schemas.openxmlformats.org/officeDocument/2006/relationships/ctrlProp" Target="../ctrlProps/ctrlProp124.xml"/><Relationship Id="rId44" Type="http://schemas.openxmlformats.org/officeDocument/2006/relationships/ctrlProp" Target="../ctrlProps/ctrlProp137.xml"/><Relationship Id="rId52" Type="http://schemas.openxmlformats.org/officeDocument/2006/relationships/ctrlProp" Target="../ctrlProps/ctrlProp145.xml"/><Relationship Id="rId60" Type="http://schemas.openxmlformats.org/officeDocument/2006/relationships/ctrlProp" Target="../ctrlProps/ctrlProp153.xml"/><Relationship Id="rId65" Type="http://schemas.openxmlformats.org/officeDocument/2006/relationships/ctrlProp" Target="../ctrlProps/ctrlProp158.xml"/><Relationship Id="rId73" Type="http://schemas.openxmlformats.org/officeDocument/2006/relationships/ctrlProp" Target="../ctrlProps/ctrlProp166.xml"/><Relationship Id="rId78" Type="http://schemas.openxmlformats.org/officeDocument/2006/relationships/ctrlProp" Target="../ctrlProps/ctrlProp171.xml"/><Relationship Id="rId81" Type="http://schemas.openxmlformats.org/officeDocument/2006/relationships/ctrlProp" Target="../ctrlProps/ctrlProp174.xml"/><Relationship Id="rId86" Type="http://schemas.openxmlformats.org/officeDocument/2006/relationships/ctrlProp" Target="../ctrlProps/ctrlProp179.xml"/><Relationship Id="rId94" Type="http://schemas.openxmlformats.org/officeDocument/2006/relationships/ctrlProp" Target="../ctrlProps/ctrlProp187.xml"/><Relationship Id="rId99" Type="http://schemas.openxmlformats.org/officeDocument/2006/relationships/ctrlProp" Target="../ctrlProps/ctrlProp192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39" Type="http://schemas.openxmlformats.org/officeDocument/2006/relationships/ctrlProp" Target="../ctrlProps/ctrlProp132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15"/>
  <sheetViews>
    <sheetView zoomScaleNormal="100" workbookViewId="0">
      <selection activeCell="I11" sqref="I11"/>
    </sheetView>
  </sheetViews>
  <sheetFormatPr defaultColWidth="8.88671875" defaultRowHeight="14.4" x14ac:dyDescent="0.3"/>
  <cols>
    <col min="1" max="9" width="11.44140625" style="202" customWidth="1"/>
    <col min="10" max="10" width="29.6640625" style="202" customWidth="1"/>
    <col min="11" max="1025" width="11.44140625" style="202" customWidth="1"/>
    <col min="1026" max="16384" width="8.88671875" style="208"/>
  </cols>
  <sheetData>
    <row r="2" spans="1:10" x14ac:dyDescent="0.3">
      <c r="A2" s="200"/>
      <c r="B2" s="201" t="s">
        <v>163</v>
      </c>
      <c r="C2" s="201" t="s">
        <v>163</v>
      </c>
      <c r="D2" s="201" t="s">
        <v>164</v>
      </c>
      <c r="E2" s="201" t="s">
        <v>164</v>
      </c>
      <c r="F2" s="201" t="s">
        <v>165</v>
      </c>
      <c r="G2" s="201" t="s">
        <v>165</v>
      </c>
      <c r="H2" s="200"/>
      <c r="I2" s="200"/>
    </row>
    <row r="3" spans="1:10" x14ac:dyDescent="0.3">
      <c r="A3" s="200"/>
      <c r="B3" s="203" t="s">
        <v>589</v>
      </c>
      <c r="C3" s="203" t="s">
        <v>590</v>
      </c>
      <c r="D3" s="203" t="s">
        <v>589</v>
      </c>
      <c r="E3" s="203" t="s">
        <v>590</v>
      </c>
      <c r="F3" s="203" t="s">
        <v>589</v>
      </c>
      <c r="G3" s="203" t="s">
        <v>590</v>
      </c>
      <c r="H3" s="203" t="s">
        <v>166</v>
      </c>
      <c r="I3" s="204" t="s">
        <v>167</v>
      </c>
      <c r="J3" s="204" t="s">
        <v>168</v>
      </c>
    </row>
    <row r="4" spans="1:10" x14ac:dyDescent="0.3">
      <c r="A4" s="203" t="s">
        <v>169</v>
      </c>
      <c r="B4" s="205">
        <v>19</v>
      </c>
      <c r="C4" s="205">
        <v>12</v>
      </c>
      <c r="D4" s="205">
        <v>13</v>
      </c>
      <c r="E4" s="205">
        <v>2</v>
      </c>
      <c r="F4" s="205">
        <v>6</v>
      </c>
      <c r="G4" s="205">
        <v>7</v>
      </c>
      <c r="H4" s="206">
        <f t="shared" ref="H4:H10" si="0">SUM(B4:G4)</f>
        <v>59</v>
      </c>
      <c r="I4" s="206">
        <v>15</v>
      </c>
      <c r="J4" s="207" t="s">
        <v>170</v>
      </c>
    </row>
    <row r="5" spans="1:10" x14ac:dyDescent="0.3">
      <c r="A5" s="203" t="s">
        <v>171</v>
      </c>
      <c r="B5" s="205">
        <v>19</v>
      </c>
      <c r="C5" s="205">
        <v>18</v>
      </c>
      <c r="D5" s="205">
        <v>16</v>
      </c>
      <c r="E5" s="205">
        <v>1</v>
      </c>
      <c r="F5" s="205">
        <v>6</v>
      </c>
      <c r="G5" s="205">
        <v>8</v>
      </c>
      <c r="H5" s="206">
        <f t="shared" si="0"/>
        <v>68</v>
      </c>
      <c r="I5" s="206">
        <v>15</v>
      </c>
      <c r="J5" s="207" t="s">
        <v>172</v>
      </c>
    </row>
    <row r="6" spans="1:10" x14ac:dyDescent="0.3">
      <c r="A6" s="203" t="s">
        <v>173</v>
      </c>
      <c r="B6" s="205">
        <v>28</v>
      </c>
      <c r="C6" s="205">
        <v>16</v>
      </c>
      <c r="D6" s="205">
        <v>13</v>
      </c>
      <c r="E6" s="205">
        <v>8</v>
      </c>
      <c r="F6" s="205">
        <v>10</v>
      </c>
      <c r="G6" s="205">
        <v>9</v>
      </c>
      <c r="H6" s="206">
        <f t="shared" si="0"/>
        <v>84</v>
      </c>
      <c r="I6" s="206">
        <v>24</v>
      </c>
      <c r="J6" s="207" t="s">
        <v>174</v>
      </c>
    </row>
    <row r="7" spans="1:10" x14ac:dyDescent="0.3">
      <c r="A7" s="203" t="s">
        <v>175</v>
      </c>
      <c r="B7" s="205">
        <v>19</v>
      </c>
      <c r="C7" s="205">
        <v>19</v>
      </c>
      <c r="D7" s="205">
        <v>13</v>
      </c>
      <c r="E7" s="205">
        <v>3</v>
      </c>
      <c r="F7" s="205">
        <v>8</v>
      </c>
      <c r="G7" s="205">
        <v>5</v>
      </c>
      <c r="H7" s="206">
        <f t="shared" si="0"/>
        <v>67</v>
      </c>
      <c r="I7" s="206">
        <v>15</v>
      </c>
      <c r="J7" s="207" t="s">
        <v>176</v>
      </c>
    </row>
    <row r="8" spans="1:10" x14ac:dyDescent="0.3">
      <c r="A8" s="203" t="s">
        <v>177</v>
      </c>
      <c r="B8" s="205">
        <v>15</v>
      </c>
      <c r="C8" s="205">
        <v>18</v>
      </c>
      <c r="D8" s="205">
        <v>13</v>
      </c>
      <c r="E8" s="205">
        <v>3</v>
      </c>
      <c r="F8" s="205">
        <v>7</v>
      </c>
      <c r="G8" s="205">
        <v>3</v>
      </c>
      <c r="H8" s="206">
        <f t="shared" si="0"/>
        <v>59</v>
      </c>
      <c r="I8" s="206">
        <v>14</v>
      </c>
      <c r="J8" s="207" t="s">
        <v>178</v>
      </c>
    </row>
    <row r="9" spans="1:10" x14ac:dyDescent="0.3">
      <c r="A9" s="203" t="s">
        <v>179</v>
      </c>
      <c r="B9" s="205">
        <v>21</v>
      </c>
      <c r="C9" s="205">
        <v>24</v>
      </c>
      <c r="D9" s="205">
        <v>13</v>
      </c>
      <c r="E9" s="205">
        <v>3</v>
      </c>
      <c r="F9" s="205">
        <v>5</v>
      </c>
      <c r="G9" s="205">
        <v>4</v>
      </c>
      <c r="H9" s="206">
        <f t="shared" si="0"/>
        <v>70</v>
      </c>
      <c r="I9" s="206">
        <v>16</v>
      </c>
      <c r="J9" s="207" t="s">
        <v>180</v>
      </c>
    </row>
    <row r="10" spans="1:10" x14ac:dyDescent="0.3">
      <c r="A10" s="203" t="s">
        <v>181</v>
      </c>
      <c r="B10" s="205">
        <v>18</v>
      </c>
      <c r="C10" s="205">
        <v>25</v>
      </c>
      <c r="D10" s="205">
        <v>11</v>
      </c>
      <c r="E10" s="205">
        <v>3</v>
      </c>
      <c r="F10" s="205">
        <v>14</v>
      </c>
      <c r="G10" s="205">
        <v>11</v>
      </c>
      <c r="H10" s="206">
        <f t="shared" si="0"/>
        <v>82</v>
      </c>
      <c r="I10" s="206">
        <v>21</v>
      </c>
      <c r="J10" s="207" t="s">
        <v>172</v>
      </c>
    </row>
    <row r="11" spans="1:10" x14ac:dyDescent="0.3">
      <c r="A11" s="203" t="s">
        <v>182</v>
      </c>
      <c r="B11" s="205"/>
      <c r="C11" s="205"/>
      <c r="D11" s="205"/>
      <c r="E11" s="205"/>
      <c r="F11" s="205"/>
      <c r="G11" s="205"/>
      <c r="H11" s="206"/>
      <c r="I11" s="206"/>
      <c r="J11" s="207" t="s">
        <v>170</v>
      </c>
    </row>
    <row r="12" spans="1:10" x14ac:dyDescent="0.3">
      <c r="A12" s="203" t="s">
        <v>183</v>
      </c>
      <c r="B12" s="205"/>
      <c r="C12" s="205"/>
      <c r="D12" s="205"/>
      <c r="E12" s="205"/>
      <c r="F12" s="205"/>
      <c r="G12" s="205"/>
      <c r="H12" s="206"/>
      <c r="I12" s="206"/>
      <c r="J12" s="207" t="s">
        <v>184</v>
      </c>
    </row>
    <row r="13" spans="1:10" x14ac:dyDescent="0.3">
      <c r="A13" s="203" t="s">
        <v>185</v>
      </c>
      <c r="B13" s="205"/>
      <c r="C13" s="205"/>
      <c r="D13" s="205"/>
      <c r="E13" s="205"/>
      <c r="F13" s="205"/>
      <c r="G13" s="205"/>
      <c r="H13" s="206"/>
      <c r="I13" s="206"/>
      <c r="J13" s="207" t="s">
        <v>186</v>
      </c>
    </row>
    <row r="14" spans="1:10" x14ac:dyDescent="0.3">
      <c r="A14" s="201" t="s">
        <v>187</v>
      </c>
      <c r="B14" s="205">
        <f t="shared" ref="B14:I14" si="1">SUM(B4:B13)</f>
        <v>139</v>
      </c>
      <c r="C14" s="205">
        <f t="shared" si="1"/>
        <v>132</v>
      </c>
      <c r="D14" s="205">
        <f t="shared" si="1"/>
        <v>92</v>
      </c>
      <c r="E14" s="205">
        <f t="shared" si="1"/>
        <v>23</v>
      </c>
      <c r="F14" s="205">
        <f t="shared" si="1"/>
        <v>56</v>
      </c>
      <c r="G14" s="205">
        <f t="shared" si="1"/>
        <v>47</v>
      </c>
      <c r="H14" s="205">
        <f t="shared" si="1"/>
        <v>489</v>
      </c>
      <c r="I14" s="205">
        <f t="shared" si="1"/>
        <v>120</v>
      </c>
      <c r="J14" s="207" t="s">
        <v>166</v>
      </c>
    </row>
    <row r="15" spans="1:10" x14ac:dyDescent="0.3">
      <c r="A15" s="201" t="s">
        <v>188</v>
      </c>
      <c r="B15" s="205">
        <f t="shared" ref="B15:I15" si="2">AVERAGE(B4:B13)</f>
        <v>19.857142857142858</v>
      </c>
      <c r="C15" s="205">
        <f t="shared" si="2"/>
        <v>18.857142857142858</v>
      </c>
      <c r="D15" s="205">
        <f t="shared" si="2"/>
        <v>13.142857142857142</v>
      </c>
      <c r="E15" s="205">
        <f t="shared" si="2"/>
        <v>3.2857142857142856</v>
      </c>
      <c r="F15" s="205">
        <f t="shared" si="2"/>
        <v>8</v>
      </c>
      <c r="G15" s="205">
        <f t="shared" si="2"/>
        <v>6.7142857142857144</v>
      </c>
      <c r="H15" s="205">
        <f t="shared" si="2"/>
        <v>69.857142857142861</v>
      </c>
      <c r="I15" s="205">
        <f t="shared" si="2"/>
        <v>17.142857142857142</v>
      </c>
      <c r="J15" s="207" t="s">
        <v>189</v>
      </c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4FBD7-1DF7-4071-B8D5-C82F4D3B6349}">
  <sheetPr codeName="Blad8">
    <tabColor theme="5" tint="-0.499984740745262"/>
  </sheetPr>
  <dimension ref="A1:AU200"/>
  <sheetViews>
    <sheetView topLeftCell="A67" zoomScale="110" zoomScaleNormal="110" workbookViewId="0">
      <selection activeCell="D9" sqref="D9:D15"/>
    </sheetView>
  </sheetViews>
  <sheetFormatPr defaultColWidth="8.88671875" defaultRowHeight="13.2" x14ac:dyDescent="0.25"/>
  <cols>
    <col min="1" max="1" width="27.109375" style="208" customWidth="1"/>
    <col min="2" max="14" width="4.33203125" style="208" customWidth="1"/>
    <col min="15" max="22" width="6.109375" style="208" customWidth="1"/>
    <col min="23" max="23" width="8.33203125" style="448" customWidth="1"/>
    <col min="24" max="24" width="4.44140625" style="208" customWidth="1"/>
    <col min="25" max="25" width="4.33203125" style="208" customWidth="1"/>
    <col min="26" max="30" width="4.109375" style="208" customWidth="1"/>
    <col min="31" max="31" width="4" style="208" customWidth="1"/>
    <col min="32" max="32" width="3.33203125" style="208" customWidth="1"/>
    <col min="33" max="33" width="3.6640625" style="208" customWidth="1"/>
    <col min="34" max="34" width="4.33203125" style="208" customWidth="1"/>
    <col min="35" max="35" width="4" style="208" customWidth="1"/>
    <col min="36" max="37" width="3.88671875" style="208" customWidth="1"/>
    <col min="38" max="38" width="3.6640625" style="208" customWidth="1"/>
    <col min="39" max="39" width="3.88671875" style="208" customWidth="1"/>
    <col min="40" max="40" width="4.109375" style="208" customWidth="1"/>
    <col min="41" max="41" width="3.6640625" style="208" customWidth="1"/>
    <col min="42" max="42" width="4" style="208" customWidth="1"/>
    <col min="43" max="43" width="4.109375" style="208" customWidth="1"/>
    <col min="44" max="44" width="4.44140625" style="208" customWidth="1"/>
    <col min="45" max="45" width="5.109375" style="208" customWidth="1"/>
    <col min="46" max="16384" width="8.88671875" style="208"/>
  </cols>
  <sheetData>
    <row r="1" spans="1:47" ht="90" customHeight="1" x14ac:dyDescent="0.55000000000000004">
      <c r="A1" s="446"/>
      <c r="B1" s="447" t="s">
        <v>153</v>
      </c>
      <c r="X1" s="449">
        <v>1</v>
      </c>
      <c r="Y1" s="449">
        <v>2</v>
      </c>
      <c r="Z1" s="449">
        <v>2</v>
      </c>
      <c r="AA1" s="449">
        <v>1</v>
      </c>
      <c r="AB1" s="449">
        <v>2</v>
      </c>
      <c r="AC1" s="449">
        <v>2</v>
      </c>
      <c r="AD1" s="449">
        <v>2</v>
      </c>
      <c r="AE1" s="449">
        <v>2</v>
      </c>
    </row>
    <row r="2" spans="1:47" ht="13.8" thickBot="1" x14ac:dyDescent="0.3"/>
    <row r="3" spans="1:47" ht="107.25" customHeight="1" thickBot="1" x14ac:dyDescent="0.55000000000000004">
      <c r="A3" s="552" t="s">
        <v>158</v>
      </c>
      <c r="B3" s="553"/>
      <c r="C3" s="554" t="s">
        <v>154</v>
      </c>
      <c r="D3" s="555"/>
      <c r="E3" s="556"/>
      <c r="F3" s="556"/>
      <c r="G3" s="556"/>
      <c r="H3" s="556"/>
      <c r="I3" s="556"/>
      <c r="J3" s="556"/>
      <c r="K3" s="557"/>
      <c r="L3" s="558">
        <v>2</v>
      </c>
      <c r="M3" s="559"/>
      <c r="N3" s="450" t="s">
        <v>69</v>
      </c>
      <c r="O3" s="560" t="s">
        <v>157</v>
      </c>
      <c r="P3" s="561"/>
      <c r="Q3" s="560" t="s">
        <v>156</v>
      </c>
      <c r="R3" s="561"/>
      <c r="S3" s="560" t="s">
        <v>73</v>
      </c>
      <c r="T3" s="561"/>
      <c r="U3" s="564" t="s">
        <v>7</v>
      </c>
      <c r="V3" s="565"/>
      <c r="W3" s="448" t="s">
        <v>143</v>
      </c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</row>
    <row r="4" spans="1:47" ht="16.2" thickBot="1" x14ac:dyDescent="0.35">
      <c r="A4" s="451" t="s">
        <v>100</v>
      </c>
      <c r="B4" s="452"/>
      <c r="C4" s="453">
        <v>1</v>
      </c>
      <c r="D4" s="454">
        <v>2</v>
      </c>
      <c r="E4" s="454">
        <v>3</v>
      </c>
      <c r="F4" s="454">
        <v>4</v>
      </c>
      <c r="G4" s="454">
        <v>5</v>
      </c>
      <c r="H4" s="454">
        <v>6</v>
      </c>
      <c r="I4" s="454">
        <v>7</v>
      </c>
      <c r="J4" s="454">
        <v>8</v>
      </c>
      <c r="K4" s="454">
        <v>9</v>
      </c>
      <c r="L4" s="455">
        <v>10</v>
      </c>
      <c r="M4" s="455">
        <v>11</v>
      </c>
      <c r="N4" s="456">
        <v>12</v>
      </c>
      <c r="O4" s="457" t="s">
        <v>99</v>
      </c>
      <c r="P4" s="458" t="s">
        <v>101</v>
      </c>
      <c r="Q4" s="459" t="s">
        <v>99</v>
      </c>
      <c r="R4" s="456" t="s">
        <v>101</v>
      </c>
      <c r="S4" s="459" t="s">
        <v>99</v>
      </c>
      <c r="T4" s="460" t="s">
        <v>101</v>
      </c>
      <c r="U4" s="566"/>
      <c r="V4" s="567"/>
      <c r="X4" s="461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</row>
    <row r="5" spans="1:47" ht="16.2" thickBot="1" x14ac:dyDescent="0.35">
      <c r="A5" s="392" t="s">
        <v>387</v>
      </c>
      <c r="B5" s="463">
        <v>1</v>
      </c>
      <c r="C5" s="464"/>
      <c r="D5" s="465"/>
      <c r="E5" s="465"/>
      <c r="F5" s="465"/>
      <c r="G5" s="465"/>
      <c r="H5" s="465"/>
      <c r="I5" s="465"/>
      <c r="J5" s="466"/>
      <c r="K5" s="466"/>
      <c r="L5" s="466"/>
      <c r="M5" s="466"/>
      <c r="N5" s="467"/>
      <c r="O5" s="468"/>
      <c r="P5" s="469"/>
      <c r="Q5" s="468"/>
      <c r="R5" s="469"/>
      <c r="S5" s="468"/>
      <c r="T5" s="470"/>
      <c r="U5" s="562"/>
      <c r="V5" s="563"/>
      <c r="X5" s="461"/>
      <c r="Y5" s="462"/>
      <c r="Z5" s="462"/>
      <c r="AA5" s="462"/>
      <c r="AB5" s="462"/>
      <c r="AC5" s="462"/>
      <c r="AD5" s="462"/>
      <c r="AE5" s="462"/>
      <c r="AF5" s="471" t="s">
        <v>88</v>
      </c>
      <c r="AG5" s="471"/>
      <c r="AH5" s="472"/>
      <c r="AI5" s="471"/>
      <c r="AJ5" s="471"/>
      <c r="AK5" s="471"/>
      <c r="AL5" s="473"/>
      <c r="AM5" s="473"/>
      <c r="AN5" s="473"/>
      <c r="AU5" s="208">
        <v>1</v>
      </c>
    </row>
    <row r="6" spans="1:47" ht="16.2" thickBot="1" x14ac:dyDescent="0.35">
      <c r="A6" s="392" t="s">
        <v>392</v>
      </c>
      <c r="B6" s="474">
        <v>2</v>
      </c>
      <c r="C6" s="475"/>
      <c r="D6" s="476"/>
      <c r="E6" s="477"/>
      <c r="F6" s="477"/>
      <c r="G6" s="477"/>
      <c r="H6" s="477"/>
      <c r="I6" s="477"/>
      <c r="J6" s="478"/>
      <c r="K6" s="478"/>
      <c r="L6" s="478"/>
      <c r="M6" s="478"/>
      <c r="N6" s="467"/>
      <c r="O6" s="468"/>
      <c r="P6" s="469"/>
      <c r="Q6" s="468"/>
      <c r="R6" s="469"/>
      <c r="S6" s="468"/>
      <c r="T6" s="470"/>
      <c r="U6" s="562"/>
      <c r="V6" s="563"/>
      <c r="X6" s="479" t="s">
        <v>47</v>
      </c>
      <c r="Y6" s="480" t="s">
        <v>132</v>
      </c>
      <c r="Z6" s="481" t="s">
        <v>128</v>
      </c>
      <c r="AA6" s="481" t="s">
        <v>65</v>
      </c>
      <c r="AB6" s="481" t="s">
        <v>127</v>
      </c>
      <c r="AC6" s="481" t="s">
        <v>139</v>
      </c>
      <c r="AD6" s="482" t="s">
        <v>76</v>
      </c>
      <c r="AE6" s="483"/>
      <c r="AF6" s="483"/>
      <c r="AG6" s="483"/>
      <c r="AH6" s="483"/>
      <c r="AI6" s="483"/>
      <c r="AJ6" s="483"/>
      <c r="AK6" s="483"/>
      <c r="AL6" s="484"/>
      <c r="AM6" s="485"/>
      <c r="AN6" s="473"/>
      <c r="AU6" s="208">
        <v>2</v>
      </c>
    </row>
    <row r="7" spans="1:47" ht="16.2" thickBot="1" x14ac:dyDescent="0.35">
      <c r="A7" s="392" t="s">
        <v>370</v>
      </c>
      <c r="B7" s="463">
        <v>3</v>
      </c>
      <c r="C7" s="475"/>
      <c r="D7" s="477"/>
      <c r="E7" s="476"/>
      <c r="F7" s="477"/>
      <c r="G7" s="477"/>
      <c r="H7" s="477"/>
      <c r="I7" s="477"/>
      <c r="J7" s="478"/>
      <c r="K7" s="478"/>
      <c r="L7" s="478"/>
      <c r="M7" s="478"/>
      <c r="N7" s="467"/>
      <c r="O7" s="468"/>
      <c r="P7" s="469"/>
      <c r="Q7" s="468"/>
      <c r="R7" s="469"/>
      <c r="S7" s="468"/>
      <c r="T7" s="470"/>
      <c r="U7" s="562"/>
      <c r="V7" s="563"/>
      <c r="X7" s="486" t="s">
        <v>54</v>
      </c>
      <c r="Y7" s="487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4"/>
      <c r="AM7" s="485"/>
      <c r="AN7" s="473"/>
      <c r="AU7" s="208">
        <v>3</v>
      </c>
    </row>
    <row r="8" spans="1:47" ht="15.6" x14ac:dyDescent="0.3">
      <c r="A8" s="392" t="s">
        <v>389</v>
      </c>
      <c r="B8" s="474">
        <v>4</v>
      </c>
      <c r="C8" s="475"/>
      <c r="D8" s="477"/>
      <c r="E8" s="477"/>
      <c r="F8" s="476"/>
      <c r="G8" s="477"/>
      <c r="H8" s="477"/>
      <c r="I8" s="477"/>
      <c r="J8" s="478"/>
      <c r="K8" s="478"/>
      <c r="L8" s="478"/>
      <c r="M8" s="478"/>
      <c r="N8" s="467"/>
      <c r="O8" s="468"/>
      <c r="P8" s="469"/>
      <c r="Q8" s="468"/>
      <c r="R8" s="469"/>
      <c r="S8" s="468"/>
      <c r="T8" s="470"/>
      <c r="U8" s="562"/>
      <c r="V8" s="563"/>
      <c r="X8" s="488" t="s">
        <v>10</v>
      </c>
      <c r="Y8" s="489" t="s">
        <v>76</v>
      </c>
      <c r="Z8" s="489" t="s">
        <v>139</v>
      </c>
      <c r="AA8" s="489" t="s">
        <v>25</v>
      </c>
      <c r="AB8" s="489" t="s">
        <v>128</v>
      </c>
      <c r="AC8" s="489" t="s">
        <v>74</v>
      </c>
      <c r="AD8" s="489" t="s">
        <v>65</v>
      </c>
      <c r="AE8" s="489" t="s">
        <v>28</v>
      </c>
      <c r="AF8" s="489" t="s">
        <v>68</v>
      </c>
      <c r="AG8" s="489" t="s">
        <v>129</v>
      </c>
      <c r="AH8" s="489" t="s">
        <v>3</v>
      </c>
      <c r="AI8" s="490"/>
      <c r="AJ8" s="484"/>
      <c r="AK8" s="484"/>
      <c r="AL8" s="484"/>
      <c r="AM8" s="485"/>
      <c r="AN8" s="473"/>
      <c r="AU8" s="208">
        <v>4</v>
      </c>
    </row>
    <row r="9" spans="1:47" ht="15.6" x14ac:dyDescent="0.3">
      <c r="A9" s="226" t="s">
        <v>256</v>
      </c>
      <c r="B9" s="463">
        <v>5</v>
      </c>
      <c r="C9" s="475"/>
      <c r="D9" s="477"/>
      <c r="E9" s="477"/>
      <c r="F9" s="477"/>
      <c r="G9" s="476"/>
      <c r="H9" s="477"/>
      <c r="I9" s="477"/>
      <c r="J9" s="478"/>
      <c r="K9" s="478"/>
      <c r="L9" s="478"/>
      <c r="M9" s="478"/>
      <c r="N9" s="467"/>
      <c r="O9" s="468"/>
      <c r="P9" s="469"/>
      <c r="Q9" s="468"/>
      <c r="R9" s="469"/>
      <c r="S9" s="468"/>
      <c r="T9" s="470"/>
      <c r="U9" s="562"/>
      <c r="V9" s="563"/>
      <c r="X9" s="484" t="s">
        <v>39</v>
      </c>
      <c r="Y9" s="484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4"/>
      <c r="AK9" s="484"/>
      <c r="AL9" s="484"/>
      <c r="AM9" s="485"/>
      <c r="AN9" s="473"/>
    </row>
    <row r="10" spans="1:47" ht="15.6" x14ac:dyDescent="0.3">
      <c r="A10" s="226" t="s">
        <v>287</v>
      </c>
      <c r="B10" s="474">
        <v>6</v>
      </c>
      <c r="C10" s="475"/>
      <c r="D10" s="477"/>
      <c r="E10" s="477"/>
      <c r="F10" s="477"/>
      <c r="G10" s="477"/>
      <c r="H10" s="476"/>
      <c r="I10" s="477"/>
      <c r="J10" s="478"/>
      <c r="K10" s="478"/>
      <c r="L10" s="478"/>
      <c r="M10" s="478"/>
      <c r="N10" s="467"/>
      <c r="O10" s="468"/>
      <c r="P10" s="469"/>
      <c r="Q10" s="468"/>
      <c r="R10" s="469"/>
      <c r="S10" s="468"/>
      <c r="T10" s="470"/>
      <c r="U10" s="562"/>
      <c r="V10" s="563"/>
      <c r="X10" s="487"/>
      <c r="Y10" s="487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4"/>
      <c r="AK10" s="484"/>
      <c r="AL10" s="484"/>
      <c r="AM10" s="485"/>
      <c r="AN10" s="473"/>
    </row>
    <row r="11" spans="1:47" ht="15.6" x14ac:dyDescent="0.3">
      <c r="A11" s="491"/>
      <c r="B11" s="463">
        <v>7</v>
      </c>
      <c r="C11" s="475"/>
      <c r="D11" s="477"/>
      <c r="E11" s="477"/>
      <c r="F11" s="477"/>
      <c r="G11" s="477"/>
      <c r="H11" s="477"/>
      <c r="I11" s="476"/>
      <c r="J11" s="492"/>
      <c r="K11" s="492"/>
      <c r="L11" s="492"/>
      <c r="M11" s="492"/>
      <c r="N11" s="493"/>
      <c r="O11" s="468"/>
      <c r="P11" s="469"/>
      <c r="Q11" s="468"/>
      <c r="R11" s="469"/>
      <c r="S11" s="468"/>
      <c r="T11" s="470"/>
      <c r="U11" s="562"/>
      <c r="V11" s="563"/>
      <c r="X11" s="494" t="s">
        <v>54</v>
      </c>
      <c r="Y11" s="495" t="s">
        <v>109</v>
      </c>
      <c r="Z11" s="495" t="s">
        <v>28</v>
      </c>
      <c r="AA11" s="495" t="s">
        <v>139</v>
      </c>
      <c r="AB11" s="495" t="s">
        <v>42</v>
      </c>
      <c r="AC11" s="495" t="s">
        <v>50</v>
      </c>
      <c r="AD11" s="495" t="s">
        <v>128</v>
      </c>
      <c r="AE11" s="495" t="s">
        <v>132</v>
      </c>
      <c r="AF11" s="495" t="s">
        <v>51</v>
      </c>
      <c r="AG11" s="495" t="s">
        <v>110</v>
      </c>
      <c r="AH11" s="495" t="s">
        <v>65</v>
      </c>
      <c r="AI11" s="495" t="s">
        <v>3</v>
      </c>
      <c r="AJ11" s="495" t="s">
        <v>61</v>
      </c>
      <c r="AK11" s="495" t="s">
        <v>76</v>
      </c>
      <c r="AL11" s="495" t="s">
        <v>62</v>
      </c>
      <c r="AM11" s="495" t="s">
        <v>63</v>
      </c>
    </row>
    <row r="12" spans="1:47" ht="15.6" x14ac:dyDescent="0.3">
      <c r="A12" s="491"/>
      <c r="B12" s="474">
        <v>8</v>
      </c>
      <c r="C12" s="496"/>
      <c r="D12" s="497"/>
      <c r="E12" s="497"/>
      <c r="F12" s="497"/>
      <c r="G12" s="497"/>
      <c r="H12" s="497"/>
      <c r="I12" s="498"/>
      <c r="J12" s="499"/>
      <c r="K12" s="500"/>
      <c r="L12" s="500"/>
      <c r="M12" s="500"/>
      <c r="N12" s="493"/>
      <c r="O12" s="468"/>
      <c r="P12" s="469"/>
      <c r="Q12" s="468"/>
      <c r="R12" s="469"/>
      <c r="S12" s="468"/>
      <c r="T12" s="470"/>
      <c r="U12" s="562"/>
      <c r="V12" s="563"/>
      <c r="X12" s="484" t="s">
        <v>52</v>
      </c>
      <c r="AF12" s="484"/>
      <c r="AG12" s="484"/>
      <c r="AH12" s="484"/>
      <c r="AI12" s="484"/>
      <c r="AJ12" s="484"/>
      <c r="AK12" s="483"/>
      <c r="AL12" s="483"/>
      <c r="AM12" s="501"/>
      <c r="AN12" s="471"/>
    </row>
    <row r="13" spans="1:47" ht="16.2" thickBot="1" x14ac:dyDescent="0.35">
      <c r="A13" s="491"/>
      <c r="B13" s="463">
        <v>9</v>
      </c>
      <c r="C13" s="496"/>
      <c r="D13" s="497"/>
      <c r="E13" s="497"/>
      <c r="F13" s="497"/>
      <c r="G13" s="497"/>
      <c r="H13" s="497"/>
      <c r="I13" s="498"/>
      <c r="J13" s="500"/>
      <c r="K13" s="499"/>
      <c r="L13" s="500"/>
      <c r="M13" s="500"/>
      <c r="N13" s="493"/>
      <c r="O13" s="468"/>
      <c r="P13" s="469"/>
      <c r="Q13" s="468"/>
      <c r="R13" s="469"/>
      <c r="S13" s="468"/>
      <c r="T13" s="470"/>
      <c r="U13" s="562"/>
      <c r="V13" s="563"/>
      <c r="X13" s="487"/>
      <c r="Y13" s="487"/>
      <c r="Z13" s="483"/>
      <c r="AA13" s="483"/>
      <c r="AB13" s="483"/>
      <c r="AC13" s="483"/>
      <c r="AD13" s="483"/>
      <c r="AE13" s="483"/>
      <c r="AF13" s="483"/>
      <c r="AG13" s="484"/>
      <c r="AH13" s="484"/>
      <c r="AI13" s="484"/>
      <c r="AJ13" s="484"/>
      <c r="AK13" s="484"/>
      <c r="AL13" s="483"/>
      <c r="AM13" s="501"/>
      <c r="AN13" s="471"/>
    </row>
    <row r="14" spans="1:47" ht="16.2" thickBot="1" x14ac:dyDescent="0.35">
      <c r="A14" s="491"/>
      <c r="B14" s="474">
        <v>10</v>
      </c>
      <c r="C14" s="496"/>
      <c r="D14" s="497"/>
      <c r="E14" s="497"/>
      <c r="F14" s="497"/>
      <c r="G14" s="497"/>
      <c r="H14" s="497"/>
      <c r="I14" s="498"/>
      <c r="J14" s="500"/>
      <c r="K14" s="500"/>
      <c r="L14" s="499"/>
      <c r="M14" s="500"/>
      <c r="N14" s="493"/>
      <c r="O14" s="468"/>
      <c r="P14" s="469"/>
      <c r="Q14" s="468"/>
      <c r="R14" s="469"/>
      <c r="S14" s="468"/>
      <c r="T14" s="470"/>
      <c r="U14" s="562"/>
      <c r="V14" s="563"/>
      <c r="X14" s="479" t="s">
        <v>64</v>
      </c>
      <c r="Y14" s="495" t="s">
        <v>132</v>
      </c>
      <c r="Z14" s="495" t="s">
        <v>28</v>
      </c>
      <c r="AA14" s="495" t="s">
        <v>62</v>
      </c>
      <c r="AB14" s="495" t="s">
        <v>98</v>
      </c>
      <c r="AC14" s="495" t="s">
        <v>74</v>
      </c>
      <c r="AD14" s="495" t="s">
        <v>128</v>
      </c>
      <c r="AE14" s="495" t="s">
        <v>108</v>
      </c>
      <c r="AF14" s="495" t="s">
        <v>25</v>
      </c>
      <c r="AG14" s="495" t="s">
        <v>72</v>
      </c>
      <c r="AH14" s="495" t="s">
        <v>110</v>
      </c>
      <c r="AI14" s="495" t="s">
        <v>67</v>
      </c>
      <c r="AJ14" s="495" t="s">
        <v>1</v>
      </c>
      <c r="AK14" s="495" t="s">
        <v>135</v>
      </c>
      <c r="AL14" s="495" t="s">
        <v>96</v>
      </c>
      <c r="AM14" s="495" t="s">
        <v>129</v>
      </c>
      <c r="AN14" s="495" t="s">
        <v>109</v>
      </c>
      <c r="AO14" s="495" t="s">
        <v>127</v>
      </c>
      <c r="AP14" s="495" t="s">
        <v>8</v>
      </c>
      <c r="AQ14" s="495" t="s">
        <v>48</v>
      </c>
      <c r="AR14" s="495" t="s">
        <v>76</v>
      </c>
      <c r="AS14" s="495" t="s">
        <v>142</v>
      </c>
    </row>
    <row r="15" spans="1:47" ht="15.6" x14ac:dyDescent="0.3">
      <c r="A15" s="491"/>
      <c r="B15" s="463">
        <v>11</v>
      </c>
      <c r="C15" s="496"/>
      <c r="D15" s="497"/>
      <c r="E15" s="497"/>
      <c r="F15" s="497"/>
      <c r="G15" s="497"/>
      <c r="H15" s="497"/>
      <c r="I15" s="498"/>
      <c r="J15" s="500"/>
      <c r="K15" s="500"/>
      <c r="L15" s="500"/>
      <c r="M15" s="499"/>
      <c r="N15" s="493"/>
      <c r="O15" s="468"/>
      <c r="P15" s="469"/>
      <c r="Q15" s="468"/>
      <c r="R15" s="469"/>
      <c r="S15" s="468"/>
      <c r="T15" s="470"/>
      <c r="U15" s="562"/>
      <c r="V15" s="563"/>
      <c r="X15" s="484" t="s">
        <v>71</v>
      </c>
      <c r="AI15" s="490"/>
      <c r="AJ15" s="490"/>
      <c r="AK15" s="490"/>
      <c r="AL15" s="490"/>
      <c r="AM15" s="502"/>
      <c r="AN15" s="462"/>
    </row>
    <row r="16" spans="1:47" ht="16.2" thickBot="1" x14ac:dyDescent="0.35">
      <c r="A16" s="503"/>
      <c r="B16" s="504">
        <v>12</v>
      </c>
      <c r="C16" s="505"/>
      <c r="D16" s="506"/>
      <c r="E16" s="506"/>
      <c r="F16" s="506"/>
      <c r="G16" s="506"/>
      <c r="H16" s="506"/>
      <c r="I16" s="506"/>
      <c r="J16" s="507"/>
      <c r="K16" s="507"/>
      <c r="L16" s="507"/>
      <c r="M16" s="507"/>
      <c r="N16" s="508"/>
      <c r="O16" s="509"/>
      <c r="P16" s="510"/>
      <c r="Q16" s="509"/>
      <c r="R16" s="510"/>
      <c r="S16" s="509"/>
      <c r="T16" s="511"/>
      <c r="U16" s="569"/>
      <c r="V16" s="570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512"/>
      <c r="AN16" s="513"/>
    </row>
    <row r="17" spans="1:45" ht="15.6" x14ac:dyDescent="0.3">
      <c r="A17" s="514"/>
      <c r="B17" s="515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7"/>
      <c r="P17" s="517"/>
      <c r="Q17" s="517"/>
      <c r="R17" s="517"/>
      <c r="S17" s="517"/>
      <c r="T17" s="517"/>
      <c r="X17" s="518" t="s">
        <v>56</v>
      </c>
      <c r="Y17" s="495" t="s">
        <v>128</v>
      </c>
      <c r="Z17" s="495" t="s">
        <v>42</v>
      </c>
      <c r="AA17" s="495" t="s">
        <v>12</v>
      </c>
      <c r="AB17" s="495" t="s">
        <v>13</v>
      </c>
      <c r="AC17" s="495" t="s">
        <v>76</v>
      </c>
      <c r="AD17" s="495" t="s">
        <v>139</v>
      </c>
      <c r="AE17" s="495" t="s">
        <v>61</v>
      </c>
      <c r="AF17" s="495" t="s">
        <v>20</v>
      </c>
      <c r="AG17" s="495" t="s">
        <v>68</v>
      </c>
      <c r="AH17" s="495" t="s">
        <v>90</v>
      </c>
      <c r="AI17" s="495" t="s">
        <v>79</v>
      </c>
      <c r="AJ17" s="495" t="s">
        <v>108</v>
      </c>
      <c r="AK17" s="495" t="s">
        <v>3</v>
      </c>
      <c r="AL17" s="495" t="s">
        <v>134</v>
      </c>
      <c r="AM17" s="512"/>
      <c r="AN17" s="513"/>
    </row>
    <row r="18" spans="1:45" ht="15.6" x14ac:dyDescent="0.3">
      <c r="A18" s="484" t="s">
        <v>151</v>
      </c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519"/>
      <c r="X18" s="484" t="s">
        <v>44</v>
      </c>
      <c r="AM18" s="512"/>
      <c r="AN18" s="513"/>
    </row>
    <row r="19" spans="1:45" ht="15.6" x14ac:dyDescent="0.3">
      <c r="A19" s="494" t="s">
        <v>54</v>
      </c>
      <c r="B19" s="495" t="s">
        <v>109</v>
      </c>
      <c r="C19" s="495" t="s">
        <v>28</v>
      </c>
      <c r="D19" s="495" t="s">
        <v>139</v>
      </c>
      <c r="E19" s="495" t="s">
        <v>42</v>
      </c>
      <c r="F19" s="495" t="s">
        <v>50</v>
      </c>
      <c r="G19" s="495" t="s">
        <v>128</v>
      </c>
      <c r="H19" s="495" t="s">
        <v>132</v>
      </c>
      <c r="I19" s="495" t="s">
        <v>51</v>
      </c>
      <c r="J19" s="495" t="s">
        <v>110</v>
      </c>
      <c r="K19" s="495" t="s">
        <v>65</v>
      </c>
      <c r="L19" s="495" t="s">
        <v>3</v>
      </c>
      <c r="M19" s="495" t="s">
        <v>61</v>
      </c>
      <c r="N19" s="495" t="s">
        <v>76</v>
      </c>
      <c r="O19" s="495" t="s">
        <v>62</v>
      </c>
      <c r="P19" s="495" t="s">
        <v>63</v>
      </c>
      <c r="W19" s="519"/>
      <c r="X19" s="484"/>
      <c r="Y19" s="495" t="s">
        <v>38</v>
      </c>
      <c r="Z19" s="495" t="s">
        <v>62</v>
      </c>
      <c r="AA19" s="495" t="s">
        <v>26</v>
      </c>
      <c r="AB19" s="495" t="s">
        <v>74</v>
      </c>
      <c r="AC19" s="495" t="s">
        <v>80</v>
      </c>
      <c r="AD19" s="495" t="s">
        <v>121</v>
      </c>
      <c r="AE19" s="495" t="s">
        <v>49</v>
      </c>
      <c r="AF19" s="495" t="s">
        <v>37</v>
      </c>
      <c r="AG19" s="495" t="s">
        <v>129</v>
      </c>
      <c r="AH19" s="495" t="s">
        <v>105</v>
      </c>
      <c r="AI19" s="495" t="s">
        <v>135</v>
      </c>
      <c r="AJ19" s="495" t="s">
        <v>137</v>
      </c>
      <c r="AK19" s="495" t="s">
        <v>96</v>
      </c>
      <c r="AL19" s="495" t="s">
        <v>65</v>
      </c>
      <c r="AM19" s="512"/>
      <c r="AN19" s="513"/>
    </row>
    <row r="20" spans="1:45" ht="16.2" thickBot="1" x14ac:dyDescent="0.35">
      <c r="A20" s="484" t="s">
        <v>52</v>
      </c>
      <c r="I20" s="484"/>
      <c r="J20" s="484"/>
      <c r="K20" s="484"/>
      <c r="L20" s="484"/>
      <c r="M20" s="484"/>
      <c r="N20" s="483"/>
      <c r="O20" s="483"/>
      <c r="P20" s="501"/>
      <c r="Q20" s="471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512"/>
      <c r="AN20" s="513"/>
    </row>
    <row r="21" spans="1:45" ht="15.6" thickBot="1" x14ac:dyDescent="0.3">
      <c r="A21" s="484"/>
      <c r="B21" s="484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4"/>
      <c r="N21" s="484"/>
      <c r="O21" s="484"/>
      <c r="P21" s="485"/>
      <c r="Q21" s="473"/>
      <c r="X21" s="479" t="s">
        <v>138</v>
      </c>
      <c r="Y21" s="495" t="s">
        <v>115</v>
      </c>
      <c r="Z21" s="495" t="s">
        <v>26</v>
      </c>
      <c r="AA21" s="495" t="s">
        <v>121</v>
      </c>
      <c r="AB21" s="495" t="s">
        <v>135</v>
      </c>
      <c r="AC21" s="495" t="s">
        <v>42</v>
      </c>
      <c r="AD21" s="495" t="s">
        <v>58</v>
      </c>
      <c r="AE21" s="495" t="s">
        <v>79</v>
      </c>
      <c r="AF21" s="495" t="s">
        <v>12</v>
      </c>
      <c r="AG21" s="495" t="s">
        <v>48</v>
      </c>
      <c r="AH21" s="495" t="s">
        <v>76</v>
      </c>
      <c r="AI21" s="495" t="s">
        <v>130</v>
      </c>
      <c r="AJ21" s="495" t="s">
        <v>94</v>
      </c>
      <c r="AK21" s="495" t="s">
        <v>38</v>
      </c>
      <c r="AL21" s="495" t="s">
        <v>80</v>
      </c>
      <c r="AM21" s="495" t="s">
        <v>29</v>
      </c>
      <c r="AN21" s="495" t="s">
        <v>30</v>
      </c>
      <c r="AO21" s="495" t="s">
        <v>86</v>
      </c>
      <c r="AP21" s="495" t="s">
        <v>93</v>
      </c>
      <c r="AQ21" s="495" t="s">
        <v>1</v>
      </c>
      <c r="AR21" s="495" t="s">
        <v>127</v>
      </c>
      <c r="AS21" s="495" t="s">
        <v>118</v>
      </c>
    </row>
    <row r="22" spans="1:45" ht="15.6" x14ac:dyDescent="0.3">
      <c r="W22" s="519"/>
      <c r="X22" s="484" t="s">
        <v>141</v>
      </c>
      <c r="AM22" s="512"/>
      <c r="AN22" s="513"/>
    </row>
    <row r="23" spans="1:45" x14ac:dyDescent="0.25"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W23" s="519"/>
      <c r="X23" s="484"/>
      <c r="Y23" s="495" t="s">
        <v>78</v>
      </c>
      <c r="Z23" s="495" t="s">
        <v>98</v>
      </c>
      <c r="AA23" s="495" t="s">
        <v>72</v>
      </c>
      <c r="AB23" s="495" t="s">
        <v>90</v>
      </c>
      <c r="AC23" s="495" t="s">
        <v>119</v>
      </c>
      <c r="AD23" s="495" t="s">
        <v>20</v>
      </c>
      <c r="AE23" s="495" t="s">
        <v>68</v>
      </c>
      <c r="AF23" s="495" t="s">
        <v>51</v>
      </c>
      <c r="AG23" s="495" t="s">
        <v>110</v>
      </c>
      <c r="AH23" s="495" t="s">
        <v>55</v>
      </c>
      <c r="AI23" s="495" t="s">
        <v>133</v>
      </c>
      <c r="AJ23" s="495" t="s">
        <v>63</v>
      </c>
      <c r="AK23" s="495" t="s">
        <v>62</v>
      </c>
      <c r="AL23" s="495" t="s">
        <v>15</v>
      </c>
      <c r="AM23" s="495" t="s">
        <v>97</v>
      </c>
      <c r="AN23" s="462"/>
    </row>
    <row r="24" spans="1:45" ht="15.6" x14ac:dyDescent="0.3">
      <c r="X24" s="484"/>
      <c r="AG24" s="490"/>
      <c r="AH24" s="490"/>
      <c r="AI24" s="490"/>
      <c r="AJ24" s="490"/>
      <c r="AK24" s="490"/>
      <c r="AL24" s="490"/>
      <c r="AM24" s="512"/>
      <c r="AN24" s="513"/>
    </row>
    <row r="25" spans="1:45" ht="15.6" x14ac:dyDescent="0.3">
      <c r="B25" s="484"/>
      <c r="C25" s="484"/>
      <c r="D25" s="484"/>
      <c r="AL25" s="490"/>
      <c r="AM25" s="512"/>
      <c r="AN25" s="513"/>
    </row>
    <row r="26" spans="1:45" ht="17.399999999999999" x14ac:dyDescent="0.3">
      <c r="A26" s="571" t="s">
        <v>53</v>
      </c>
      <c r="B26" s="571"/>
      <c r="C26" s="571"/>
      <c r="D26" s="571"/>
      <c r="E26" s="571"/>
      <c r="F26" s="516"/>
      <c r="G26" s="516"/>
      <c r="H26" s="516"/>
      <c r="I26" s="516"/>
      <c r="J26" s="516"/>
      <c r="K26" s="516"/>
      <c r="L26" s="516"/>
      <c r="M26" s="516"/>
      <c r="N26" s="516"/>
      <c r="O26" s="517"/>
      <c r="P26" s="517"/>
      <c r="Q26" s="517"/>
      <c r="R26" s="517"/>
      <c r="S26" s="517"/>
      <c r="T26" s="517"/>
      <c r="X26" s="520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</row>
    <row r="27" spans="1:45" ht="16.2" thickBot="1" x14ac:dyDescent="0.35">
      <c r="A27" s="521"/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7"/>
      <c r="P27" s="517"/>
      <c r="Q27" s="512"/>
      <c r="R27" s="512"/>
      <c r="S27" s="512"/>
      <c r="T27" s="512"/>
      <c r="U27" s="512"/>
      <c r="V27" s="512"/>
      <c r="X27" s="484"/>
    </row>
    <row r="28" spans="1:45" ht="102" customHeight="1" thickBot="1" x14ac:dyDescent="0.65">
      <c r="A28" s="572" t="s">
        <v>158</v>
      </c>
      <c r="B28" s="573"/>
      <c r="C28" s="554" t="s">
        <v>154</v>
      </c>
      <c r="D28" s="555"/>
      <c r="E28" s="556"/>
      <c r="F28" s="556"/>
      <c r="G28" s="556"/>
      <c r="H28" s="556"/>
      <c r="I28" s="556"/>
      <c r="J28" s="556"/>
      <c r="K28" s="557"/>
      <c r="L28" s="558">
        <v>3</v>
      </c>
      <c r="M28" s="559"/>
      <c r="N28" s="450" t="s">
        <v>69</v>
      </c>
      <c r="O28" s="560" t="s">
        <v>157</v>
      </c>
      <c r="P28" s="561"/>
      <c r="Q28" s="560" t="s">
        <v>156</v>
      </c>
      <c r="R28" s="561"/>
      <c r="S28" s="560" t="s">
        <v>73</v>
      </c>
      <c r="T28" s="561"/>
      <c r="U28" s="574" t="s">
        <v>95</v>
      </c>
      <c r="V28" s="575"/>
      <c r="W28" s="448" t="s">
        <v>144</v>
      </c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4"/>
      <c r="AN28" s="484"/>
      <c r="AO28" s="484"/>
      <c r="AP28" s="484"/>
      <c r="AQ28" s="484"/>
      <c r="AR28" s="484"/>
      <c r="AS28" s="484"/>
    </row>
    <row r="29" spans="1:45" ht="16.2" thickBot="1" x14ac:dyDescent="0.35">
      <c r="A29" s="457" t="s">
        <v>100</v>
      </c>
      <c r="B29" s="522"/>
      <c r="C29" s="453">
        <v>1</v>
      </c>
      <c r="D29" s="454">
        <v>2</v>
      </c>
      <c r="E29" s="454">
        <v>3</v>
      </c>
      <c r="F29" s="454">
        <v>4</v>
      </c>
      <c r="G29" s="454">
        <v>5</v>
      </c>
      <c r="H29" s="454">
        <v>6</v>
      </c>
      <c r="I29" s="454">
        <v>7</v>
      </c>
      <c r="J29" s="454">
        <v>8</v>
      </c>
      <c r="K29" s="454">
        <v>9</v>
      </c>
      <c r="L29" s="455">
        <v>10</v>
      </c>
      <c r="M29" s="455">
        <v>11</v>
      </c>
      <c r="N29" s="456">
        <v>12</v>
      </c>
      <c r="O29" s="457" t="s">
        <v>99</v>
      </c>
      <c r="P29" s="458" t="s">
        <v>101</v>
      </c>
      <c r="Q29" s="459" t="s">
        <v>99</v>
      </c>
      <c r="R29" s="456" t="s">
        <v>101</v>
      </c>
      <c r="S29" s="459" t="s">
        <v>99</v>
      </c>
      <c r="T29" s="460" t="s">
        <v>101</v>
      </c>
      <c r="U29" s="576"/>
      <c r="V29" s="577"/>
      <c r="X29" s="523" t="s">
        <v>39</v>
      </c>
      <c r="Y29" s="524" t="s">
        <v>132</v>
      </c>
      <c r="Z29" s="524" t="s">
        <v>119</v>
      </c>
      <c r="AA29" s="524" t="s">
        <v>28</v>
      </c>
      <c r="AB29" s="524" t="s">
        <v>83</v>
      </c>
      <c r="AC29" s="524" t="s">
        <v>1</v>
      </c>
      <c r="AD29" s="524" t="s">
        <v>78</v>
      </c>
      <c r="AE29" s="524" t="s">
        <v>63</v>
      </c>
      <c r="AF29" s="524" t="s">
        <v>136</v>
      </c>
      <c r="AG29" s="524" t="s">
        <v>128</v>
      </c>
      <c r="AH29" s="524" t="s">
        <v>45</v>
      </c>
      <c r="AI29" s="524" t="s">
        <v>25</v>
      </c>
      <c r="AJ29" s="524" t="s">
        <v>81</v>
      </c>
      <c r="AK29" s="524" t="s">
        <v>3</v>
      </c>
      <c r="AL29" s="524" t="s">
        <v>33</v>
      </c>
      <c r="AM29" s="524" t="s">
        <v>76</v>
      </c>
      <c r="AN29" s="524" t="s">
        <v>108</v>
      </c>
      <c r="AO29" s="524" t="s">
        <v>139</v>
      </c>
      <c r="AP29" s="524" t="s">
        <v>16</v>
      </c>
      <c r="AQ29" s="524" t="s">
        <v>17</v>
      </c>
      <c r="AR29" s="524" t="s">
        <v>109</v>
      </c>
      <c r="AS29" s="524" t="s">
        <v>15</v>
      </c>
    </row>
    <row r="30" spans="1:45" ht="15.6" x14ac:dyDescent="0.3">
      <c r="A30" s="396" t="s">
        <v>572</v>
      </c>
      <c r="B30" s="525">
        <v>1</v>
      </c>
      <c r="C30" s="464"/>
      <c r="D30" s="465"/>
      <c r="E30" s="465"/>
      <c r="F30" s="465"/>
      <c r="G30" s="465"/>
      <c r="H30" s="465"/>
      <c r="I30" s="465"/>
      <c r="J30" s="466"/>
      <c r="K30" s="466"/>
      <c r="L30" s="466"/>
      <c r="M30" s="466"/>
      <c r="N30" s="467"/>
      <c r="O30" s="468"/>
      <c r="P30" s="469"/>
      <c r="Q30" s="468"/>
      <c r="R30" s="469"/>
      <c r="S30" s="468"/>
      <c r="T30" s="470"/>
      <c r="U30" s="562"/>
      <c r="V30" s="563"/>
      <c r="X30" s="484" t="s">
        <v>32</v>
      </c>
    </row>
    <row r="31" spans="1:45" ht="15.6" x14ac:dyDescent="0.3">
      <c r="A31" s="392" t="s">
        <v>400</v>
      </c>
      <c r="B31" s="526">
        <v>2</v>
      </c>
      <c r="C31" s="475"/>
      <c r="D31" s="476"/>
      <c r="E31" s="477"/>
      <c r="F31" s="477"/>
      <c r="G31" s="477"/>
      <c r="H31" s="477"/>
      <c r="I31" s="477"/>
      <c r="J31" s="478"/>
      <c r="K31" s="478"/>
      <c r="L31" s="478"/>
      <c r="M31" s="478"/>
      <c r="N31" s="467"/>
      <c r="O31" s="468"/>
      <c r="P31" s="469"/>
      <c r="Q31" s="468"/>
      <c r="R31" s="469"/>
      <c r="S31" s="468"/>
      <c r="T31" s="470"/>
      <c r="U31" s="562"/>
      <c r="V31" s="563"/>
      <c r="X31" s="484"/>
      <c r="Y31" s="495" t="s">
        <v>84</v>
      </c>
      <c r="Z31" s="495" t="s">
        <v>24</v>
      </c>
      <c r="AA31" s="495" t="s">
        <v>48</v>
      </c>
      <c r="AB31" s="495" t="s">
        <v>2</v>
      </c>
      <c r="AC31" s="495" t="s">
        <v>134</v>
      </c>
      <c r="AD31" s="495" t="s">
        <v>55</v>
      </c>
      <c r="AE31" s="495" t="s">
        <v>51</v>
      </c>
      <c r="AF31" s="495" t="s">
        <v>12</v>
      </c>
      <c r="AG31" s="495" t="s">
        <v>122</v>
      </c>
      <c r="AH31" s="495" t="s">
        <v>37</v>
      </c>
      <c r="AI31" s="495" t="s">
        <v>86</v>
      </c>
      <c r="AJ31" s="495" t="s">
        <v>116</v>
      </c>
      <c r="AK31" s="495" t="s">
        <v>115</v>
      </c>
      <c r="AL31" s="495" t="s">
        <v>121</v>
      </c>
      <c r="AM31" s="495" t="s">
        <v>59</v>
      </c>
      <c r="AN31" s="495" t="s">
        <v>50</v>
      </c>
      <c r="AO31" s="495" t="s">
        <v>75</v>
      </c>
      <c r="AP31" s="495" t="s">
        <v>125</v>
      </c>
      <c r="AQ31" s="495" t="s">
        <v>98</v>
      </c>
      <c r="AR31" s="495" t="s">
        <v>49</v>
      </c>
      <c r="AS31" s="495" t="s">
        <v>58</v>
      </c>
    </row>
    <row r="32" spans="1:45" ht="15.6" x14ac:dyDescent="0.3">
      <c r="A32" s="396" t="s">
        <v>401</v>
      </c>
      <c r="B32" s="525">
        <v>3</v>
      </c>
      <c r="C32" s="475"/>
      <c r="D32" s="477"/>
      <c r="E32" s="476"/>
      <c r="F32" s="477"/>
      <c r="G32" s="477"/>
      <c r="H32" s="477"/>
      <c r="I32" s="477"/>
      <c r="J32" s="478"/>
      <c r="K32" s="478"/>
      <c r="L32" s="478"/>
      <c r="M32" s="478"/>
      <c r="N32" s="467"/>
      <c r="O32" s="468"/>
      <c r="P32" s="469"/>
      <c r="Q32" s="468"/>
      <c r="R32" s="469"/>
      <c r="S32" s="468"/>
      <c r="T32" s="470"/>
      <c r="U32" s="562"/>
      <c r="V32" s="563"/>
      <c r="X32" s="490"/>
      <c r="AE32" s="490"/>
      <c r="AF32" s="490"/>
      <c r="AG32" s="490"/>
      <c r="AH32" s="490"/>
      <c r="AI32" s="490"/>
      <c r="AJ32" s="490"/>
      <c r="AK32" s="490"/>
      <c r="AL32" s="490"/>
      <c r="AM32" s="502"/>
      <c r="AN32" s="462"/>
    </row>
    <row r="33" spans="1:45" ht="15.6" x14ac:dyDescent="0.3">
      <c r="A33" s="392" t="s">
        <v>398</v>
      </c>
      <c r="B33" s="526">
        <v>4</v>
      </c>
      <c r="C33" s="475"/>
      <c r="D33" s="477"/>
      <c r="E33" s="477"/>
      <c r="F33" s="476"/>
      <c r="G33" s="477"/>
      <c r="H33" s="477"/>
      <c r="I33" s="477"/>
      <c r="J33" s="478"/>
      <c r="K33" s="478"/>
      <c r="L33" s="478"/>
      <c r="M33" s="478"/>
      <c r="N33" s="467"/>
      <c r="O33" s="468"/>
      <c r="P33" s="469"/>
      <c r="Q33" s="468"/>
      <c r="R33" s="469"/>
      <c r="S33" s="468"/>
      <c r="T33" s="470"/>
      <c r="U33" s="562"/>
      <c r="V33" s="563"/>
      <c r="Y33" s="495" t="s">
        <v>62</v>
      </c>
      <c r="Z33" s="495" t="s">
        <v>67</v>
      </c>
      <c r="AA33" s="495" t="s">
        <v>43</v>
      </c>
      <c r="AM33" s="502"/>
      <c r="AN33" s="462"/>
    </row>
    <row r="34" spans="1:45" ht="15.6" x14ac:dyDescent="0.3">
      <c r="A34" s="396" t="s">
        <v>573</v>
      </c>
      <c r="B34" s="525">
        <v>5</v>
      </c>
      <c r="C34" s="475"/>
      <c r="D34" s="477"/>
      <c r="E34" s="477"/>
      <c r="F34" s="477"/>
      <c r="G34" s="476"/>
      <c r="H34" s="477"/>
      <c r="I34" s="477"/>
      <c r="J34" s="478"/>
      <c r="K34" s="478"/>
      <c r="L34" s="478"/>
      <c r="M34" s="478"/>
      <c r="N34" s="467"/>
      <c r="O34" s="468"/>
      <c r="P34" s="469"/>
      <c r="Q34" s="468"/>
      <c r="R34" s="469"/>
      <c r="S34" s="468"/>
      <c r="T34" s="470"/>
      <c r="U34" s="562"/>
      <c r="V34" s="563"/>
      <c r="AM34" s="485"/>
      <c r="AN34" s="473"/>
    </row>
    <row r="35" spans="1:45" ht="15.6" x14ac:dyDescent="0.3">
      <c r="A35" s="527"/>
      <c r="B35" s="526">
        <v>6</v>
      </c>
      <c r="C35" s="475"/>
      <c r="D35" s="477"/>
      <c r="E35" s="477"/>
      <c r="F35" s="477"/>
      <c r="G35" s="477"/>
      <c r="H35" s="476"/>
      <c r="I35" s="477"/>
      <c r="J35" s="478"/>
      <c r="K35" s="478"/>
      <c r="L35" s="478"/>
      <c r="M35" s="478"/>
      <c r="N35" s="467"/>
      <c r="O35" s="468"/>
      <c r="P35" s="469"/>
      <c r="Q35" s="468"/>
      <c r="R35" s="469"/>
      <c r="S35" s="468"/>
      <c r="T35" s="470"/>
      <c r="U35" s="562"/>
      <c r="V35" s="563"/>
      <c r="AM35" s="485"/>
      <c r="AN35" s="473"/>
    </row>
    <row r="36" spans="1:45" ht="15.6" x14ac:dyDescent="0.3">
      <c r="A36" s="527"/>
      <c r="B36" s="525">
        <v>7</v>
      </c>
      <c r="C36" s="475"/>
      <c r="D36" s="477"/>
      <c r="E36" s="477"/>
      <c r="F36" s="477"/>
      <c r="G36" s="477"/>
      <c r="H36" s="477"/>
      <c r="I36" s="476"/>
      <c r="J36" s="492"/>
      <c r="K36" s="492"/>
      <c r="L36" s="492"/>
      <c r="M36" s="492"/>
      <c r="N36" s="493"/>
      <c r="O36" s="468"/>
      <c r="P36" s="469"/>
      <c r="Q36" s="468"/>
      <c r="R36" s="469"/>
      <c r="S36" s="468"/>
      <c r="T36" s="470"/>
      <c r="U36" s="562"/>
      <c r="V36" s="563"/>
      <c r="X36" s="528">
        <v>11</v>
      </c>
      <c r="Y36" s="495" t="s">
        <v>40</v>
      </c>
      <c r="Z36" s="495" t="s">
        <v>87</v>
      </c>
      <c r="AA36" s="495" t="s">
        <v>24</v>
      </c>
      <c r="AB36" s="495" t="s">
        <v>86</v>
      </c>
      <c r="AC36" s="495" t="s">
        <v>108</v>
      </c>
      <c r="AD36" s="495" t="s">
        <v>85</v>
      </c>
      <c r="AE36" s="495" t="s">
        <v>58</v>
      </c>
      <c r="AF36" s="495" t="s">
        <v>84</v>
      </c>
      <c r="AG36" s="495" t="s">
        <v>142</v>
      </c>
      <c r="AH36" s="495" t="s">
        <v>61</v>
      </c>
      <c r="AI36" s="495" t="s">
        <v>43</v>
      </c>
      <c r="AJ36" s="495" t="s">
        <v>126</v>
      </c>
      <c r="AK36" s="495" t="s">
        <v>15</v>
      </c>
      <c r="AL36" s="495" t="s">
        <v>62</v>
      </c>
      <c r="AM36" s="495" t="s">
        <v>63</v>
      </c>
      <c r="AN36" s="495" t="s">
        <v>115</v>
      </c>
      <c r="AO36" s="495" t="s">
        <v>33</v>
      </c>
      <c r="AP36" s="495" t="s">
        <v>21</v>
      </c>
      <c r="AQ36" s="495" t="s">
        <v>28</v>
      </c>
      <c r="AR36" s="495" t="s">
        <v>139</v>
      </c>
      <c r="AS36" s="495" t="s">
        <v>133</v>
      </c>
    </row>
    <row r="37" spans="1:45" ht="15.6" x14ac:dyDescent="0.3">
      <c r="A37" s="527"/>
      <c r="B37" s="526">
        <v>8</v>
      </c>
      <c r="C37" s="496"/>
      <c r="D37" s="497"/>
      <c r="E37" s="497"/>
      <c r="F37" s="497"/>
      <c r="G37" s="497"/>
      <c r="H37" s="497"/>
      <c r="I37" s="498"/>
      <c r="J37" s="499"/>
      <c r="K37" s="500"/>
      <c r="L37" s="500"/>
      <c r="M37" s="500"/>
      <c r="N37" s="493"/>
      <c r="O37" s="468"/>
      <c r="P37" s="469"/>
      <c r="Q37" s="468"/>
      <c r="R37" s="469"/>
      <c r="S37" s="468"/>
      <c r="T37" s="470"/>
      <c r="U37" s="562"/>
      <c r="V37" s="563"/>
      <c r="X37" s="490">
        <v>55</v>
      </c>
      <c r="AM37" s="502"/>
      <c r="AN37" s="462"/>
    </row>
    <row r="38" spans="1:45" ht="15.6" x14ac:dyDescent="0.3">
      <c r="A38" s="527"/>
      <c r="B38" s="525">
        <v>9</v>
      </c>
      <c r="C38" s="496"/>
      <c r="D38" s="497"/>
      <c r="E38" s="497"/>
      <c r="F38" s="497"/>
      <c r="G38" s="497"/>
      <c r="H38" s="497"/>
      <c r="I38" s="498"/>
      <c r="J38" s="500"/>
      <c r="K38" s="499"/>
      <c r="L38" s="500"/>
      <c r="M38" s="500"/>
      <c r="N38" s="493"/>
      <c r="O38" s="468"/>
      <c r="P38" s="469"/>
      <c r="Q38" s="468"/>
      <c r="R38" s="469"/>
      <c r="S38" s="468"/>
      <c r="T38" s="470"/>
      <c r="U38" s="562"/>
      <c r="V38" s="563"/>
      <c r="Y38" s="495" t="s">
        <v>55</v>
      </c>
      <c r="Z38" s="495" t="s">
        <v>81</v>
      </c>
      <c r="AA38" s="495" t="s">
        <v>22</v>
      </c>
      <c r="AB38" s="495" t="s">
        <v>128</v>
      </c>
      <c r="AC38" s="495" t="s">
        <v>105</v>
      </c>
      <c r="AD38" s="495" t="s">
        <v>78</v>
      </c>
      <c r="AE38" s="495" t="s">
        <v>75</v>
      </c>
      <c r="AF38" s="495" t="s">
        <v>131</v>
      </c>
      <c r="AG38" s="495" t="s">
        <v>14</v>
      </c>
      <c r="AH38" s="495" t="s">
        <v>109</v>
      </c>
      <c r="AI38" s="495" t="s">
        <v>38</v>
      </c>
      <c r="AJ38" s="495" t="s">
        <v>94</v>
      </c>
      <c r="AK38" s="495" t="s">
        <v>130</v>
      </c>
      <c r="AL38" s="495" t="s">
        <v>2</v>
      </c>
      <c r="AM38" s="495" t="s">
        <v>42</v>
      </c>
      <c r="AN38" s="495" t="s">
        <v>50</v>
      </c>
      <c r="AO38" s="495" t="s">
        <v>8</v>
      </c>
      <c r="AP38" s="495" t="s">
        <v>59</v>
      </c>
      <c r="AQ38" s="495" t="s">
        <v>104</v>
      </c>
      <c r="AR38" s="495" t="s">
        <v>132</v>
      </c>
      <c r="AS38" s="495" t="s">
        <v>51</v>
      </c>
    </row>
    <row r="39" spans="1:45" ht="15.6" x14ac:dyDescent="0.3">
      <c r="A39" s="527"/>
      <c r="B39" s="526">
        <v>10</v>
      </c>
      <c r="C39" s="496"/>
      <c r="D39" s="497"/>
      <c r="E39" s="497"/>
      <c r="F39" s="497"/>
      <c r="G39" s="497"/>
      <c r="H39" s="497"/>
      <c r="I39" s="498"/>
      <c r="J39" s="500"/>
      <c r="K39" s="500"/>
      <c r="L39" s="499"/>
      <c r="M39" s="500"/>
      <c r="N39" s="493"/>
      <c r="O39" s="468"/>
      <c r="P39" s="469"/>
      <c r="Q39" s="468"/>
      <c r="R39" s="469"/>
      <c r="S39" s="468"/>
      <c r="T39" s="470"/>
      <c r="U39" s="562"/>
      <c r="V39" s="563"/>
    </row>
    <row r="40" spans="1:45" ht="15.6" x14ac:dyDescent="0.3">
      <c r="A40" s="527"/>
      <c r="B40" s="525">
        <v>11</v>
      </c>
      <c r="C40" s="496"/>
      <c r="D40" s="497"/>
      <c r="E40" s="497"/>
      <c r="F40" s="497"/>
      <c r="G40" s="497"/>
      <c r="H40" s="497"/>
      <c r="I40" s="498"/>
      <c r="J40" s="500"/>
      <c r="K40" s="500"/>
      <c r="L40" s="500"/>
      <c r="M40" s="499"/>
      <c r="N40" s="493"/>
      <c r="O40" s="468"/>
      <c r="P40" s="469"/>
      <c r="Q40" s="468"/>
      <c r="R40" s="469"/>
      <c r="S40" s="468"/>
      <c r="T40" s="470"/>
      <c r="U40" s="562"/>
      <c r="V40" s="563"/>
      <c r="Y40" s="529" t="s">
        <v>110</v>
      </c>
      <c r="Z40" s="529" t="s">
        <v>36</v>
      </c>
      <c r="AA40" s="529" t="s">
        <v>136</v>
      </c>
      <c r="AB40" s="529" t="s">
        <v>65</v>
      </c>
      <c r="AC40" s="529" t="s">
        <v>3</v>
      </c>
      <c r="AD40" s="529" t="s">
        <v>19</v>
      </c>
      <c r="AE40" s="529" t="s">
        <v>83</v>
      </c>
      <c r="AF40" s="529" t="s">
        <v>16</v>
      </c>
      <c r="AG40" s="529" t="s">
        <v>76</v>
      </c>
      <c r="AH40" s="529" t="s">
        <v>23</v>
      </c>
      <c r="AI40" s="529" t="s">
        <v>17</v>
      </c>
      <c r="AJ40" s="529" t="s">
        <v>119</v>
      </c>
      <c r="AK40" s="529" t="s">
        <v>45</v>
      </c>
    </row>
    <row r="41" spans="1:45" ht="16.2" thickBot="1" x14ac:dyDescent="0.35">
      <c r="A41" s="530"/>
      <c r="B41" s="531">
        <v>12</v>
      </c>
      <c r="C41" s="505"/>
      <c r="D41" s="506"/>
      <c r="E41" s="506"/>
      <c r="F41" s="506"/>
      <c r="G41" s="506"/>
      <c r="H41" s="506"/>
      <c r="I41" s="506"/>
      <c r="J41" s="507"/>
      <c r="K41" s="507"/>
      <c r="L41" s="507"/>
      <c r="M41" s="507"/>
      <c r="N41" s="508"/>
      <c r="O41" s="509"/>
      <c r="P41" s="510"/>
      <c r="Q41" s="509"/>
      <c r="R41" s="510"/>
      <c r="S41" s="509"/>
      <c r="T41" s="511"/>
      <c r="U41" s="569"/>
      <c r="V41" s="570"/>
      <c r="X41" s="532"/>
      <c r="Y41" s="484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</row>
    <row r="42" spans="1:45" ht="16.2" thickBot="1" x14ac:dyDescent="0.35">
      <c r="A42" s="521"/>
      <c r="B42" s="515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7"/>
      <c r="P42" s="517"/>
      <c r="Q42" s="512"/>
      <c r="R42" s="512"/>
      <c r="S42" s="512"/>
      <c r="T42" s="512"/>
      <c r="U42" s="512"/>
      <c r="V42" s="512"/>
      <c r="X42" s="479" t="s">
        <v>46</v>
      </c>
      <c r="Y42" s="495" t="s">
        <v>57</v>
      </c>
      <c r="Z42" s="495" t="s">
        <v>40</v>
      </c>
      <c r="AA42" s="495" t="s">
        <v>87</v>
      </c>
      <c r="AB42" s="495" t="s">
        <v>24</v>
      </c>
      <c r="AC42" s="495" t="s">
        <v>86</v>
      </c>
      <c r="AD42" s="495" t="s">
        <v>108</v>
      </c>
      <c r="AE42" s="495" t="s">
        <v>85</v>
      </c>
      <c r="AF42" s="495" t="s">
        <v>70</v>
      </c>
      <c r="AG42" s="495" t="s">
        <v>58</v>
      </c>
      <c r="AH42" s="495" t="s">
        <v>84</v>
      </c>
      <c r="AI42" s="495" t="s">
        <v>142</v>
      </c>
      <c r="AJ42" s="495" t="s">
        <v>61</v>
      </c>
      <c r="AK42" s="495" t="s">
        <v>43</v>
      </c>
      <c r="AL42" s="495" t="s">
        <v>126</v>
      </c>
      <c r="AM42" s="495" t="s">
        <v>92</v>
      </c>
      <c r="AN42" s="495" t="s">
        <v>15</v>
      </c>
      <c r="AO42" s="495" t="s">
        <v>62</v>
      </c>
      <c r="AP42" s="495" t="s">
        <v>63</v>
      </c>
      <c r="AQ42" s="495" t="s">
        <v>115</v>
      </c>
      <c r="AR42" s="495" t="s">
        <v>33</v>
      </c>
      <c r="AS42" s="495" t="s">
        <v>21</v>
      </c>
    </row>
    <row r="43" spans="1:45" ht="16.2" thickBot="1" x14ac:dyDescent="0.35">
      <c r="A43" s="484" t="s">
        <v>151</v>
      </c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7"/>
      <c r="P43" s="517"/>
      <c r="Q43" s="512"/>
      <c r="R43" s="512"/>
      <c r="S43" s="512"/>
      <c r="T43" s="512"/>
      <c r="U43" s="512"/>
      <c r="V43" s="512"/>
      <c r="X43" s="484" t="s">
        <v>91</v>
      </c>
    </row>
    <row r="44" spans="1:45" ht="15" x14ac:dyDescent="0.25">
      <c r="A44" s="488" t="s">
        <v>10</v>
      </c>
      <c r="B44" s="489" t="s">
        <v>76</v>
      </c>
      <c r="C44" s="489" t="s">
        <v>139</v>
      </c>
      <c r="D44" s="489" t="s">
        <v>25</v>
      </c>
      <c r="E44" s="489" t="s">
        <v>128</v>
      </c>
      <c r="F44" s="489" t="s">
        <v>74</v>
      </c>
      <c r="G44" s="489" t="s">
        <v>65</v>
      </c>
      <c r="H44" s="489" t="s">
        <v>28</v>
      </c>
      <c r="I44" s="489" t="s">
        <v>68</v>
      </c>
      <c r="J44" s="489" t="s">
        <v>129</v>
      </c>
      <c r="K44" s="489" t="s">
        <v>3</v>
      </c>
      <c r="L44" s="490"/>
      <c r="M44" s="484"/>
      <c r="N44" s="484"/>
      <c r="O44" s="484"/>
      <c r="P44" s="485"/>
      <c r="Q44" s="473"/>
      <c r="Y44" s="495" t="s">
        <v>113</v>
      </c>
      <c r="Z44" s="495" t="s">
        <v>28</v>
      </c>
      <c r="AA44" s="495" t="s">
        <v>139</v>
      </c>
      <c r="AB44" s="495" t="s">
        <v>133</v>
      </c>
      <c r="AC44" s="495" t="s">
        <v>55</v>
      </c>
      <c r="AD44" s="495" t="s">
        <v>81</v>
      </c>
      <c r="AE44" s="495" t="s">
        <v>22</v>
      </c>
      <c r="AF44" s="495" t="s">
        <v>35</v>
      </c>
      <c r="AG44" s="495" t="s">
        <v>128</v>
      </c>
      <c r="AH44" s="495" t="s">
        <v>105</v>
      </c>
      <c r="AI44" s="495" t="s">
        <v>78</v>
      </c>
      <c r="AJ44" s="495" t="s">
        <v>75</v>
      </c>
      <c r="AK44" s="495" t="s">
        <v>131</v>
      </c>
      <c r="AL44" s="495" t="s">
        <v>14</v>
      </c>
      <c r="AM44" s="495" t="s">
        <v>41</v>
      </c>
      <c r="AN44" s="495" t="s">
        <v>109</v>
      </c>
      <c r="AO44" s="495" t="s">
        <v>38</v>
      </c>
      <c r="AP44" s="495" t="s">
        <v>94</v>
      </c>
      <c r="AQ44" s="495" t="s">
        <v>130</v>
      </c>
      <c r="AR44" s="495" t="s">
        <v>2</v>
      </c>
      <c r="AS44" s="495" t="s">
        <v>4</v>
      </c>
    </row>
    <row r="45" spans="1:45" ht="15" x14ac:dyDescent="0.25">
      <c r="A45" s="484" t="s">
        <v>39</v>
      </c>
      <c r="B45" s="484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4"/>
      <c r="N45" s="484"/>
      <c r="O45" s="484"/>
      <c r="P45" s="485"/>
      <c r="Q45" s="473"/>
      <c r="X45" s="490"/>
    </row>
    <row r="46" spans="1:45" ht="13.8" thickBot="1" x14ac:dyDescent="0.3">
      <c r="A46" s="484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62"/>
      <c r="X46" s="490"/>
      <c r="Y46" s="495" t="s">
        <v>42</v>
      </c>
      <c r="Z46" s="495" t="s">
        <v>50</v>
      </c>
      <c r="AA46" s="495" t="s">
        <v>8</v>
      </c>
      <c r="AB46" s="495" t="s">
        <v>59</v>
      </c>
      <c r="AC46" s="495" t="s">
        <v>5</v>
      </c>
      <c r="AD46" s="495" t="s">
        <v>104</v>
      </c>
      <c r="AE46" s="495" t="s">
        <v>132</v>
      </c>
      <c r="AF46" s="495" t="s">
        <v>51</v>
      </c>
      <c r="AG46" s="495" t="s">
        <v>110</v>
      </c>
      <c r="AH46" s="495" t="s">
        <v>82</v>
      </c>
      <c r="AI46" s="533" t="s">
        <v>36</v>
      </c>
      <c r="AJ46" s="533" t="s">
        <v>136</v>
      </c>
      <c r="AK46" s="533" t="s">
        <v>65</v>
      </c>
      <c r="AL46" s="533" t="s">
        <v>3</v>
      </c>
      <c r="AM46" s="533" t="s">
        <v>102</v>
      </c>
      <c r="AN46" s="533" t="s">
        <v>19</v>
      </c>
      <c r="AO46" s="533" t="s">
        <v>83</v>
      </c>
      <c r="AP46" s="533" t="s">
        <v>16</v>
      </c>
      <c r="AQ46" s="533" t="s">
        <v>76</v>
      </c>
      <c r="AR46" s="533" t="s">
        <v>103</v>
      </c>
      <c r="AS46" s="533" t="s">
        <v>23</v>
      </c>
    </row>
    <row r="47" spans="1:45" ht="16.2" thickTop="1" x14ac:dyDescent="0.3">
      <c r="A47" s="521"/>
      <c r="B47" s="515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7"/>
      <c r="P47" s="517"/>
      <c r="Q47" s="512"/>
      <c r="R47" s="512"/>
      <c r="S47" s="512"/>
      <c r="T47" s="512"/>
      <c r="U47" s="512"/>
      <c r="V47" s="512"/>
    </row>
    <row r="48" spans="1:45" ht="16.2" thickBot="1" x14ac:dyDescent="0.35">
      <c r="A48" s="521"/>
      <c r="B48" s="515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7"/>
      <c r="P48" s="517"/>
      <c r="Q48" s="512"/>
      <c r="R48" s="512"/>
      <c r="S48" s="512"/>
      <c r="T48" s="512"/>
      <c r="U48" s="512"/>
      <c r="V48" s="512"/>
      <c r="Y48" s="533" t="s">
        <v>17</v>
      </c>
      <c r="Z48" s="533" t="s">
        <v>119</v>
      </c>
      <c r="AA48" s="533" t="s">
        <v>45</v>
      </c>
    </row>
    <row r="49" spans="1:40" ht="16.2" thickTop="1" x14ac:dyDescent="0.3">
      <c r="A49" s="521"/>
      <c r="B49" s="51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7"/>
      <c r="P49" s="517"/>
      <c r="Q49" s="512"/>
      <c r="R49" s="512"/>
      <c r="S49" s="512"/>
      <c r="T49" s="512"/>
      <c r="U49" s="512"/>
      <c r="V49" s="512"/>
      <c r="X49" s="490"/>
      <c r="Y49" s="534"/>
      <c r="Z49" s="534"/>
      <c r="AA49" s="534"/>
      <c r="AB49" s="534"/>
      <c r="AC49" s="534"/>
      <c r="AD49" s="534"/>
      <c r="AE49" s="534"/>
      <c r="AF49" s="534"/>
      <c r="AG49" s="534"/>
      <c r="AH49" s="534"/>
      <c r="AI49" s="534"/>
      <c r="AJ49" s="534"/>
      <c r="AK49" s="534"/>
      <c r="AL49" s="534"/>
      <c r="AM49" s="485"/>
      <c r="AN49" s="473"/>
    </row>
    <row r="50" spans="1:40" ht="15.6" x14ac:dyDescent="0.3">
      <c r="A50" s="521"/>
      <c r="B50" s="51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7"/>
      <c r="P50" s="517"/>
      <c r="Q50" s="512"/>
      <c r="R50" s="512"/>
      <c r="S50" s="512"/>
      <c r="T50" s="512"/>
      <c r="U50" s="512"/>
      <c r="V50" s="512"/>
      <c r="X50" s="490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534"/>
      <c r="AK50" s="534"/>
      <c r="AL50" s="534"/>
      <c r="AM50" s="485"/>
      <c r="AN50" s="473"/>
    </row>
    <row r="51" spans="1:40" ht="23.4" thickBot="1" x14ac:dyDescent="0.45">
      <c r="A51" s="578" t="s">
        <v>53</v>
      </c>
      <c r="B51" s="578"/>
      <c r="C51" s="578"/>
      <c r="D51" s="578"/>
      <c r="E51" s="578"/>
      <c r="F51" s="578"/>
      <c r="G51" s="516"/>
      <c r="H51" s="516"/>
      <c r="I51" s="516"/>
      <c r="J51" s="516"/>
      <c r="K51" s="516"/>
      <c r="L51" s="516"/>
      <c r="M51" s="516"/>
      <c r="N51" s="516"/>
      <c r="O51" s="517"/>
      <c r="P51" s="517"/>
      <c r="Q51" s="512"/>
      <c r="R51" s="512"/>
      <c r="S51" s="512"/>
      <c r="T51" s="512"/>
      <c r="U51" s="512"/>
      <c r="V51" s="512"/>
      <c r="X51" s="490"/>
      <c r="Y51" s="534"/>
      <c r="Z51" s="534"/>
      <c r="AA51" s="534"/>
      <c r="AB51" s="534"/>
      <c r="AC51" s="534"/>
      <c r="AD51" s="534"/>
      <c r="AE51" s="534"/>
      <c r="AF51" s="534"/>
      <c r="AG51" s="534"/>
      <c r="AH51" s="534"/>
      <c r="AI51" s="534"/>
      <c r="AJ51" s="534"/>
      <c r="AK51" s="534"/>
      <c r="AL51" s="534"/>
      <c r="AM51" s="485"/>
      <c r="AN51" s="473"/>
    </row>
    <row r="52" spans="1:40" ht="116.1" customHeight="1" thickBot="1" x14ac:dyDescent="0.55000000000000004">
      <c r="A52" s="552" t="s">
        <v>158</v>
      </c>
      <c r="B52" s="579"/>
      <c r="C52" s="580" t="s">
        <v>154</v>
      </c>
      <c r="D52" s="581"/>
      <c r="E52" s="582"/>
      <c r="F52" s="582"/>
      <c r="G52" s="582"/>
      <c r="H52" s="582"/>
      <c r="I52" s="582"/>
      <c r="J52" s="582"/>
      <c r="K52" s="583"/>
      <c r="L52" s="558">
        <v>2</v>
      </c>
      <c r="M52" s="559"/>
      <c r="N52" s="450" t="s">
        <v>69</v>
      </c>
      <c r="O52" s="560" t="s">
        <v>157</v>
      </c>
      <c r="P52" s="561"/>
      <c r="Q52" s="560" t="s">
        <v>156</v>
      </c>
      <c r="R52" s="561"/>
      <c r="S52" s="560" t="s">
        <v>73</v>
      </c>
      <c r="T52" s="561"/>
      <c r="U52" s="574" t="s">
        <v>95</v>
      </c>
      <c r="V52" s="575"/>
      <c r="W52" s="448" t="s">
        <v>145</v>
      </c>
      <c r="AM52" s="502"/>
      <c r="AN52" s="462"/>
    </row>
    <row r="53" spans="1:40" ht="16.2" thickBot="1" x14ac:dyDescent="0.35">
      <c r="A53" s="457" t="s">
        <v>100</v>
      </c>
      <c r="B53" s="522"/>
      <c r="C53" s="453">
        <v>1</v>
      </c>
      <c r="D53" s="454">
        <v>2</v>
      </c>
      <c r="E53" s="454">
        <v>3</v>
      </c>
      <c r="F53" s="454">
        <v>4</v>
      </c>
      <c r="G53" s="454">
        <v>5</v>
      </c>
      <c r="H53" s="454">
        <v>6</v>
      </c>
      <c r="I53" s="454">
        <v>7</v>
      </c>
      <c r="J53" s="454">
        <v>8</v>
      </c>
      <c r="K53" s="454">
        <v>9</v>
      </c>
      <c r="L53" s="455">
        <v>10</v>
      </c>
      <c r="M53" s="455">
        <v>11</v>
      </c>
      <c r="N53" s="456">
        <v>12</v>
      </c>
      <c r="O53" s="457" t="s">
        <v>99</v>
      </c>
      <c r="P53" s="458" t="s">
        <v>101</v>
      </c>
      <c r="Q53" s="459" t="s">
        <v>99</v>
      </c>
      <c r="R53" s="456" t="s">
        <v>101</v>
      </c>
      <c r="S53" s="459" t="s">
        <v>99</v>
      </c>
      <c r="T53" s="460" t="s">
        <v>101</v>
      </c>
      <c r="U53" s="576"/>
      <c r="V53" s="577"/>
    </row>
    <row r="54" spans="1:40" ht="15.6" x14ac:dyDescent="0.3">
      <c r="A54" s="365" t="s">
        <v>395</v>
      </c>
      <c r="B54" s="525">
        <v>1</v>
      </c>
      <c r="C54" s="464"/>
      <c r="D54" s="465"/>
      <c r="E54" s="465"/>
      <c r="F54" s="465"/>
      <c r="G54" s="465"/>
      <c r="H54" s="465"/>
      <c r="I54" s="465"/>
      <c r="J54" s="466"/>
      <c r="K54" s="466"/>
      <c r="L54" s="466"/>
      <c r="M54" s="466"/>
      <c r="N54" s="467"/>
      <c r="O54" s="468"/>
      <c r="P54" s="469"/>
      <c r="Q54" s="468"/>
      <c r="R54" s="469"/>
      <c r="S54" s="468"/>
      <c r="T54" s="470"/>
      <c r="U54" s="562"/>
      <c r="V54" s="563"/>
    </row>
    <row r="55" spans="1:40" ht="15.6" x14ac:dyDescent="0.3">
      <c r="A55" s="226" t="s">
        <v>254</v>
      </c>
      <c r="B55" s="526">
        <v>2</v>
      </c>
      <c r="C55" s="475"/>
      <c r="D55" s="476"/>
      <c r="E55" s="477"/>
      <c r="F55" s="477"/>
      <c r="G55" s="477"/>
      <c r="H55" s="477"/>
      <c r="I55" s="477"/>
      <c r="J55" s="478"/>
      <c r="K55" s="478"/>
      <c r="L55" s="478"/>
      <c r="M55" s="478"/>
      <c r="N55" s="467"/>
      <c r="O55" s="468"/>
      <c r="P55" s="469"/>
      <c r="Q55" s="468"/>
      <c r="R55" s="469"/>
      <c r="S55" s="468"/>
      <c r="T55" s="470"/>
      <c r="U55" s="562"/>
      <c r="V55" s="563"/>
      <c r="Z55" s="208" t="s">
        <v>154</v>
      </c>
    </row>
    <row r="56" spans="1:40" ht="15.6" x14ac:dyDescent="0.3">
      <c r="A56" s="396" t="s">
        <v>571</v>
      </c>
      <c r="B56" s="525">
        <v>3</v>
      </c>
      <c r="C56" s="475"/>
      <c r="D56" s="477"/>
      <c r="E56" s="476"/>
      <c r="F56" s="477"/>
      <c r="G56" s="477"/>
      <c r="H56" s="477"/>
      <c r="I56" s="477"/>
      <c r="J56" s="478"/>
      <c r="K56" s="478"/>
      <c r="L56" s="478"/>
      <c r="M56" s="478"/>
      <c r="N56" s="467"/>
      <c r="O56" s="468"/>
      <c r="P56" s="469"/>
      <c r="Q56" s="468"/>
      <c r="R56" s="469"/>
      <c r="S56" s="468"/>
      <c r="T56" s="470"/>
      <c r="U56" s="562"/>
      <c r="V56" s="563"/>
      <c r="Z56" s="208" t="s">
        <v>155</v>
      </c>
    </row>
    <row r="57" spans="1:40" ht="15.6" x14ac:dyDescent="0.3">
      <c r="A57" s="365" t="s">
        <v>372</v>
      </c>
      <c r="B57" s="526">
        <v>4</v>
      </c>
      <c r="C57" s="475"/>
      <c r="D57" s="477"/>
      <c r="E57" s="477"/>
      <c r="F57" s="476"/>
      <c r="G57" s="477"/>
      <c r="H57" s="477"/>
      <c r="I57" s="477"/>
      <c r="J57" s="478"/>
      <c r="K57" s="478"/>
      <c r="L57" s="478"/>
      <c r="M57" s="478"/>
      <c r="N57" s="467"/>
      <c r="O57" s="468"/>
      <c r="P57" s="469"/>
      <c r="Q57" s="468"/>
      <c r="R57" s="469"/>
      <c r="S57" s="468"/>
      <c r="T57" s="470"/>
      <c r="U57" s="562"/>
      <c r="V57" s="563"/>
    </row>
    <row r="58" spans="1:40" ht="15.6" x14ac:dyDescent="0.3">
      <c r="A58" s="365" t="s">
        <v>385</v>
      </c>
      <c r="B58" s="525">
        <v>5</v>
      </c>
      <c r="C58" s="475"/>
      <c r="D58" s="477"/>
      <c r="E58" s="477"/>
      <c r="F58" s="477"/>
      <c r="G58" s="476"/>
      <c r="H58" s="477"/>
      <c r="I58" s="477"/>
      <c r="J58" s="478"/>
      <c r="K58" s="478"/>
      <c r="L58" s="478"/>
      <c r="M58" s="478"/>
      <c r="N58" s="467"/>
      <c r="O58" s="468"/>
      <c r="P58" s="469"/>
      <c r="Q58" s="468"/>
      <c r="R58" s="469"/>
      <c r="S58" s="468"/>
      <c r="T58" s="470"/>
      <c r="U58" s="562"/>
      <c r="V58" s="563"/>
    </row>
    <row r="59" spans="1:40" ht="15.6" x14ac:dyDescent="0.3">
      <c r="A59" s="365" t="s">
        <v>373</v>
      </c>
      <c r="B59" s="526">
        <v>6</v>
      </c>
      <c r="C59" s="475"/>
      <c r="D59" s="477"/>
      <c r="E59" s="477"/>
      <c r="F59" s="477"/>
      <c r="G59" s="477"/>
      <c r="H59" s="476"/>
      <c r="I59" s="477"/>
      <c r="J59" s="478"/>
      <c r="K59" s="478"/>
      <c r="L59" s="478"/>
      <c r="M59" s="478"/>
      <c r="N59" s="467"/>
      <c r="O59" s="468"/>
      <c r="P59" s="469"/>
      <c r="Q59" s="468"/>
      <c r="R59" s="469"/>
      <c r="S59" s="468"/>
      <c r="T59" s="470"/>
      <c r="U59" s="562"/>
      <c r="V59" s="563"/>
    </row>
    <row r="60" spans="1:40" ht="15.6" x14ac:dyDescent="0.3">
      <c r="A60" s="365" t="s">
        <v>393</v>
      </c>
      <c r="B60" s="525">
        <v>7</v>
      </c>
      <c r="C60" s="475"/>
      <c r="D60" s="477"/>
      <c r="E60" s="477"/>
      <c r="F60" s="477"/>
      <c r="G60" s="477"/>
      <c r="H60" s="477"/>
      <c r="I60" s="476"/>
      <c r="J60" s="492"/>
      <c r="K60" s="492"/>
      <c r="L60" s="492"/>
      <c r="M60" s="492"/>
      <c r="N60" s="493"/>
      <c r="O60" s="468"/>
      <c r="P60" s="469"/>
      <c r="Q60" s="468"/>
      <c r="R60" s="469"/>
      <c r="S60" s="468"/>
      <c r="T60" s="470"/>
      <c r="U60" s="562"/>
      <c r="V60" s="563"/>
    </row>
    <row r="61" spans="1:40" ht="15.6" x14ac:dyDescent="0.3">
      <c r="A61" s="527"/>
      <c r="B61" s="526">
        <v>8</v>
      </c>
      <c r="C61" s="496"/>
      <c r="D61" s="497"/>
      <c r="E61" s="497"/>
      <c r="F61" s="497"/>
      <c r="G61" s="497"/>
      <c r="H61" s="497"/>
      <c r="I61" s="498"/>
      <c r="J61" s="499"/>
      <c r="K61" s="500"/>
      <c r="L61" s="500"/>
      <c r="M61" s="500"/>
      <c r="N61" s="493"/>
      <c r="O61" s="468"/>
      <c r="P61" s="469"/>
      <c r="Q61" s="468"/>
      <c r="R61" s="469"/>
      <c r="S61" s="468"/>
      <c r="T61" s="470"/>
      <c r="U61" s="562"/>
      <c r="V61" s="563"/>
    </row>
    <row r="62" spans="1:40" ht="15.6" x14ac:dyDescent="0.3">
      <c r="A62" s="527"/>
      <c r="B62" s="525">
        <v>9</v>
      </c>
      <c r="C62" s="496"/>
      <c r="D62" s="497"/>
      <c r="E62" s="497"/>
      <c r="F62" s="497"/>
      <c r="G62" s="497"/>
      <c r="H62" s="497"/>
      <c r="I62" s="498"/>
      <c r="J62" s="500"/>
      <c r="K62" s="499"/>
      <c r="L62" s="500"/>
      <c r="M62" s="500"/>
      <c r="N62" s="493"/>
      <c r="O62" s="468"/>
      <c r="P62" s="469"/>
      <c r="Q62" s="468"/>
      <c r="R62" s="469"/>
      <c r="S62" s="468"/>
      <c r="T62" s="470"/>
      <c r="U62" s="562"/>
      <c r="V62" s="563"/>
    </row>
    <row r="63" spans="1:40" ht="15.6" x14ac:dyDescent="0.3">
      <c r="A63" s="527"/>
      <c r="B63" s="526">
        <v>10</v>
      </c>
      <c r="C63" s="496"/>
      <c r="D63" s="497"/>
      <c r="E63" s="497"/>
      <c r="F63" s="497"/>
      <c r="G63" s="497"/>
      <c r="H63" s="497"/>
      <c r="I63" s="498"/>
      <c r="J63" s="500"/>
      <c r="K63" s="500"/>
      <c r="L63" s="499"/>
      <c r="M63" s="500"/>
      <c r="N63" s="493"/>
      <c r="O63" s="468"/>
      <c r="P63" s="469"/>
      <c r="Q63" s="468"/>
      <c r="R63" s="469"/>
      <c r="S63" s="468"/>
      <c r="T63" s="470"/>
      <c r="U63" s="562"/>
      <c r="V63" s="563"/>
    </row>
    <row r="64" spans="1:40" ht="15.6" x14ac:dyDescent="0.3">
      <c r="A64" s="527"/>
      <c r="B64" s="525">
        <v>11</v>
      </c>
      <c r="C64" s="496"/>
      <c r="D64" s="497"/>
      <c r="E64" s="497"/>
      <c r="F64" s="497"/>
      <c r="G64" s="497"/>
      <c r="H64" s="497"/>
      <c r="I64" s="498"/>
      <c r="J64" s="500"/>
      <c r="K64" s="500"/>
      <c r="L64" s="500"/>
      <c r="M64" s="499"/>
      <c r="N64" s="493"/>
      <c r="O64" s="468"/>
      <c r="P64" s="469"/>
      <c r="Q64" s="468"/>
      <c r="R64" s="469"/>
      <c r="S64" s="468"/>
      <c r="T64" s="470"/>
      <c r="U64" s="562"/>
      <c r="V64" s="563"/>
    </row>
    <row r="65" spans="1:40" ht="16.2" thickBot="1" x14ac:dyDescent="0.35">
      <c r="A65" s="530"/>
      <c r="B65" s="531">
        <v>12</v>
      </c>
      <c r="C65" s="505"/>
      <c r="D65" s="506"/>
      <c r="E65" s="506"/>
      <c r="F65" s="506"/>
      <c r="G65" s="506"/>
      <c r="H65" s="506"/>
      <c r="I65" s="506"/>
      <c r="J65" s="507"/>
      <c r="K65" s="507"/>
      <c r="L65" s="507"/>
      <c r="M65" s="507"/>
      <c r="N65" s="508"/>
      <c r="O65" s="509"/>
      <c r="P65" s="510"/>
      <c r="Q65" s="509"/>
      <c r="R65" s="510"/>
      <c r="S65" s="509"/>
      <c r="T65" s="511"/>
      <c r="U65" s="569"/>
      <c r="V65" s="570"/>
    </row>
    <row r="66" spans="1:40" ht="15.75" customHeight="1" x14ac:dyDescent="0.25"/>
    <row r="67" spans="1:40" ht="15.75" customHeight="1" thickBot="1" x14ac:dyDescent="0.3">
      <c r="A67" s="484" t="s">
        <v>151</v>
      </c>
    </row>
    <row r="68" spans="1:40" ht="15.75" customHeight="1" thickBot="1" x14ac:dyDescent="0.3">
      <c r="A68" s="479" t="s">
        <v>64</v>
      </c>
      <c r="B68" s="495" t="s">
        <v>132</v>
      </c>
      <c r="C68" s="495" t="s">
        <v>28</v>
      </c>
      <c r="D68" s="495" t="s">
        <v>62</v>
      </c>
      <c r="E68" s="495" t="s">
        <v>98</v>
      </c>
      <c r="F68" s="495" t="s">
        <v>74</v>
      </c>
      <c r="G68" s="495" t="s">
        <v>128</v>
      </c>
      <c r="H68" s="495" t="s">
        <v>108</v>
      </c>
      <c r="I68" s="495" t="s">
        <v>25</v>
      </c>
      <c r="J68" s="495" t="s">
        <v>72</v>
      </c>
      <c r="K68" s="495" t="s">
        <v>110</v>
      </c>
      <c r="L68" s="495" t="s">
        <v>67</v>
      </c>
      <c r="M68" s="495" t="s">
        <v>1</v>
      </c>
      <c r="N68" s="495" t="s">
        <v>135</v>
      </c>
      <c r="O68" s="495" t="s">
        <v>96</v>
      </c>
      <c r="P68" s="495" t="s">
        <v>129</v>
      </c>
      <c r="Q68" s="495" t="s">
        <v>109</v>
      </c>
      <c r="R68" s="495" t="s">
        <v>127</v>
      </c>
      <c r="S68" s="495" t="s">
        <v>8</v>
      </c>
      <c r="T68" s="495" t="s">
        <v>48</v>
      </c>
      <c r="U68" s="495" t="s">
        <v>76</v>
      </c>
      <c r="V68" s="495" t="s">
        <v>142</v>
      </c>
      <c r="Y68" s="484"/>
      <c r="Z68" s="484"/>
      <c r="AA68" s="484"/>
    </row>
    <row r="69" spans="1:40" ht="15.75" customHeight="1" x14ac:dyDescent="0.25">
      <c r="A69" s="484" t="s">
        <v>71</v>
      </c>
      <c r="L69" s="490"/>
      <c r="M69" s="490"/>
      <c r="N69" s="490"/>
      <c r="O69" s="490"/>
      <c r="P69" s="502"/>
      <c r="Q69" s="462"/>
      <c r="Y69" s="484"/>
      <c r="Z69" s="484"/>
      <c r="AA69" s="484"/>
    </row>
    <row r="70" spans="1:40" ht="15.75" customHeight="1" x14ac:dyDescent="0.3">
      <c r="A70" s="484"/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512"/>
      <c r="Q70" s="513"/>
      <c r="Y70" s="484"/>
      <c r="Z70" s="484"/>
      <c r="AA70" s="484"/>
    </row>
    <row r="71" spans="1:40" ht="15.75" customHeight="1" x14ac:dyDescent="0.4">
      <c r="A71" s="535"/>
      <c r="Y71" s="484"/>
      <c r="Z71" s="484"/>
      <c r="AA71" s="484"/>
    </row>
    <row r="72" spans="1:40" ht="15.75" customHeight="1" x14ac:dyDescent="0.4">
      <c r="A72" s="535"/>
      <c r="Y72" s="484"/>
      <c r="Z72" s="484"/>
      <c r="AA72" s="484"/>
    </row>
    <row r="73" spans="1:40" ht="15.75" customHeight="1" x14ac:dyDescent="0.4">
      <c r="A73" s="535"/>
      <c r="Y73" s="484"/>
      <c r="Z73" s="484"/>
      <c r="AA73" s="484"/>
    </row>
    <row r="74" spans="1:40" ht="15.75" customHeight="1" x14ac:dyDescent="0.4">
      <c r="A74" s="535"/>
      <c r="Y74" s="484"/>
      <c r="Z74" s="484"/>
      <c r="AA74" s="484"/>
    </row>
    <row r="75" spans="1:40" ht="17.399999999999999" x14ac:dyDescent="0.3">
      <c r="A75" s="571" t="s">
        <v>53</v>
      </c>
      <c r="B75" s="584"/>
      <c r="C75" s="584"/>
      <c r="D75" s="584"/>
      <c r="E75" s="584"/>
      <c r="Y75" s="484"/>
      <c r="Z75" s="484"/>
      <c r="AA75" s="484"/>
    </row>
    <row r="76" spans="1:40" ht="10.5" customHeight="1" thickBot="1" x14ac:dyDescent="0.3"/>
    <row r="77" spans="1:40" ht="100.5" customHeight="1" thickBot="1" x14ac:dyDescent="0.55000000000000004">
      <c r="A77" s="552" t="s">
        <v>158</v>
      </c>
      <c r="B77" s="579"/>
      <c r="C77" s="554" t="s">
        <v>154</v>
      </c>
      <c r="D77" s="555"/>
      <c r="E77" s="556"/>
      <c r="F77" s="556"/>
      <c r="G77" s="556"/>
      <c r="H77" s="556"/>
      <c r="I77" s="556"/>
      <c r="J77" s="556"/>
      <c r="K77" s="557"/>
      <c r="L77" s="558">
        <v>2</v>
      </c>
      <c r="M77" s="559"/>
      <c r="N77" s="450" t="s">
        <v>69</v>
      </c>
      <c r="O77" s="560" t="s">
        <v>157</v>
      </c>
      <c r="P77" s="561"/>
      <c r="Q77" s="560" t="s">
        <v>156</v>
      </c>
      <c r="R77" s="561"/>
      <c r="S77" s="560" t="s">
        <v>73</v>
      </c>
      <c r="T77" s="561"/>
      <c r="U77" s="574" t="s">
        <v>95</v>
      </c>
      <c r="V77" s="575"/>
      <c r="W77" s="448" t="s">
        <v>146</v>
      </c>
    </row>
    <row r="78" spans="1:40" ht="16.2" thickBot="1" x14ac:dyDescent="0.35">
      <c r="A78" s="457" t="s">
        <v>100</v>
      </c>
      <c r="B78" s="522"/>
      <c r="C78" s="453">
        <v>1</v>
      </c>
      <c r="D78" s="454">
        <v>2</v>
      </c>
      <c r="E78" s="454">
        <v>3</v>
      </c>
      <c r="F78" s="454">
        <v>4</v>
      </c>
      <c r="G78" s="454">
        <v>5</v>
      </c>
      <c r="H78" s="454">
        <v>6</v>
      </c>
      <c r="I78" s="454">
        <v>7</v>
      </c>
      <c r="J78" s="454">
        <v>8</v>
      </c>
      <c r="K78" s="454">
        <v>9</v>
      </c>
      <c r="L78" s="455">
        <v>10</v>
      </c>
      <c r="M78" s="455">
        <v>11</v>
      </c>
      <c r="N78" s="456">
        <v>12</v>
      </c>
      <c r="O78" s="457" t="s">
        <v>99</v>
      </c>
      <c r="P78" s="458" t="s">
        <v>101</v>
      </c>
      <c r="Q78" s="459" t="s">
        <v>99</v>
      </c>
      <c r="R78" s="456" t="s">
        <v>101</v>
      </c>
      <c r="S78" s="459" t="s">
        <v>99</v>
      </c>
      <c r="T78" s="460" t="s">
        <v>101</v>
      </c>
      <c r="U78" s="576"/>
      <c r="V78" s="577"/>
      <c r="X78" s="585"/>
      <c r="Y78" s="585"/>
      <c r="Z78" s="585"/>
      <c r="AA78" s="585"/>
      <c r="AB78" s="585"/>
      <c r="AC78" s="585"/>
      <c r="AD78" s="585"/>
      <c r="AE78" s="585"/>
      <c r="AF78" s="585"/>
      <c r="AG78" s="585"/>
      <c r="AH78" s="585"/>
      <c r="AI78" s="585"/>
      <c r="AJ78" s="585"/>
      <c r="AK78" s="585"/>
      <c r="AL78" s="585"/>
      <c r="AM78" s="585"/>
      <c r="AN78" s="585"/>
    </row>
    <row r="79" spans="1:40" ht="15.6" x14ac:dyDescent="0.3">
      <c r="A79" s="226" t="s">
        <v>278</v>
      </c>
      <c r="B79" s="525">
        <v>1</v>
      </c>
      <c r="C79" s="464"/>
      <c r="D79" s="465"/>
      <c r="E79" s="465"/>
      <c r="F79" s="465"/>
      <c r="G79" s="465"/>
      <c r="H79" s="465"/>
      <c r="I79" s="465"/>
      <c r="J79" s="466"/>
      <c r="K79" s="466"/>
      <c r="L79" s="466"/>
      <c r="M79" s="466"/>
      <c r="N79" s="467"/>
      <c r="O79" s="468"/>
      <c r="P79" s="469"/>
      <c r="Q79" s="468"/>
      <c r="R79" s="469"/>
      <c r="S79" s="468"/>
      <c r="T79" s="470"/>
      <c r="U79" s="562"/>
      <c r="V79" s="563"/>
      <c r="X79" s="461"/>
      <c r="Y79" s="462"/>
      <c r="Z79" s="462"/>
      <c r="AA79" s="462"/>
      <c r="AB79" s="462"/>
      <c r="AC79" s="462"/>
      <c r="AD79" s="462"/>
      <c r="AE79" s="462"/>
      <c r="AF79" s="462"/>
      <c r="AG79" s="462"/>
      <c r="AH79" s="462"/>
      <c r="AI79" s="462"/>
      <c r="AJ79" s="462"/>
      <c r="AK79" s="462"/>
      <c r="AL79" s="462"/>
      <c r="AM79" s="462"/>
      <c r="AN79" s="462"/>
    </row>
    <row r="80" spans="1:40" ht="15.6" x14ac:dyDescent="0.3">
      <c r="A80" s="365" t="s">
        <v>394</v>
      </c>
      <c r="B80" s="526">
        <v>2</v>
      </c>
      <c r="C80" s="475"/>
      <c r="D80" s="476"/>
      <c r="E80" s="477"/>
      <c r="F80" s="477"/>
      <c r="G80" s="477"/>
      <c r="H80" s="477"/>
      <c r="I80" s="477"/>
      <c r="J80" s="478"/>
      <c r="K80" s="478"/>
      <c r="L80" s="478"/>
      <c r="M80" s="478"/>
      <c r="N80" s="467"/>
      <c r="O80" s="468"/>
      <c r="P80" s="469"/>
      <c r="Q80" s="468"/>
      <c r="R80" s="469"/>
      <c r="S80" s="468"/>
      <c r="T80" s="470"/>
      <c r="U80" s="562"/>
      <c r="V80" s="563"/>
      <c r="X80" s="461"/>
      <c r="Y80" s="462"/>
      <c r="Z80" s="462"/>
      <c r="AA80" s="462"/>
      <c r="AB80" s="462"/>
      <c r="AC80" s="462"/>
      <c r="AD80" s="462"/>
      <c r="AE80" s="462"/>
      <c r="AF80" s="471"/>
      <c r="AG80" s="471"/>
      <c r="AH80" s="472"/>
      <c r="AI80" s="471"/>
      <c r="AJ80" s="471"/>
      <c r="AK80" s="471"/>
      <c r="AL80" s="473"/>
      <c r="AM80" s="473"/>
      <c r="AN80" s="473"/>
    </row>
    <row r="81" spans="1:45" ht="15.6" x14ac:dyDescent="0.3">
      <c r="A81" s="365" t="s">
        <v>367</v>
      </c>
      <c r="B81" s="525">
        <v>3</v>
      </c>
      <c r="C81" s="475"/>
      <c r="D81" s="477"/>
      <c r="E81" s="476"/>
      <c r="F81" s="477"/>
      <c r="G81" s="477"/>
      <c r="H81" s="477"/>
      <c r="I81" s="477"/>
      <c r="J81" s="478"/>
      <c r="K81" s="478"/>
      <c r="L81" s="478"/>
      <c r="M81" s="478"/>
      <c r="N81" s="467"/>
      <c r="O81" s="468"/>
      <c r="P81" s="469"/>
      <c r="Q81" s="468"/>
      <c r="R81" s="469"/>
      <c r="S81" s="468"/>
      <c r="T81" s="470"/>
      <c r="U81" s="562"/>
      <c r="V81" s="563"/>
      <c r="X81" s="520"/>
      <c r="Y81" s="483"/>
      <c r="Z81" s="483"/>
      <c r="AA81" s="483"/>
      <c r="AB81" s="483"/>
      <c r="AC81" s="483"/>
      <c r="AD81" s="483"/>
      <c r="AE81" s="483"/>
      <c r="AF81" s="483"/>
      <c r="AG81" s="483"/>
      <c r="AH81" s="483"/>
      <c r="AI81" s="483"/>
      <c r="AJ81" s="483"/>
      <c r="AK81" s="483"/>
      <c r="AL81" s="484"/>
      <c r="AM81" s="485"/>
      <c r="AN81" s="473"/>
    </row>
    <row r="82" spans="1:45" ht="15.6" x14ac:dyDescent="0.3">
      <c r="A82" s="365" t="s">
        <v>389</v>
      </c>
      <c r="B82" s="526">
        <v>4</v>
      </c>
      <c r="C82" s="475"/>
      <c r="D82" s="477"/>
      <c r="E82" s="477"/>
      <c r="F82" s="476"/>
      <c r="G82" s="477"/>
      <c r="H82" s="477"/>
      <c r="I82" s="477"/>
      <c r="J82" s="478"/>
      <c r="K82" s="478"/>
      <c r="L82" s="478"/>
      <c r="M82" s="478"/>
      <c r="N82" s="467"/>
      <c r="O82" s="468"/>
      <c r="P82" s="469"/>
      <c r="Q82" s="468"/>
      <c r="R82" s="469"/>
      <c r="S82" s="468"/>
      <c r="T82" s="470"/>
      <c r="U82" s="562"/>
      <c r="V82" s="563"/>
      <c r="X82" s="486"/>
      <c r="Y82" s="487"/>
      <c r="Z82" s="483"/>
      <c r="AA82" s="483"/>
      <c r="AB82" s="483"/>
      <c r="AC82" s="483"/>
      <c r="AD82" s="483"/>
      <c r="AE82" s="483"/>
      <c r="AF82" s="483"/>
      <c r="AG82" s="483"/>
      <c r="AH82" s="483"/>
      <c r="AI82" s="483"/>
      <c r="AJ82" s="483"/>
      <c r="AK82" s="483"/>
      <c r="AL82" s="484"/>
      <c r="AM82" s="485"/>
      <c r="AN82" s="473"/>
    </row>
    <row r="83" spans="1:45" ht="15.6" x14ac:dyDescent="0.3">
      <c r="A83" s="365" t="s">
        <v>392</v>
      </c>
      <c r="B83" s="525">
        <v>5</v>
      </c>
      <c r="C83" s="475"/>
      <c r="D83" s="477"/>
      <c r="E83" s="477"/>
      <c r="F83" s="477"/>
      <c r="G83" s="476"/>
      <c r="H83" s="477"/>
      <c r="I83" s="477"/>
      <c r="J83" s="478"/>
      <c r="K83" s="478"/>
      <c r="L83" s="478"/>
      <c r="M83" s="478"/>
      <c r="N83" s="467"/>
      <c r="O83" s="468"/>
      <c r="P83" s="469"/>
      <c r="Q83" s="468"/>
      <c r="R83" s="469"/>
      <c r="S83" s="468"/>
      <c r="T83" s="470"/>
      <c r="U83" s="562"/>
      <c r="V83" s="563"/>
      <c r="X83" s="520"/>
      <c r="Y83" s="483"/>
      <c r="Z83" s="483"/>
      <c r="AA83" s="483"/>
      <c r="AB83" s="483"/>
      <c r="AC83" s="483"/>
      <c r="AD83" s="483"/>
      <c r="AE83" s="483"/>
      <c r="AF83" s="483"/>
      <c r="AG83" s="483"/>
      <c r="AH83" s="483"/>
      <c r="AI83" s="490"/>
      <c r="AJ83" s="484"/>
      <c r="AK83" s="484"/>
      <c r="AL83" s="484"/>
      <c r="AM83" s="485"/>
      <c r="AN83" s="473"/>
    </row>
    <row r="84" spans="1:45" ht="15.6" x14ac:dyDescent="0.3">
      <c r="A84" s="226" t="s">
        <v>238</v>
      </c>
      <c r="B84" s="526">
        <v>6</v>
      </c>
      <c r="C84" s="475"/>
      <c r="D84" s="477"/>
      <c r="E84" s="477"/>
      <c r="F84" s="477"/>
      <c r="G84" s="477"/>
      <c r="H84" s="476"/>
      <c r="I84" s="477"/>
      <c r="J84" s="478"/>
      <c r="K84" s="478"/>
      <c r="L84" s="478"/>
      <c r="M84" s="478"/>
      <c r="N84" s="467"/>
      <c r="O84" s="468"/>
      <c r="P84" s="469"/>
      <c r="Q84" s="468"/>
      <c r="R84" s="469"/>
      <c r="S84" s="468"/>
      <c r="T84" s="470"/>
      <c r="U84" s="562"/>
      <c r="V84" s="563"/>
      <c r="X84" s="484"/>
      <c r="Y84" s="484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4"/>
      <c r="AK84" s="484"/>
      <c r="AL84" s="484"/>
      <c r="AM84" s="485"/>
      <c r="AN84" s="473"/>
    </row>
    <row r="85" spans="1:45" ht="15.6" x14ac:dyDescent="0.3">
      <c r="A85" s="226" t="s">
        <v>279</v>
      </c>
      <c r="B85" s="525">
        <v>7</v>
      </c>
      <c r="C85" s="475"/>
      <c r="D85" s="477"/>
      <c r="E85" s="477"/>
      <c r="F85" s="477"/>
      <c r="G85" s="477"/>
      <c r="H85" s="477"/>
      <c r="I85" s="476"/>
      <c r="J85" s="492"/>
      <c r="K85" s="492"/>
      <c r="L85" s="492"/>
      <c r="M85" s="492"/>
      <c r="N85" s="493"/>
      <c r="O85" s="468"/>
      <c r="P85" s="469"/>
      <c r="Q85" s="468"/>
      <c r="R85" s="469"/>
      <c r="S85" s="468"/>
      <c r="T85" s="470"/>
      <c r="U85" s="562"/>
      <c r="V85" s="563"/>
      <c r="X85" s="487"/>
      <c r="Y85" s="487"/>
      <c r="Z85" s="483"/>
      <c r="AA85" s="483"/>
      <c r="AB85" s="483"/>
      <c r="AC85" s="483"/>
      <c r="AD85" s="483"/>
      <c r="AE85" s="483"/>
      <c r="AF85" s="483"/>
      <c r="AG85" s="483"/>
      <c r="AH85" s="483"/>
      <c r="AI85" s="483"/>
      <c r="AJ85" s="484"/>
      <c r="AK85" s="484"/>
      <c r="AL85" s="484"/>
      <c r="AM85" s="485"/>
      <c r="AN85" s="473"/>
    </row>
    <row r="86" spans="1:45" ht="15.6" x14ac:dyDescent="0.3">
      <c r="A86" s="527"/>
      <c r="B86" s="526">
        <v>8</v>
      </c>
      <c r="C86" s="496"/>
      <c r="D86" s="497"/>
      <c r="E86" s="497"/>
      <c r="F86" s="497"/>
      <c r="G86" s="497"/>
      <c r="H86" s="497"/>
      <c r="I86" s="498"/>
      <c r="J86" s="499"/>
      <c r="K86" s="500"/>
      <c r="L86" s="500"/>
      <c r="M86" s="500"/>
      <c r="N86" s="493"/>
      <c r="O86" s="468"/>
      <c r="P86" s="469"/>
      <c r="Q86" s="468"/>
      <c r="R86" s="469"/>
      <c r="S86" s="468"/>
      <c r="T86" s="470"/>
      <c r="U86" s="562"/>
      <c r="V86" s="563"/>
      <c r="X86" s="520"/>
      <c r="Y86" s="484"/>
      <c r="Z86" s="484"/>
      <c r="AA86" s="484"/>
      <c r="AB86" s="484"/>
      <c r="AC86" s="484"/>
      <c r="AD86" s="484"/>
      <c r="AE86" s="484"/>
      <c r="AF86" s="484"/>
      <c r="AG86" s="484"/>
      <c r="AH86" s="484"/>
      <c r="AI86" s="484"/>
      <c r="AJ86" s="484"/>
      <c r="AK86" s="484"/>
      <c r="AL86" s="484"/>
      <c r="AM86" s="484"/>
    </row>
    <row r="87" spans="1:45" ht="15.6" x14ac:dyDescent="0.3">
      <c r="A87" s="527"/>
      <c r="B87" s="525">
        <v>9</v>
      </c>
      <c r="C87" s="496"/>
      <c r="D87" s="497"/>
      <c r="E87" s="497"/>
      <c r="F87" s="497"/>
      <c r="G87" s="497"/>
      <c r="H87" s="497"/>
      <c r="I87" s="498"/>
      <c r="J87" s="500"/>
      <c r="K87" s="499"/>
      <c r="L87" s="500"/>
      <c r="M87" s="500"/>
      <c r="N87" s="493"/>
      <c r="O87" s="468"/>
      <c r="P87" s="469"/>
      <c r="Q87" s="468"/>
      <c r="R87" s="469"/>
      <c r="S87" s="468"/>
      <c r="T87" s="470"/>
      <c r="U87" s="562"/>
      <c r="V87" s="563"/>
      <c r="X87" s="484"/>
      <c r="AF87" s="484"/>
      <c r="AG87" s="484"/>
      <c r="AH87" s="484"/>
      <c r="AI87" s="484"/>
      <c r="AJ87" s="484"/>
      <c r="AK87" s="483"/>
      <c r="AL87" s="483"/>
      <c r="AM87" s="501"/>
      <c r="AN87" s="471"/>
    </row>
    <row r="88" spans="1:45" ht="15.6" x14ac:dyDescent="0.3">
      <c r="A88" s="527"/>
      <c r="B88" s="526">
        <v>10</v>
      </c>
      <c r="C88" s="496"/>
      <c r="D88" s="497"/>
      <c r="E88" s="497"/>
      <c r="F88" s="497"/>
      <c r="G88" s="497"/>
      <c r="H88" s="497"/>
      <c r="I88" s="498"/>
      <c r="J88" s="500"/>
      <c r="K88" s="500"/>
      <c r="L88" s="499"/>
      <c r="M88" s="500"/>
      <c r="N88" s="493"/>
      <c r="O88" s="468"/>
      <c r="P88" s="469"/>
      <c r="Q88" s="468"/>
      <c r="R88" s="469"/>
      <c r="S88" s="468"/>
      <c r="T88" s="470"/>
      <c r="U88" s="562"/>
      <c r="V88" s="563"/>
      <c r="X88" s="487"/>
      <c r="Y88" s="487"/>
      <c r="Z88" s="483"/>
      <c r="AA88" s="483"/>
      <c r="AB88" s="483"/>
      <c r="AC88" s="483"/>
      <c r="AD88" s="483"/>
      <c r="AE88" s="483"/>
      <c r="AF88" s="483"/>
      <c r="AG88" s="484"/>
      <c r="AH88" s="484"/>
      <c r="AI88" s="484"/>
      <c r="AJ88" s="484"/>
      <c r="AK88" s="484"/>
      <c r="AL88" s="483"/>
      <c r="AM88" s="501"/>
      <c r="AN88" s="471"/>
    </row>
    <row r="89" spans="1:45" ht="15.6" x14ac:dyDescent="0.3">
      <c r="A89" s="527"/>
      <c r="B89" s="525">
        <v>11</v>
      </c>
      <c r="C89" s="496"/>
      <c r="D89" s="497"/>
      <c r="E89" s="497"/>
      <c r="F89" s="497"/>
      <c r="G89" s="497"/>
      <c r="H89" s="497"/>
      <c r="I89" s="498"/>
      <c r="J89" s="500"/>
      <c r="K89" s="500"/>
      <c r="L89" s="500"/>
      <c r="M89" s="499"/>
      <c r="N89" s="493"/>
      <c r="O89" s="468"/>
      <c r="P89" s="469"/>
      <c r="Q89" s="468"/>
      <c r="R89" s="469"/>
      <c r="S89" s="468"/>
      <c r="T89" s="470"/>
      <c r="U89" s="562"/>
      <c r="V89" s="563"/>
      <c r="X89" s="520"/>
      <c r="Y89" s="484"/>
      <c r="Z89" s="484"/>
      <c r="AA89" s="484"/>
      <c r="AB89" s="484"/>
      <c r="AC89" s="484"/>
      <c r="AD89" s="484"/>
      <c r="AE89" s="484"/>
      <c r="AF89" s="484"/>
      <c r="AG89" s="484"/>
      <c r="AH89" s="484"/>
      <c r="AI89" s="484"/>
      <c r="AJ89" s="484"/>
      <c r="AK89" s="484"/>
      <c r="AL89" s="484"/>
      <c r="AM89" s="484"/>
      <c r="AN89" s="484"/>
      <c r="AO89" s="484"/>
      <c r="AP89" s="484"/>
      <c r="AQ89" s="484"/>
      <c r="AR89" s="484"/>
      <c r="AS89" s="484"/>
    </row>
    <row r="90" spans="1:45" ht="16.2" thickBot="1" x14ac:dyDescent="0.35">
      <c r="A90" s="530"/>
      <c r="B90" s="531">
        <v>12</v>
      </c>
      <c r="C90" s="505"/>
      <c r="D90" s="506"/>
      <c r="E90" s="506"/>
      <c r="F90" s="506"/>
      <c r="G90" s="506"/>
      <c r="H90" s="506"/>
      <c r="I90" s="506"/>
      <c r="J90" s="507"/>
      <c r="K90" s="507"/>
      <c r="L90" s="507"/>
      <c r="M90" s="507"/>
      <c r="N90" s="508"/>
      <c r="O90" s="509"/>
      <c r="P90" s="510"/>
      <c r="Q90" s="509"/>
      <c r="R90" s="510"/>
      <c r="S90" s="509"/>
      <c r="T90" s="511"/>
      <c r="U90" s="569"/>
      <c r="V90" s="570"/>
      <c r="X90" s="484"/>
      <c r="AI90" s="490"/>
      <c r="AJ90" s="490"/>
      <c r="AK90" s="490"/>
      <c r="AL90" s="490"/>
      <c r="AM90" s="502"/>
      <c r="AN90" s="462"/>
    </row>
    <row r="91" spans="1:45" ht="15.6" x14ac:dyDescent="0.3"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484"/>
      <c r="AI91" s="484"/>
      <c r="AJ91" s="484"/>
      <c r="AK91" s="484"/>
      <c r="AL91" s="484"/>
      <c r="AM91" s="512"/>
      <c r="AN91" s="513"/>
    </row>
    <row r="92" spans="1:45" ht="16.2" thickBot="1" x14ac:dyDescent="0.35">
      <c r="A92" s="484" t="s">
        <v>151</v>
      </c>
      <c r="B92" s="483"/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4"/>
      <c r="P92" s="485"/>
      <c r="Q92" s="473"/>
      <c r="X92" s="520"/>
      <c r="Y92" s="484"/>
      <c r="Z92" s="484"/>
      <c r="AA92" s="484"/>
      <c r="AB92" s="484"/>
      <c r="AC92" s="484"/>
      <c r="AD92" s="484"/>
      <c r="AE92" s="484"/>
      <c r="AF92" s="484"/>
      <c r="AG92" s="484"/>
      <c r="AH92" s="484"/>
      <c r="AI92" s="484"/>
      <c r="AJ92" s="484"/>
      <c r="AK92" s="484"/>
      <c r="AL92" s="484"/>
      <c r="AM92" s="512"/>
      <c r="AN92" s="513"/>
    </row>
    <row r="93" spans="1:45" ht="16.2" thickBot="1" x14ac:dyDescent="0.35">
      <c r="A93" s="479" t="s">
        <v>64</v>
      </c>
      <c r="B93" s="495" t="s">
        <v>132</v>
      </c>
      <c r="C93" s="495" t="s">
        <v>28</v>
      </c>
      <c r="D93" s="495" t="s">
        <v>62</v>
      </c>
      <c r="E93" s="495" t="s">
        <v>98</v>
      </c>
      <c r="F93" s="495" t="s">
        <v>74</v>
      </c>
      <c r="G93" s="495" t="s">
        <v>128</v>
      </c>
      <c r="H93" s="495" t="s">
        <v>108</v>
      </c>
      <c r="I93" s="495" t="s">
        <v>25</v>
      </c>
      <c r="J93" s="495" t="s">
        <v>72</v>
      </c>
      <c r="K93" s="495" t="s">
        <v>110</v>
      </c>
      <c r="L93" s="495" t="s">
        <v>67</v>
      </c>
      <c r="M93" s="495" t="s">
        <v>1</v>
      </c>
      <c r="N93" s="495" t="s">
        <v>135</v>
      </c>
      <c r="O93" s="495" t="s">
        <v>96</v>
      </c>
      <c r="P93" s="495" t="s">
        <v>129</v>
      </c>
      <c r="Q93" s="495" t="s">
        <v>109</v>
      </c>
      <c r="R93" s="495" t="s">
        <v>127</v>
      </c>
      <c r="S93" s="495" t="s">
        <v>8</v>
      </c>
      <c r="T93" s="495" t="s">
        <v>48</v>
      </c>
      <c r="U93" s="495" t="s">
        <v>76</v>
      </c>
      <c r="V93" s="495" t="s">
        <v>142</v>
      </c>
      <c r="X93" s="483"/>
      <c r="Y93" s="484"/>
      <c r="Z93" s="485"/>
      <c r="AA93" s="473"/>
      <c r="AM93" s="512"/>
      <c r="AN93" s="513"/>
    </row>
    <row r="94" spans="1:45" ht="15.6" x14ac:dyDescent="0.3">
      <c r="A94" s="484" t="s">
        <v>71</v>
      </c>
      <c r="L94" s="490"/>
      <c r="M94" s="490"/>
      <c r="N94" s="490"/>
      <c r="O94" s="490"/>
      <c r="P94" s="502"/>
      <c r="Q94" s="462"/>
      <c r="X94" s="483"/>
      <c r="Y94" s="484"/>
      <c r="Z94" s="485"/>
      <c r="AA94" s="473"/>
      <c r="AB94" s="484"/>
      <c r="AC94" s="484"/>
      <c r="AD94" s="484"/>
      <c r="AE94" s="484"/>
      <c r="AF94" s="484"/>
      <c r="AG94" s="484"/>
      <c r="AH94" s="484"/>
      <c r="AI94" s="484"/>
      <c r="AJ94" s="484"/>
      <c r="AK94" s="484"/>
      <c r="AL94" s="484"/>
      <c r="AM94" s="512"/>
      <c r="AN94" s="513"/>
    </row>
    <row r="95" spans="1:45" ht="15.6" x14ac:dyDescent="0.3">
      <c r="A95" s="484"/>
      <c r="B95" s="484"/>
      <c r="C95" s="484"/>
      <c r="D95" s="484"/>
      <c r="E95" s="484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512"/>
      <c r="Q95" s="513"/>
      <c r="X95" s="484"/>
      <c r="Y95" s="484"/>
      <c r="Z95" s="484"/>
      <c r="AA95" s="484"/>
      <c r="AB95" s="484"/>
      <c r="AC95" s="484"/>
      <c r="AD95" s="484"/>
      <c r="AE95" s="484"/>
      <c r="AF95" s="484"/>
      <c r="AG95" s="484"/>
      <c r="AH95" s="484"/>
      <c r="AI95" s="484"/>
      <c r="AJ95" s="484"/>
      <c r="AK95" s="484"/>
      <c r="AL95" s="484"/>
      <c r="AM95" s="512"/>
      <c r="AN95" s="513"/>
    </row>
    <row r="96" spans="1:45" ht="15.6" x14ac:dyDescent="0.3">
      <c r="A96" s="520"/>
      <c r="B96" s="483"/>
      <c r="C96" s="483"/>
      <c r="D96" s="483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4"/>
      <c r="P96" s="485"/>
      <c r="Q96" s="473"/>
      <c r="X96" s="484"/>
      <c r="Y96" s="484"/>
      <c r="Z96" s="484"/>
      <c r="AA96" s="484"/>
      <c r="AB96" s="484"/>
      <c r="AC96" s="484"/>
      <c r="AD96" s="484"/>
      <c r="AE96" s="484"/>
      <c r="AF96" s="484"/>
      <c r="AG96" s="484"/>
      <c r="AH96" s="484"/>
      <c r="AI96" s="484"/>
      <c r="AJ96" s="484"/>
      <c r="AK96" s="484"/>
      <c r="AL96" s="484"/>
      <c r="AM96" s="512"/>
      <c r="AN96" s="513"/>
    </row>
    <row r="97" spans="1:45" ht="15.6" x14ac:dyDescent="0.3">
      <c r="A97" s="486"/>
      <c r="B97" s="487"/>
      <c r="C97" s="483"/>
      <c r="D97" s="483"/>
      <c r="E97" s="483"/>
      <c r="F97" s="483"/>
      <c r="G97" s="483"/>
      <c r="H97" s="483"/>
      <c r="I97" s="483"/>
      <c r="J97" s="520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X97" s="484"/>
      <c r="Y97" s="485"/>
      <c r="Z97" s="473"/>
      <c r="AA97" s="484"/>
      <c r="AB97" s="484"/>
      <c r="AC97" s="484"/>
      <c r="AD97" s="484"/>
      <c r="AE97" s="484"/>
      <c r="AF97" s="484"/>
      <c r="AG97" s="484"/>
      <c r="AH97" s="484"/>
      <c r="AI97" s="484"/>
      <c r="AJ97" s="484"/>
      <c r="AK97" s="484"/>
      <c r="AL97" s="484"/>
      <c r="AM97" s="512"/>
      <c r="AN97" s="513"/>
    </row>
    <row r="98" spans="1:45" ht="22.8" x14ac:dyDescent="0.4">
      <c r="A98" s="535"/>
      <c r="J98" s="486"/>
      <c r="K98" s="487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X98" s="520"/>
      <c r="Y98" s="484"/>
      <c r="Z98" s="484"/>
      <c r="AA98" s="484"/>
      <c r="AB98" s="484"/>
      <c r="AC98" s="484"/>
      <c r="AD98" s="484"/>
      <c r="AE98" s="484"/>
      <c r="AF98" s="484"/>
      <c r="AG98" s="484"/>
      <c r="AH98" s="484"/>
      <c r="AI98" s="484"/>
      <c r="AJ98" s="484"/>
      <c r="AK98" s="484"/>
      <c r="AL98" s="484"/>
      <c r="AM98" s="484"/>
      <c r="AN98" s="484"/>
      <c r="AO98" s="484"/>
      <c r="AP98" s="484"/>
      <c r="AQ98" s="484"/>
      <c r="AR98" s="484"/>
      <c r="AS98" s="484"/>
    </row>
    <row r="99" spans="1:45" ht="22.8" x14ac:dyDescent="0.4">
      <c r="A99" s="535"/>
      <c r="X99" s="484"/>
      <c r="AM99" s="512"/>
      <c r="AN99" s="513"/>
    </row>
    <row r="100" spans="1:45" ht="22.8" x14ac:dyDescent="0.4">
      <c r="A100" s="535" t="s">
        <v>0</v>
      </c>
      <c r="X100" s="484"/>
      <c r="Y100" s="484"/>
      <c r="Z100" s="484"/>
      <c r="AA100" s="484"/>
      <c r="AB100" s="484"/>
      <c r="AC100" s="484"/>
      <c r="AD100" s="484"/>
      <c r="AE100" s="484"/>
      <c r="AF100" s="484"/>
      <c r="AG100" s="484"/>
      <c r="AH100" s="484"/>
      <c r="AI100" s="484"/>
      <c r="AJ100" s="484"/>
      <c r="AK100" s="484"/>
      <c r="AL100" s="484"/>
      <c r="AM100" s="484"/>
      <c r="AN100" s="462"/>
    </row>
    <row r="101" spans="1:45" ht="13.8" thickBot="1" x14ac:dyDescent="0.3"/>
    <row r="102" spans="1:45" ht="98.25" customHeight="1" thickBot="1" x14ac:dyDescent="0.55000000000000004">
      <c r="A102" s="552" t="s">
        <v>158</v>
      </c>
      <c r="B102" s="579"/>
      <c r="C102" s="554" t="s">
        <v>154</v>
      </c>
      <c r="D102" s="555"/>
      <c r="E102" s="556"/>
      <c r="F102" s="556"/>
      <c r="G102" s="556"/>
      <c r="H102" s="556"/>
      <c r="I102" s="556"/>
      <c r="J102" s="556"/>
      <c r="K102" s="557"/>
      <c r="L102" s="558">
        <v>2</v>
      </c>
      <c r="M102" s="559"/>
      <c r="N102" s="450" t="s">
        <v>69</v>
      </c>
      <c r="O102" s="560" t="s">
        <v>157</v>
      </c>
      <c r="P102" s="561"/>
      <c r="Q102" s="560" t="s">
        <v>156</v>
      </c>
      <c r="R102" s="561"/>
      <c r="S102" s="560" t="s">
        <v>73</v>
      </c>
      <c r="T102" s="561"/>
      <c r="U102" s="574" t="s">
        <v>95</v>
      </c>
      <c r="V102" s="575"/>
      <c r="W102" s="448" t="s">
        <v>147</v>
      </c>
    </row>
    <row r="103" spans="1:45" ht="16.2" thickBot="1" x14ac:dyDescent="0.35">
      <c r="A103" s="457" t="s">
        <v>100</v>
      </c>
      <c r="B103" s="522"/>
      <c r="C103" s="453">
        <v>1</v>
      </c>
      <c r="D103" s="454">
        <v>2</v>
      </c>
      <c r="E103" s="454">
        <v>3</v>
      </c>
      <c r="F103" s="454">
        <v>4</v>
      </c>
      <c r="G103" s="454">
        <v>5</v>
      </c>
      <c r="H103" s="454">
        <v>6</v>
      </c>
      <c r="I103" s="454">
        <v>7</v>
      </c>
      <c r="J103" s="454">
        <v>8</v>
      </c>
      <c r="K103" s="454">
        <v>9</v>
      </c>
      <c r="L103" s="455">
        <v>10</v>
      </c>
      <c r="M103" s="455">
        <v>11</v>
      </c>
      <c r="N103" s="456">
        <v>12</v>
      </c>
      <c r="O103" s="457" t="s">
        <v>99</v>
      </c>
      <c r="P103" s="458" t="s">
        <v>101</v>
      </c>
      <c r="Q103" s="459" t="s">
        <v>99</v>
      </c>
      <c r="R103" s="456" t="s">
        <v>101</v>
      </c>
      <c r="S103" s="459" t="s">
        <v>99</v>
      </c>
      <c r="T103" s="460" t="s">
        <v>101</v>
      </c>
      <c r="U103" s="576"/>
      <c r="V103" s="577"/>
      <c r="X103" s="520"/>
      <c r="Y103" s="484"/>
      <c r="Z103" s="484"/>
      <c r="AA103" s="484"/>
      <c r="AB103" s="484"/>
      <c r="AC103" s="484"/>
      <c r="AD103" s="484"/>
      <c r="AE103" s="484"/>
      <c r="AF103" s="484"/>
      <c r="AG103" s="484"/>
      <c r="AH103" s="484"/>
      <c r="AI103" s="484"/>
      <c r="AJ103" s="484"/>
      <c r="AK103" s="484"/>
      <c r="AL103" s="484"/>
      <c r="AM103" s="484"/>
      <c r="AN103" s="484"/>
      <c r="AO103" s="484"/>
      <c r="AP103" s="484"/>
      <c r="AQ103" s="484"/>
      <c r="AR103" s="484"/>
      <c r="AS103" s="484"/>
    </row>
    <row r="104" spans="1:45" ht="15.6" x14ac:dyDescent="0.3">
      <c r="A104" s="527"/>
      <c r="B104" s="525">
        <v>1</v>
      </c>
      <c r="C104" s="464"/>
      <c r="D104" s="465"/>
      <c r="E104" s="465"/>
      <c r="F104" s="465"/>
      <c r="G104" s="465"/>
      <c r="H104" s="465"/>
      <c r="I104" s="465"/>
      <c r="J104" s="466"/>
      <c r="K104" s="466"/>
      <c r="L104" s="466"/>
      <c r="M104" s="466"/>
      <c r="N104" s="467"/>
      <c r="O104" s="468"/>
      <c r="P104" s="469"/>
      <c r="Q104" s="468"/>
      <c r="R104" s="469"/>
      <c r="S104" s="468"/>
      <c r="T104" s="470"/>
      <c r="U104" s="562"/>
      <c r="V104" s="563"/>
      <c r="X104" s="484"/>
    </row>
    <row r="105" spans="1:45" ht="15.6" x14ac:dyDescent="0.3">
      <c r="A105" s="527"/>
      <c r="B105" s="526">
        <v>2</v>
      </c>
      <c r="C105" s="475"/>
      <c r="D105" s="476"/>
      <c r="E105" s="477"/>
      <c r="F105" s="477"/>
      <c r="G105" s="477"/>
      <c r="H105" s="477"/>
      <c r="I105" s="477"/>
      <c r="J105" s="478"/>
      <c r="K105" s="478"/>
      <c r="L105" s="478"/>
      <c r="M105" s="478"/>
      <c r="N105" s="467"/>
      <c r="O105" s="468"/>
      <c r="P105" s="469"/>
      <c r="Q105" s="468"/>
      <c r="R105" s="469"/>
      <c r="S105" s="468"/>
      <c r="T105" s="470"/>
      <c r="U105" s="562"/>
      <c r="V105" s="563"/>
      <c r="X105" s="484"/>
      <c r="Y105" s="484"/>
      <c r="Z105" s="484"/>
      <c r="AA105" s="484"/>
      <c r="AB105" s="484"/>
      <c r="AC105" s="484"/>
      <c r="AD105" s="484"/>
      <c r="AE105" s="484"/>
      <c r="AF105" s="484"/>
      <c r="AG105" s="484"/>
      <c r="AH105" s="484"/>
      <c r="AI105" s="484"/>
      <c r="AJ105" s="484"/>
      <c r="AK105" s="484"/>
      <c r="AL105" s="484"/>
      <c r="AM105" s="484"/>
      <c r="AN105" s="484"/>
      <c r="AO105" s="484"/>
      <c r="AP105" s="484"/>
      <c r="AQ105" s="484"/>
      <c r="AR105" s="484"/>
      <c r="AS105" s="484"/>
    </row>
    <row r="106" spans="1:45" ht="15.6" x14ac:dyDescent="0.3">
      <c r="A106" s="527"/>
      <c r="B106" s="525">
        <v>3</v>
      </c>
      <c r="C106" s="475"/>
      <c r="D106" s="477"/>
      <c r="E106" s="476"/>
      <c r="F106" s="477"/>
      <c r="G106" s="477"/>
      <c r="H106" s="477"/>
      <c r="I106" s="477"/>
      <c r="J106" s="478"/>
      <c r="K106" s="478"/>
      <c r="L106" s="478"/>
      <c r="M106" s="478"/>
      <c r="N106" s="467"/>
      <c r="O106" s="468"/>
      <c r="P106" s="469"/>
      <c r="Q106" s="468"/>
      <c r="R106" s="469"/>
      <c r="S106" s="468"/>
      <c r="T106" s="470"/>
      <c r="U106" s="562"/>
      <c r="V106" s="563"/>
      <c r="X106" s="490"/>
      <c r="AE106" s="490"/>
      <c r="AF106" s="490"/>
      <c r="AG106" s="490"/>
      <c r="AH106" s="490"/>
      <c r="AI106" s="490"/>
      <c r="AJ106" s="490"/>
      <c r="AK106" s="490"/>
      <c r="AL106" s="490"/>
      <c r="AM106" s="502"/>
      <c r="AN106" s="462"/>
    </row>
    <row r="107" spans="1:45" ht="15.6" x14ac:dyDescent="0.3">
      <c r="A107" s="527"/>
      <c r="B107" s="526">
        <v>4</v>
      </c>
      <c r="C107" s="475"/>
      <c r="D107" s="477"/>
      <c r="E107" s="477"/>
      <c r="F107" s="476"/>
      <c r="G107" s="477"/>
      <c r="H107" s="477"/>
      <c r="I107" s="477"/>
      <c r="J107" s="478"/>
      <c r="K107" s="478"/>
      <c r="L107" s="478"/>
      <c r="M107" s="478"/>
      <c r="N107" s="467"/>
      <c r="O107" s="468"/>
      <c r="P107" s="469"/>
      <c r="Q107" s="468"/>
      <c r="R107" s="469"/>
      <c r="S107" s="468"/>
      <c r="T107" s="470"/>
      <c r="U107" s="562"/>
      <c r="V107" s="563"/>
      <c r="Y107" s="484"/>
      <c r="Z107" s="484"/>
      <c r="AA107" s="484"/>
      <c r="AM107" s="502"/>
      <c r="AN107" s="462"/>
    </row>
    <row r="108" spans="1:45" ht="15.6" x14ac:dyDescent="0.3">
      <c r="A108" s="527"/>
      <c r="B108" s="525">
        <v>5</v>
      </c>
      <c r="C108" s="475"/>
      <c r="D108" s="477"/>
      <c r="E108" s="477"/>
      <c r="F108" s="477"/>
      <c r="G108" s="476"/>
      <c r="H108" s="477"/>
      <c r="I108" s="477"/>
      <c r="J108" s="478"/>
      <c r="K108" s="478"/>
      <c r="L108" s="478"/>
      <c r="M108" s="478"/>
      <c r="N108" s="467"/>
      <c r="O108" s="468"/>
      <c r="P108" s="469"/>
      <c r="Q108" s="468"/>
      <c r="R108" s="469"/>
      <c r="S108" s="468"/>
      <c r="T108" s="470"/>
      <c r="U108" s="562"/>
      <c r="V108" s="563"/>
    </row>
    <row r="109" spans="1:45" ht="15.6" x14ac:dyDescent="0.3">
      <c r="A109" s="527"/>
      <c r="B109" s="526">
        <v>6</v>
      </c>
      <c r="C109" s="475"/>
      <c r="D109" s="477"/>
      <c r="E109" s="477"/>
      <c r="F109" s="477"/>
      <c r="G109" s="477"/>
      <c r="H109" s="476"/>
      <c r="I109" s="477"/>
      <c r="J109" s="478"/>
      <c r="K109" s="478"/>
      <c r="L109" s="478"/>
      <c r="M109" s="478"/>
      <c r="N109" s="467"/>
      <c r="O109" s="468"/>
      <c r="P109" s="469"/>
      <c r="Q109" s="468"/>
      <c r="R109" s="469"/>
      <c r="S109" s="468"/>
      <c r="T109" s="470"/>
      <c r="U109" s="562"/>
      <c r="V109" s="563"/>
    </row>
    <row r="110" spans="1:45" ht="15.6" x14ac:dyDescent="0.3">
      <c r="A110" s="527"/>
      <c r="B110" s="525">
        <v>7</v>
      </c>
      <c r="C110" s="475"/>
      <c r="D110" s="477"/>
      <c r="E110" s="477"/>
      <c r="F110" s="477"/>
      <c r="G110" s="477"/>
      <c r="H110" s="477"/>
      <c r="I110" s="476"/>
      <c r="J110" s="492"/>
      <c r="K110" s="492"/>
      <c r="L110" s="492"/>
      <c r="M110" s="492"/>
      <c r="N110" s="493"/>
      <c r="O110" s="468"/>
      <c r="P110" s="469"/>
      <c r="Q110" s="468"/>
      <c r="R110" s="469"/>
      <c r="S110" s="468"/>
      <c r="T110" s="470"/>
      <c r="U110" s="562"/>
      <c r="V110" s="563"/>
      <c r="X110" s="532"/>
      <c r="Y110" s="484"/>
      <c r="Z110" s="484"/>
      <c r="AA110" s="484"/>
      <c r="AB110" s="484"/>
      <c r="AC110" s="484"/>
      <c r="AD110" s="484"/>
      <c r="AE110" s="484"/>
      <c r="AF110" s="484"/>
      <c r="AG110" s="484"/>
      <c r="AH110" s="484"/>
      <c r="AI110" s="484"/>
      <c r="AJ110" s="484"/>
      <c r="AK110" s="484"/>
      <c r="AL110" s="484"/>
      <c r="AM110" s="484"/>
      <c r="AN110" s="484"/>
      <c r="AO110" s="484"/>
      <c r="AP110" s="484"/>
      <c r="AQ110" s="484"/>
      <c r="AR110" s="484"/>
      <c r="AS110" s="484"/>
    </row>
    <row r="111" spans="1:45" ht="15.6" x14ac:dyDescent="0.3">
      <c r="A111" s="527"/>
      <c r="B111" s="526">
        <v>8</v>
      </c>
      <c r="C111" s="496"/>
      <c r="D111" s="497"/>
      <c r="E111" s="497"/>
      <c r="F111" s="497"/>
      <c r="G111" s="497"/>
      <c r="H111" s="497"/>
      <c r="I111" s="498"/>
      <c r="J111" s="499"/>
      <c r="K111" s="500"/>
      <c r="L111" s="500"/>
      <c r="M111" s="500"/>
      <c r="N111" s="493"/>
      <c r="O111" s="468"/>
      <c r="P111" s="469"/>
      <c r="Q111" s="468"/>
      <c r="R111" s="469"/>
      <c r="S111" s="468"/>
      <c r="T111" s="470"/>
      <c r="U111" s="562"/>
      <c r="V111" s="563"/>
      <c r="X111" s="490"/>
      <c r="AM111" s="502"/>
      <c r="AN111" s="462"/>
    </row>
    <row r="112" spans="1:45" ht="15.6" x14ac:dyDescent="0.3">
      <c r="A112" s="527"/>
      <c r="B112" s="525">
        <v>9</v>
      </c>
      <c r="C112" s="496"/>
      <c r="D112" s="497"/>
      <c r="E112" s="497"/>
      <c r="F112" s="497"/>
      <c r="G112" s="497"/>
      <c r="H112" s="497"/>
      <c r="I112" s="498"/>
      <c r="J112" s="500"/>
      <c r="K112" s="499"/>
      <c r="L112" s="500"/>
      <c r="M112" s="500"/>
      <c r="N112" s="493"/>
      <c r="O112" s="468"/>
      <c r="P112" s="469"/>
      <c r="Q112" s="468"/>
      <c r="R112" s="469"/>
      <c r="S112" s="468"/>
      <c r="T112" s="470"/>
      <c r="U112" s="562"/>
      <c r="V112" s="563"/>
      <c r="Y112" s="484"/>
      <c r="Z112" s="484"/>
      <c r="AA112" s="484"/>
      <c r="AB112" s="484"/>
      <c r="AC112" s="484"/>
      <c r="AD112" s="484"/>
      <c r="AE112" s="484"/>
      <c r="AF112" s="484"/>
      <c r="AG112" s="484"/>
      <c r="AH112" s="484"/>
      <c r="AI112" s="484"/>
      <c r="AJ112" s="484"/>
      <c r="AK112" s="484"/>
      <c r="AL112" s="484"/>
      <c r="AM112" s="484"/>
      <c r="AN112" s="484"/>
      <c r="AO112" s="484"/>
      <c r="AP112" s="484"/>
      <c r="AQ112" s="484"/>
      <c r="AR112" s="484"/>
      <c r="AS112" s="484"/>
    </row>
    <row r="113" spans="1:45" ht="15.6" x14ac:dyDescent="0.3">
      <c r="A113" s="527"/>
      <c r="B113" s="526">
        <v>10</v>
      </c>
      <c r="C113" s="496"/>
      <c r="D113" s="497"/>
      <c r="E113" s="497"/>
      <c r="F113" s="497"/>
      <c r="G113" s="497"/>
      <c r="H113" s="497"/>
      <c r="I113" s="498"/>
      <c r="J113" s="500"/>
      <c r="K113" s="500"/>
      <c r="L113" s="499"/>
      <c r="M113" s="500"/>
      <c r="N113" s="493"/>
      <c r="O113" s="468"/>
      <c r="P113" s="469"/>
      <c r="Q113" s="468"/>
      <c r="R113" s="469"/>
      <c r="S113" s="468"/>
      <c r="T113" s="470"/>
      <c r="U113" s="562"/>
      <c r="V113" s="563"/>
    </row>
    <row r="114" spans="1:45" ht="15.6" x14ac:dyDescent="0.3">
      <c r="A114" s="527"/>
      <c r="B114" s="525">
        <v>11</v>
      </c>
      <c r="C114" s="496"/>
      <c r="D114" s="497"/>
      <c r="E114" s="497"/>
      <c r="F114" s="497"/>
      <c r="G114" s="497"/>
      <c r="H114" s="497"/>
      <c r="I114" s="498"/>
      <c r="J114" s="500"/>
      <c r="K114" s="500"/>
      <c r="L114" s="500"/>
      <c r="M114" s="499"/>
      <c r="N114" s="493"/>
      <c r="O114" s="468"/>
      <c r="P114" s="469"/>
      <c r="Q114" s="468"/>
      <c r="R114" s="469"/>
      <c r="S114" s="468"/>
      <c r="T114" s="470"/>
      <c r="U114" s="562"/>
      <c r="V114" s="563"/>
      <c r="Y114" s="484"/>
      <c r="Z114" s="484"/>
      <c r="AA114" s="484"/>
      <c r="AB114" s="484"/>
      <c r="AC114" s="484"/>
      <c r="AD114" s="484"/>
      <c r="AE114" s="484"/>
      <c r="AF114" s="484"/>
      <c r="AG114" s="484"/>
      <c r="AH114" s="484"/>
      <c r="AI114" s="484"/>
      <c r="AJ114" s="484"/>
      <c r="AK114" s="484"/>
    </row>
    <row r="115" spans="1:45" ht="16.2" thickBot="1" x14ac:dyDescent="0.35">
      <c r="A115" s="530"/>
      <c r="B115" s="531">
        <v>12</v>
      </c>
      <c r="C115" s="505"/>
      <c r="D115" s="506"/>
      <c r="E115" s="506"/>
      <c r="F115" s="506"/>
      <c r="G115" s="506"/>
      <c r="H115" s="506"/>
      <c r="I115" s="506"/>
      <c r="J115" s="507"/>
      <c r="K115" s="507"/>
      <c r="L115" s="507"/>
      <c r="M115" s="507"/>
      <c r="N115" s="508"/>
      <c r="O115" s="509"/>
      <c r="P115" s="510"/>
      <c r="Q115" s="509"/>
      <c r="R115" s="510"/>
      <c r="S115" s="509"/>
      <c r="T115" s="511"/>
      <c r="U115" s="569"/>
      <c r="V115" s="570"/>
    </row>
    <row r="116" spans="1:45" ht="16.5" customHeight="1" x14ac:dyDescent="0.25"/>
    <row r="117" spans="1:45" ht="16.5" customHeight="1" x14ac:dyDescent="0.25">
      <c r="A117" s="484" t="s">
        <v>151</v>
      </c>
      <c r="B117" s="483"/>
      <c r="C117" s="483"/>
      <c r="D117" s="483"/>
      <c r="E117" s="483"/>
      <c r="F117" s="483"/>
      <c r="G117" s="483"/>
      <c r="H117" s="483"/>
      <c r="I117" s="483"/>
      <c r="J117" s="483"/>
      <c r="K117" s="483"/>
      <c r="L117" s="483"/>
      <c r="M117" s="483"/>
      <c r="N117" s="483"/>
      <c r="O117" s="484"/>
      <c r="P117" s="485"/>
      <c r="Q117" s="473"/>
      <c r="X117" s="520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4"/>
      <c r="AM117" s="484"/>
      <c r="AN117" s="484"/>
      <c r="AO117" s="484"/>
      <c r="AP117" s="484"/>
      <c r="AQ117" s="484"/>
      <c r="AR117" s="484"/>
      <c r="AS117" s="484"/>
    </row>
    <row r="118" spans="1:45" ht="16.5" customHeight="1" x14ac:dyDescent="0.25">
      <c r="A118" s="520"/>
      <c r="B118" s="484"/>
      <c r="C118" s="484"/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X118" s="484"/>
    </row>
    <row r="119" spans="1:45" ht="16.5" customHeight="1" x14ac:dyDescent="0.25">
      <c r="A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484"/>
      <c r="AI119" s="484"/>
      <c r="AJ119" s="484"/>
      <c r="AK119" s="484"/>
      <c r="AL119" s="484"/>
      <c r="AM119" s="484"/>
      <c r="AN119" s="484"/>
      <c r="AO119" s="484"/>
      <c r="AP119" s="484"/>
      <c r="AQ119" s="484"/>
      <c r="AR119" s="484"/>
      <c r="AS119" s="484"/>
    </row>
    <row r="120" spans="1:45" ht="16.5" customHeight="1" x14ac:dyDescent="0.25">
      <c r="A120" s="484"/>
      <c r="B120" s="484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X120" s="490"/>
    </row>
    <row r="121" spans="1:45" ht="16.5" customHeight="1" x14ac:dyDescent="0.25">
      <c r="A121" s="490"/>
      <c r="H121" s="490"/>
      <c r="I121" s="490"/>
      <c r="J121" s="490"/>
      <c r="K121" s="490"/>
      <c r="L121" s="490"/>
      <c r="M121" s="490"/>
      <c r="N121" s="490"/>
      <c r="O121" s="490"/>
      <c r="P121" s="502"/>
      <c r="Q121" s="462"/>
      <c r="X121" s="490"/>
      <c r="Y121" s="484"/>
      <c r="Z121" s="484"/>
      <c r="AA121" s="484"/>
      <c r="AB121" s="484"/>
      <c r="AC121" s="484"/>
      <c r="AD121" s="484"/>
      <c r="AE121" s="484"/>
      <c r="AF121" s="484"/>
      <c r="AG121" s="484"/>
      <c r="AH121" s="484"/>
      <c r="AI121" s="484"/>
      <c r="AJ121" s="484"/>
      <c r="AK121" s="484"/>
      <c r="AL121" s="484"/>
      <c r="AM121" s="484"/>
      <c r="AN121" s="484"/>
      <c r="AO121" s="484"/>
      <c r="AP121" s="484"/>
      <c r="AQ121" s="484"/>
      <c r="AR121" s="484"/>
      <c r="AS121" s="484"/>
    </row>
    <row r="122" spans="1:45" ht="16.5" customHeight="1" x14ac:dyDescent="0.25">
      <c r="B122" s="484"/>
      <c r="C122" s="484"/>
      <c r="D122" s="484"/>
      <c r="P122" s="502"/>
      <c r="Q122" s="462"/>
    </row>
    <row r="123" spans="1:45" ht="16.5" customHeight="1" x14ac:dyDescent="0.25">
      <c r="Y123" s="484"/>
      <c r="Z123" s="484"/>
      <c r="AA123" s="484"/>
    </row>
    <row r="124" spans="1:45" ht="16.5" customHeight="1" x14ac:dyDescent="0.25"/>
    <row r="125" spans="1:45" ht="17.399999999999999" x14ac:dyDescent="0.3">
      <c r="A125" s="571" t="s">
        <v>53</v>
      </c>
      <c r="B125" s="584"/>
      <c r="C125" s="584"/>
      <c r="D125" s="584"/>
      <c r="E125" s="584"/>
    </row>
    <row r="126" spans="1:45" ht="13.8" thickBot="1" x14ac:dyDescent="0.3"/>
    <row r="127" spans="1:45" ht="93" customHeight="1" thickBot="1" x14ac:dyDescent="0.55000000000000004">
      <c r="A127" s="552" t="s">
        <v>158</v>
      </c>
      <c r="B127" s="579"/>
      <c r="C127" s="554" t="s">
        <v>154</v>
      </c>
      <c r="D127" s="555"/>
      <c r="E127" s="556"/>
      <c r="F127" s="556"/>
      <c r="G127" s="556"/>
      <c r="H127" s="556"/>
      <c r="I127" s="556"/>
      <c r="J127" s="556"/>
      <c r="K127" s="557"/>
      <c r="L127" s="558">
        <v>2</v>
      </c>
      <c r="M127" s="559"/>
      <c r="N127" s="450" t="s">
        <v>69</v>
      </c>
      <c r="O127" s="560" t="s">
        <v>157</v>
      </c>
      <c r="P127" s="561"/>
      <c r="Q127" s="560" t="s">
        <v>156</v>
      </c>
      <c r="R127" s="561"/>
      <c r="S127" s="560" t="s">
        <v>73</v>
      </c>
      <c r="T127" s="561"/>
      <c r="U127" s="574" t="s">
        <v>95</v>
      </c>
      <c r="V127" s="575"/>
      <c r="W127" s="448" t="s">
        <v>148</v>
      </c>
    </row>
    <row r="128" spans="1:45" ht="16.2" thickBot="1" x14ac:dyDescent="0.35">
      <c r="A128" s="457" t="s">
        <v>100</v>
      </c>
      <c r="B128" s="522"/>
      <c r="C128" s="453">
        <v>1</v>
      </c>
      <c r="D128" s="454">
        <v>2</v>
      </c>
      <c r="E128" s="454">
        <v>3</v>
      </c>
      <c r="F128" s="454">
        <v>4</v>
      </c>
      <c r="G128" s="454">
        <v>5</v>
      </c>
      <c r="H128" s="454">
        <v>6</v>
      </c>
      <c r="I128" s="454">
        <v>7</v>
      </c>
      <c r="J128" s="454">
        <v>8</v>
      </c>
      <c r="K128" s="454">
        <v>9</v>
      </c>
      <c r="L128" s="455">
        <v>10</v>
      </c>
      <c r="M128" s="455">
        <v>11</v>
      </c>
      <c r="N128" s="456">
        <v>12</v>
      </c>
      <c r="O128" s="457" t="s">
        <v>99</v>
      </c>
      <c r="P128" s="458" t="s">
        <v>101</v>
      </c>
      <c r="Q128" s="459" t="s">
        <v>99</v>
      </c>
      <c r="R128" s="456" t="s">
        <v>101</v>
      </c>
      <c r="S128" s="459" t="s">
        <v>99</v>
      </c>
      <c r="T128" s="460" t="s">
        <v>101</v>
      </c>
      <c r="U128" s="576"/>
      <c r="V128" s="577"/>
    </row>
    <row r="129" spans="1:40" ht="15.6" x14ac:dyDescent="0.3">
      <c r="A129" s="527"/>
      <c r="B129" s="525">
        <v>1</v>
      </c>
      <c r="C129" s="464"/>
      <c r="D129" s="465"/>
      <c r="E129" s="465"/>
      <c r="F129" s="465"/>
      <c r="G129" s="465"/>
      <c r="H129" s="465"/>
      <c r="I129" s="465"/>
      <c r="J129" s="466"/>
      <c r="K129" s="466"/>
      <c r="L129" s="466"/>
      <c r="M129" s="466"/>
      <c r="N129" s="467"/>
      <c r="O129" s="468"/>
      <c r="P129" s="469"/>
      <c r="Q129" s="468"/>
      <c r="R129" s="469"/>
      <c r="S129" s="468"/>
      <c r="T129" s="470"/>
      <c r="U129" s="562"/>
      <c r="V129" s="563"/>
    </row>
    <row r="130" spans="1:40" ht="15.6" x14ac:dyDescent="0.3">
      <c r="A130" s="527"/>
      <c r="B130" s="526">
        <v>2</v>
      </c>
      <c r="C130" s="475"/>
      <c r="D130" s="476"/>
      <c r="E130" s="477"/>
      <c r="F130" s="477"/>
      <c r="G130" s="477"/>
      <c r="H130" s="477"/>
      <c r="I130" s="477"/>
      <c r="J130" s="478"/>
      <c r="K130" s="478"/>
      <c r="L130" s="478"/>
      <c r="M130" s="478"/>
      <c r="N130" s="467"/>
      <c r="O130" s="468"/>
      <c r="P130" s="469"/>
      <c r="Q130" s="468"/>
      <c r="R130" s="469"/>
      <c r="S130" s="468"/>
      <c r="T130" s="470"/>
      <c r="U130" s="562"/>
      <c r="V130" s="563"/>
    </row>
    <row r="131" spans="1:40" ht="15.6" x14ac:dyDescent="0.3">
      <c r="A131" s="527"/>
      <c r="B131" s="525">
        <v>3</v>
      </c>
      <c r="C131" s="475"/>
      <c r="D131" s="477"/>
      <c r="E131" s="476"/>
      <c r="F131" s="477"/>
      <c r="G131" s="477"/>
      <c r="H131" s="477"/>
      <c r="I131" s="477"/>
      <c r="J131" s="478"/>
      <c r="K131" s="478"/>
      <c r="L131" s="478"/>
      <c r="M131" s="478"/>
      <c r="N131" s="467"/>
      <c r="O131" s="468"/>
      <c r="P131" s="469"/>
      <c r="Q131" s="468"/>
      <c r="R131" s="469"/>
      <c r="S131" s="468"/>
      <c r="T131" s="470"/>
      <c r="U131" s="562"/>
      <c r="V131" s="563"/>
    </row>
    <row r="132" spans="1:40" ht="15.6" x14ac:dyDescent="0.3">
      <c r="A132" s="527"/>
      <c r="B132" s="526">
        <v>4</v>
      </c>
      <c r="C132" s="475"/>
      <c r="D132" s="477"/>
      <c r="E132" s="477"/>
      <c r="F132" s="476"/>
      <c r="G132" s="477"/>
      <c r="H132" s="477"/>
      <c r="I132" s="477"/>
      <c r="J132" s="478"/>
      <c r="K132" s="478"/>
      <c r="L132" s="478"/>
      <c r="M132" s="478"/>
      <c r="N132" s="467"/>
      <c r="O132" s="468"/>
      <c r="P132" s="469"/>
      <c r="Q132" s="468"/>
      <c r="R132" s="469"/>
      <c r="S132" s="468"/>
      <c r="T132" s="470"/>
      <c r="U132" s="562"/>
      <c r="V132" s="563"/>
    </row>
    <row r="133" spans="1:40" ht="15.6" x14ac:dyDescent="0.3">
      <c r="A133" s="527"/>
      <c r="B133" s="525">
        <v>5</v>
      </c>
      <c r="C133" s="475"/>
      <c r="D133" s="477"/>
      <c r="E133" s="477"/>
      <c r="F133" s="477"/>
      <c r="G133" s="476"/>
      <c r="H133" s="477"/>
      <c r="I133" s="477"/>
      <c r="J133" s="478"/>
      <c r="K133" s="478"/>
      <c r="L133" s="478"/>
      <c r="M133" s="478"/>
      <c r="N133" s="467"/>
      <c r="O133" s="468"/>
      <c r="P133" s="469"/>
      <c r="Q133" s="468"/>
      <c r="R133" s="469"/>
      <c r="S133" s="468"/>
      <c r="T133" s="470"/>
      <c r="U133" s="562"/>
      <c r="V133" s="563"/>
    </row>
    <row r="134" spans="1:40" ht="15.6" x14ac:dyDescent="0.3">
      <c r="A134" s="527"/>
      <c r="B134" s="526">
        <v>6</v>
      </c>
      <c r="C134" s="475"/>
      <c r="D134" s="477"/>
      <c r="E134" s="477"/>
      <c r="F134" s="477"/>
      <c r="G134" s="477"/>
      <c r="H134" s="476"/>
      <c r="I134" s="477"/>
      <c r="J134" s="478"/>
      <c r="K134" s="478"/>
      <c r="L134" s="478"/>
      <c r="M134" s="478"/>
      <c r="N134" s="467"/>
      <c r="O134" s="468"/>
      <c r="P134" s="469"/>
      <c r="Q134" s="468"/>
      <c r="R134" s="469"/>
      <c r="S134" s="468"/>
      <c r="T134" s="470"/>
      <c r="U134" s="562"/>
      <c r="V134" s="563"/>
    </row>
    <row r="135" spans="1:40" ht="15.6" x14ac:dyDescent="0.3">
      <c r="A135" s="527"/>
      <c r="B135" s="525">
        <v>7</v>
      </c>
      <c r="C135" s="475"/>
      <c r="D135" s="477"/>
      <c r="E135" s="477"/>
      <c r="F135" s="477"/>
      <c r="G135" s="477"/>
      <c r="H135" s="477"/>
      <c r="I135" s="476"/>
      <c r="J135" s="492"/>
      <c r="K135" s="492"/>
      <c r="L135" s="492"/>
      <c r="M135" s="492"/>
      <c r="N135" s="493"/>
      <c r="O135" s="468"/>
      <c r="P135" s="469"/>
      <c r="Q135" s="468"/>
      <c r="R135" s="469"/>
      <c r="S135" s="468"/>
      <c r="T135" s="470"/>
      <c r="U135" s="562"/>
      <c r="V135" s="563"/>
    </row>
    <row r="136" spans="1:40" ht="15.6" x14ac:dyDescent="0.3">
      <c r="A136" s="527"/>
      <c r="B136" s="526">
        <v>8</v>
      </c>
      <c r="C136" s="496"/>
      <c r="D136" s="497"/>
      <c r="E136" s="497"/>
      <c r="F136" s="497"/>
      <c r="G136" s="497"/>
      <c r="H136" s="497"/>
      <c r="I136" s="498"/>
      <c r="J136" s="499"/>
      <c r="K136" s="500"/>
      <c r="L136" s="500"/>
      <c r="M136" s="500"/>
      <c r="N136" s="493"/>
      <c r="O136" s="468"/>
      <c r="P136" s="469"/>
      <c r="Q136" s="468"/>
      <c r="R136" s="469"/>
      <c r="S136" s="468"/>
      <c r="T136" s="470"/>
      <c r="U136" s="562"/>
      <c r="V136" s="563"/>
    </row>
    <row r="137" spans="1:40" ht="15.6" x14ac:dyDescent="0.3">
      <c r="A137" s="527"/>
      <c r="B137" s="525">
        <v>9</v>
      </c>
      <c r="C137" s="496"/>
      <c r="D137" s="497"/>
      <c r="E137" s="497"/>
      <c r="F137" s="497"/>
      <c r="G137" s="497"/>
      <c r="H137" s="497"/>
      <c r="I137" s="498"/>
      <c r="J137" s="500"/>
      <c r="K137" s="499"/>
      <c r="L137" s="500"/>
      <c r="M137" s="500"/>
      <c r="N137" s="493"/>
      <c r="O137" s="468"/>
      <c r="P137" s="469"/>
      <c r="Q137" s="468"/>
      <c r="R137" s="469"/>
      <c r="S137" s="468"/>
      <c r="T137" s="470"/>
      <c r="U137" s="562"/>
      <c r="V137" s="563"/>
    </row>
    <row r="138" spans="1:40" ht="15.6" x14ac:dyDescent="0.3">
      <c r="A138" s="527"/>
      <c r="B138" s="526">
        <v>10</v>
      </c>
      <c r="C138" s="496"/>
      <c r="D138" s="497"/>
      <c r="E138" s="497"/>
      <c r="F138" s="497"/>
      <c r="G138" s="497"/>
      <c r="H138" s="497"/>
      <c r="I138" s="498"/>
      <c r="J138" s="500"/>
      <c r="K138" s="500"/>
      <c r="L138" s="499"/>
      <c r="M138" s="500"/>
      <c r="N138" s="493"/>
      <c r="O138" s="468"/>
      <c r="P138" s="469"/>
      <c r="Q138" s="468"/>
      <c r="R138" s="469"/>
      <c r="S138" s="468"/>
      <c r="T138" s="470"/>
      <c r="U138" s="562"/>
      <c r="V138" s="563"/>
      <c r="X138" s="520"/>
      <c r="Y138" s="483"/>
      <c r="Z138" s="483"/>
      <c r="AA138" s="483"/>
      <c r="AB138" s="483"/>
      <c r="AC138" s="483"/>
      <c r="AD138" s="483"/>
      <c r="AE138" s="483"/>
      <c r="AF138" s="483"/>
      <c r="AG138" s="483"/>
      <c r="AH138" s="483"/>
      <c r="AI138" s="483"/>
      <c r="AJ138" s="483"/>
      <c r="AK138" s="483"/>
      <c r="AL138" s="484"/>
      <c r="AM138" s="485"/>
      <c r="AN138" s="473"/>
    </row>
    <row r="139" spans="1:40" ht="15.6" x14ac:dyDescent="0.3">
      <c r="A139" s="527"/>
      <c r="B139" s="525">
        <v>11</v>
      </c>
      <c r="C139" s="496"/>
      <c r="D139" s="497"/>
      <c r="E139" s="497"/>
      <c r="F139" s="497"/>
      <c r="G139" s="497"/>
      <c r="H139" s="497"/>
      <c r="I139" s="498"/>
      <c r="J139" s="500"/>
      <c r="K139" s="500"/>
      <c r="L139" s="500"/>
      <c r="M139" s="499"/>
      <c r="N139" s="493"/>
      <c r="O139" s="468"/>
      <c r="P139" s="469"/>
      <c r="Q139" s="468"/>
      <c r="R139" s="469"/>
      <c r="S139" s="468"/>
      <c r="T139" s="470"/>
      <c r="U139" s="562"/>
      <c r="V139" s="563"/>
      <c r="X139" s="486"/>
      <c r="Y139" s="487"/>
      <c r="Z139" s="483"/>
      <c r="AA139" s="483"/>
      <c r="AB139" s="483"/>
      <c r="AC139" s="483"/>
      <c r="AD139" s="483"/>
      <c r="AE139" s="483"/>
      <c r="AF139" s="483"/>
      <c r="AG139" s="483"/>
      <c r="AH139" s="483"/>
      <c r="AI139" s="483"/>
      <c r="AJ139" s="483"/>
      <c r="AK139" s="483"/>
      <c r="AL139" s="484"/>
      <c r="AM139" s="485"/>
      <c r="AN139" s="473"/>
    </row>
    <row r="140" spans="1:40" ht="16.2" thickBot="1" x14ac:dyDescent="0.35">
      <c r="A140" s="530"/>
      <c r="B140" s="531">
        <v>12</v>
      </c>
      <c r="C140" s="505"/>
      <c r="D140" s="506"/>
      <c r="E140" s="506"/>
      <c r="F140" s="506"/>
      <c r="G140" s="506"/>
      <c r="H140" s="506"/>
      <c r="I140" s="506"/>
      <c r="J140" s="507"/>
      <c r="K140" s="507"/>
      <c r="L140" s="507"/>
      <c r="M140" s="507"/>
      <c r="N140" s="508"/>
      <c r="O140" s="509"/>
      <c r="P140" s="510"/>
      <c r="Q140" s="509"/>
      <c r="R140" s="510"/>
      <c r="S140" s="509"/>
      <c r="T140" s="511"/>
      <c r="U140" s="569"/>
      <c r="V140" s="570"/>
      <c r="X140" s="520"/>
      <c r="Y140" s="483"/>
      <c r="Z140" s="483"/>
      <c r="AA140" s="483"/>
      <c r="AB140" s="483"/>
      <c r="AC140" s="483"/>
      <c r="AD140" s="483"/>
      <c r="AE140" s="483"/>
      <c r="AF140" s="483"/>
      <c r="AG140" s="483"/>
      <c r="AH140" s="483"/>
      <c r="AI140" s="490"/>
      <c r="AJ140" s="484"/>
      <c r="AK140" s="484"/>
      <c r="AL140" s="484"/>
      <c r="AM140" s="485"/>
      <c r="AN140" s="473"/>
    </row>
    <row r="141" spans="1:40" ht="15" x14ac:dyDescent="0.25">
      <c r="X141" s="484"/>
      <c r="Y141" s="484"/>
      <c r="Z141" s="483"/>
      <c r="AA141" s="483"/>
      <c r="AB141" s="483"/>
      <c r="AC141" s="483"/>
      <c r="AD141" s="483"/>
      <c r="AE141" s="483"/>
      <c r="AF141" s="483"/>
      <c r="AG141" s="483"/>
      <c r="AH141" s="483"/>
      <c r="AI141" s="483"/>
      <c r="AJ141" s="484"/>
      <c r="AK141" s="484"/>
      <c r="AL141" s="484"/>
      <c r="AM141" s="485"/>
      <c r="AN141" s="473"/>
    </row>
    <row r="142" spans="1:40" ht="15" x14ac:dyDescent="0.25">
      <c r="A142" s="484" t="s">
        <v>151</v>
      </c>
      <c r="X142" s="487"/>
      <c r="Y142" s="487"/>
      <c r="Z142" s="483"/>
      <c r="AA142" s="483"/>
      <c r="AB142" s="483"/>
      <c r="AC142" s="483"/>
      <c r="AD142" s="483"/>
      <c r="AE142" s="483"/>
      <c r="AF142" s="483"/>
      <c r="AG142" s="483"/>
      <c r="AH142" s="483"/>
      <c r="AI142" s="483"/>
      <c r="AJ142" s="484"/>
      <c r="AK142" s="484"/>
      <c r="AL142" s="484"/>
      <c r="AM142" s="485"/>
      <c r="AN142" s="473"/>
    </row>
    <row r="143" spans="1:40" x14ac:dyDescent="0.25">
      <c r="A143" s="532"/>
      <c r="B143" s="484"/>
      <c r="C143" s="484"/>
      <c r="D143" s="484"/>
      <c r="E143" s="484"/>
      <c r="F143" s="484"/>
      <c r="G143" s="484"/>
      <c r="H143" s="484"/>
      <c r="I143" s="484"/>
      <c r="J143" s="484"/>
      <c r="K143" s="484"/>
      <c r="L143" s="484"/>
      <c r="M143" s="484"/>
      <c r="N143" s="484"/>
      <c r="O143" s="484"/>
      <c r="P143" s="484"/>
      <c r="Q143" s="484"/>
      <c r="R143" s="484"/>
      <c r="S143" s="484"/>
      <c r="T143" s="484"/>
      <c r="U143" s="484"/>
      <c r="V143" s="484"/>
      <c r="X143" s="520"/>
      <c r="Y143" s="484"/>
      <c r="Z143" s="484"/>
      <c r="AA143" s="484"/>
      <c r="AB143" s="484"/>
      <c r="AC143" s="484"/>
      <c r="AD143" s="484"/>
      <c r="AE143" s="484"/>
      <c r="AF143" s="484"/>
      <c r="AG143" s="484"/>
      <c r="AH143" s="484"/>
      <c r="AI143" s="484"/>
      <c r="AJ143" s="484"/>
      <c r="AK143" s="484"/>
      <c r="AL143" s="484"/>
      <c r="AM143" s="484"/>
    </row>
    <row r="144" spans="1:40" ht="15" x14ac:dyDescent="0.25">
      <c r="A144" s="490"/>
      <c r="P144" s="502"/>
      <c r="Q144" s="462"/>
      <c r="X144" s="484"/>
      <c r="AF144" s="484"/>
      <c r="AG144" s="484"/>
      <c r="AH144" s="484"/>
      <c r="AI144" s="484"/>
      <c r="AJ144" s="484"/>
      <c r="AK144" s="483"/>
      <c r="AL144" s="483"/>
      <c r="AM144" s="501"/>
      <c r="AN144" s="471"/>
    </row>
    <row r="145" spans="1:45" ht="15" x14ac:dyDescent="0.25">
      <c r="B145" s="484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  <c r="V145" s="484"/>
      <c r="X145" s="487"/>
      <c r="Y145" s="487"/>
      <c r="Z145" s="483"/>
      <c r="AA145" s="483"/>
      <c r="AB145" s="483"/>
      <c r="AC145" s="483"/>
      <c r="AD145" s="483"/>
      <c r="AE145" s="483"/>
      <c r="AF145" s="483"/>
      <c r="AG145" s="484"/>
      <c r="AH145" s="484"/>
      <c r="AI145" s="484"/>
      <c r="AJ145" s="484"/>
      <c r="AK145" s="484"/>
      <c r="AL145" s="483"/>
      <c r="AM145" s="501"/>
      <c r="AN145" s="471"/>
    </row>
    <row r="146" spans="1:45" x14ac:dyDescent="0.25">
      <c r="X146" s="520"/>
      <c r="Y146" s="484"/>
      <c r="Z146" s="484"/>
      <c r="AA146" s="484"/>
      <c r="AB146" s="484"/>
      <c r="AC146" s="484"/>
      <c r="AD146" s="484"/>
      <c r="AE146" s="484"/>
      <c r="AF146" s="484"/>
      <c r="AG146" s="484"/>
      <c r="AH146" s="484"/>
      <c r="AI146" s="484"/>
      <c r="AJ146" s="484"/>
      <c r="AK146" s="484"/>
      <c r="AL146" s="484"/>
      <c r="AM146" s="484"/>
      <c r="AN146" s="484"/>
      <c r="AO146" s="484"/>
      <c r="AP146" s="484"/>
      <c r="AQ146" s="484"/>
      <c r="AR146" s="484"/>
      <c r="AS146" s="484"/>
    </row>
    <row r="147" spans="1:45" ht="15" x14ac:dyDescent="0.25">
      <c r="B147" s="484"/>
      <c r="C147" s="484"/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X147" s="484"/>
      <c r="AI147" s="490"/>
      <c r="AJ147" s="490"/>
      <c r="AK147" s="490"/>
      <c r="AL147" s="490"/>
      <c r="AM147" s="502"/>
      <c r="AN147" s="462"/>
    </row>
    <row r="148" spans="1:45" ht="15.6" x14ac:dyDescent="0.3"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484"/>
      <c r="AI148" s="484"/>
      <c r="AJ148" s="484"/>
      <c r="AK148" s="484"/>
      <c r="AL148" s="484"/>
      <c r="AM148" s="512"/>
      <c r="AN148" s="513"/>
    </row>
    <row r="149" spans="1:45" ht="15.6" x14ac:dyDescent="0.3">
      <c r="X149" s="520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484"/>
      <c r="AI149" s="484"/>
      <c r="AJ149" s="484"/>
      <c r="AK149" s="484"/>
      <c r="AL149" s="484"/>
      <c r="AM149" s="512"/>
      <c r="AN149" s="513"/>
    </row>
    <row r="150" spans="1:45" ht="22.8" x14ac:dyDescent="0.4">
      <c r="A150" s="535" t="s">
        <v>53</v>
      </c>
      <c r="X150" s="484"/>
      <c r="AM150" s="512"/>
      <c r="AN150" s="513"/>
    </row>
    <row r="151" spans="1:45" ht="16.2" thickBot="1" x14ac:dyDescent="0.35">
      <c r="X151" s="484"/>
      <c r="Y151" s="484"/>
      <c r="Z151" s="484"/>
      <c r="AA151" s="484"/>
      <c r="AB151" s="484"/>
      <c r="AC151" s="484"/>
      <c r="AD151" s="484"/>
      <c r="AE151" s="484"/>
      <c r="AF151" s="484"/>
      <c r="AG151" s="484"/>
      <c r="AH151" s="484"/>
      <c r="AI151" s="484"/>
      <c r="AJ151" s="484"/>
      <c r="AK151" s="484"/>
      <c r="AL151" s="484"/>
      <c r="AM151" s="512"/>
      <c r="AN151" s="513"/>
    </row>
    <row r="152" spans="1:45" ht="105.75" customHeight="1" thickBot="1" x14ac:dyDescent="0.55000000000000004">
      <c r="A152" s="552" t="s">
        <v>158</v>
      </c>
      <c r="B152" s="579"/>
      <c r="C152" s="554" t="s">
        <v>154</v>
      </c>
      <c r="D152" s="555"/>
      <c r="E152" s="556"/>
      <c r="F152" s="556"/>
      <c r="G152" s="556"/>
      <c r="H152" s="556"/>
      <c r="I152" s="556"/>
      <c r="J152" s="556"/>
      <c r="K152" s="557"/>
      <c r="L152" s="558">
        <v>2</v>
      </c>
      <c r="M152" s="559"/>
      <c r="N152" s="450" t="s">
        <v>69</v>
      </c>
      <c r="O152" s="560" t="s">
        <v>157</v>
      </c>
      <c r="P152" s="561"/>
      <c r="Q152" s="560" t="s">
        <v>156</v>
      </c>
      <c r="R152" s="561"/>
      <c r="S152" s="560" t="s">
        <v>73</v>
      </c>
      <c r="T152" s="561"/>
      <c r="U152" s="574" t="s">
        <v>95</v>
      </c>
      <c r="V152" s="575"/>
      <c r="W152" s="448" t="s">
        <v>149</v>
      </c>
      <c r="X152" s="484"/>
      <c r="Y152" s="484"/>
      <c r="Z152" s="484"/>
      <c r="AA152" s="484"/>
      <c r="AB152" s="484"/>
      <c r="AC152" s="484"/>
      <c r="AD152" s="484"/>
      <c r="AE152" s="484"/>
      <c r="AF152" s="484"/>
      <c r="AG152" s="484"/>
      <c r="AH152" s="484"/>
      <c r="AI152" s="484"/>
      <c r="AJ152" s="484"/>
      <c r="AK152" s="484"/>
      <c r="AL152" s="484"/>
      <c r="AM152" s="512"/>
      <c r="AN152" s="513"/>
    </row>
    <row r="153" spans="1:45" ht="16.2" thickBot="1" x14ac:dyDescent="0.35">
      <c r="A153" s="457" t="s">
        <v>100</v>
      </c>
      <c r="B153" s="522"/>
      <c r="C153" s="453">
        <v>1</v>
      </c>
      <c r="D153" s="454">
        <v>2</v>
      </c>
      <c r="E153" s="454">
        <v>3</v>
      </c>
      <c r="F153" s="454">
        <v>4</v>
      </c>
      <c r="G153" s="454">
        <v>5</v>
      </c>
      <c r="H153" s="454">
        <v>6</v>
      </c>
      <c r="I153" s="454">
        <v>7</v>
      </c>
      <c r="J153" s="454">
        <v>8</v>
      </c>
      <c r="K153" s="454">
        <v>9</v>
      </c>
      <c r="L153" s="455">
        <v>10</v>
      </c>
      <c r="M153" s="455">
        <v>11</v>
      </c>
      <c r="N153" s="456">
        <v>12</v>
      </c>
      <c r="O153" s="457" t="s">
        <v>99</v>
      </c>
      <c r="P153" s="458" t="s">
        <v>101</v>
      </c>
      <c r="Q153" s="459" t="s">
        <v>99</v>
      </c>
      <c r="R153" s="456" t="s">
        <v>101</v>
      </c>
      <c r="S153" s="459" t="s">
        <v>99</v>
      </c>
      <c r="T153" s="460" t="s">
        <v>101</v>
      </c>
      <c r="U153" s="576"/>
      <c r="V153" s="577"/>
      <c r="X153" s="484"/>
      <c r="Y153" s="484"/>
      <c r="Z153" s="484"/>
      <c r="AA153" s="484"/>
      <c r="AB153" s="484"/>
      <c r="AC153" s="484"/>
      <c r="AD153" s="484"/>
      <c r="AE153" s="484"/>
      <c r="AF153" s="484"/>
      <c r="AG153" s="484"/>
      <c r="AH153" s="484"/>
      <c r="AI153" s="484"/>
      <c r="AJ153" s="484"/>
      <c r="AK153" s="484"/>
      <c r="AL153" s="484"/>
      <c r="AM153" s="512"/>
      <c r="AN153" s="513"/>
    </row>
    <row r="154" spans="1:45" ht="15.75" customHeight="1" x14ac:dyDescent="0.3">
      <c r="A154" s="527"/>
      <c r="B154" s="525">
        <v>1</v>
      </c>
      <c r="C154" s="464"/>
      <c r="D154" s="465"/>
      <c r="E154" s="465"/>
      <c r="F154" s="465"/>
      <c r="G154" s="465"/>
      <c r="H154" s="465"/>
      <c r="I154" s="465"/>
      <c r="J154" s="466"/>
      <c r="K154" s="466"/>
      <c r="L154" s="466"/>
      <c r="M154" s="466"/>
      <c r="N154" s="467"/>
      <c r="O154" s="468"/>
      <c r="P154" s="469"/>
      <c r="Q154" s="468"/>
      <c r="R154" s="469"/>
      <c r="S154" s="468"/>
      <c r="T154" s="470"/>
      <c r="U154" s="562"/>
      <c r="V154" s="563"/>
    </row>
    <row r="155" spans="1:45" ht="15.6" x14ac:dyDescent="0.3">
      <c r="A155" s="527"/>
      <c r="B155" s="526">
        <v>2</v>
      </c>
      <c r="C155" s="475"/>
      <c r="D155" s="476"/>
      <c r="E155" s="477"/>
      <c r="F155" s="477"/>
      <c r="G155" s="477"/>
      <c r="H155" s="477"/>
      <c r="I155" s="477"/>
      <c r="J155" s="478"/>
      <c r="K155" s="478"/>
      <c r="L155" s="478"/>
      <c r="M155" s="478"/>
      <c r="N155" s="467"/>
      <c r="O155" s="468"/>
      <c r="P155" s="469"/>
      <c r="Q155" s="468"/>
      <c r="R155" s="469"/>
      <c r="S155" s="468"/>
      <c r="T155" s="470"/>
      <c r="U155" s="562"/>
      <c r="V155" s="563"/>
    </row>
    <row r="156" spans="1:45" ht="15.6" x14ac:dyDescent="0.3">
      <c r="A156" s="527"/>
      <c r="B156" s="525">
        <v>3</v>
      </c>
      <c r="C156" s="475"/>
      <c r="D156" s="477"/>
      <c r="E156" s="476"/>
      <c r="F156" s="477"/>
      <c r="G156" s="477"/>
      <c r="H156" s="477"/>
      <c r="I156" s="477"/>
      <c r="J156" s="478"/>
      <c r="K156" s="478"/>
      <c r="L156" s="478"/>
      <c r="M156" s="478"/>
      <c r="N156" s="467"/>
      <c r="O156" s="468"/>
      <c r="P156" s="469"/>
      <c r="Q156" s="468"/>
      <c r="R156" s="469"/>
      <c r="S156" s="468"/>
      <c r="T156" s="470"/>
      <c r="U156" s="562"/>
      <c r="V156" s="563"/>
    </row>
    <row r="157" spans="1:45" ht="15.6" x14ac:dyDescent="0.3">
      <c r="A157" s="527"/>
      <c r="B157" s="526">
        <v>4</v>
      </c>
      <c r="C157" s="475"/>
      <c r="D157" s="477"/>
      <c r="E157" s="477"/>
      <c r="F157" s="476"/>
      <c r="G157" s="477"/>
      <c r="H157" s="477"/>
      <c r="I157" s="477"/>
      <c r="J157" s="478"/>
      <c r="K157" s="478"/>
      <c r="L157" s="478"/>
      <c r="M157" s="478"/>
      <c r="N157" s="467"/>
      <c r="O157" s="468"/>
      <c r="P157" s="469"/>
      <c r="Q157" s="468"/>
      <c r="R157" s="469"/>
      <c r="S157" s="468"/>
      <c r="T157" s="470"/>
      <c r="U157" s="562"/>
      <c r="V157" s="563"/>
    </row>
    <row r="158" spans="1:45" ht="15.6" x14ac:dyDescent="0.3">
      <c r="A158" s="527"/>
      <c r="B158" s="525">
        <v>5</v>
      </c>
      <c r="C158" s="475"/>
      <c r="D158" s="477"/>
      <c r="E158" s="477"/>
      <c r="F158" s="477"/>
      <c r="G158" s="476"/>
      <c r="H158" s="477"/>
      <c r="I158" s="477"/>
      <c r="J158" s="478"/>
      <c r="K158" s="478"/>
      <c r="L158" s="478"/>
      <c r="M158" s="478"/>
      <c r="N158" s="467"/>
      <c r="O158" s="468"/>
      <c r="P158" s="469"/>
      <c r="Q158" s="468"/>
      <c r="R158" s="469"/>
      <c r="S158" s="468"/>
      <c r="T158" s="470"/>
      <c r="U158" s="562"/>
      <c r="V158" s="563"/>
    </row>
    <row r="159" spans="1:45" ht="15.6" x14ac:dyDescent="0.3">
      <c r="A159" s="527"/>
      <c r="B159" s="526">
        <v>6</v>
      </c>
      <c r="C159" s="475"/>
      <c r="D159" s="477"/>
      <c r="E159" s="477"/>
      <c r="F159" s="477"/>
      <c r="G159" s="477"/>
      <c r="H159" s="476"/>
      <c r="I159" s="477"/>
      <c r="J159" s="478"/>
      <c r="K159" s="478"/>
      <c r="L159" s="478"/>
      <c r="M159" s="478"/>
      <c r="N159" s="467"/>
      <c r="O159" s="468"/>
      <c r="P159" s="469"/>
      <c r="Q159" s="468"/>
      <c r="R159" s="469"/>
      <c r="S159" s="468"/>
      <c r="T159" s="470"/>
      <c r="U159" s="562"/>
      <c r="V159" s="563"/>
    </row>
    <row r="160" spans="1:45" ht="15.6" x14ac:dyDescent="0.3">
      <c r="A160" s="527"/>
      <c r="B160" s="525">
        <v>7</v>
      </c>
      <c r="C160" s="475"/>
      <c r="D160" s="477"/>
      <c r="E160" s="477"/>
      <c r="F160" s="477"/>
      <c r="G160" s="477"/>
      <c r="H160" s="477"/>
      <c r="I160" s="476"/>
      <c r="J160" s="492"/>
      <c r="K160" s="492"/>
      <c r="L160" s="492"/>
      <c r="M160" s="492"/>
      <c r="N160" s="493"/>
      <c r="O160" s="468"/>
      <c r="P160" s="469"/>
      <c r="Q160" s="468"/>
      <c r="R160" s="469"/>
      <c r="S160" s="468"/>
      <c r="T160" s="470"/>
      <c r="U160" s="562"/>
      <c r="V160" s="563"/>
    </row>
    <row r="161" spans="1:22" ht="15.6" x14ac:dyDescent="0.3">
      <c r="A161" s="527"/>
      <c r="B161" s="526">
        <v>8</v>
      </c>
      <c r="C161" s="496"/>
      <c r="D161" s="497"/>
      <c r="E161" s="497"/>
      <c r="F161" s="497"/>
      <c r="G161" s="497"/>
      <c r="H161" s="497"/>
      <c r="I161" s="498"/>
      <c r="J161" s="499"/>
      <c r="K161" s="500"/>
      <c r="L161" s="500"/>
      <c r="M161" s="500"/>
      <c r="N161" s="493"/>
      <c r="O161" s="468"/>
      <c r="P161" s="469"/>
      <c r="Q161" s="468"/>
      <c r="R161" s="469"/>
      <c r="S161" s="468"/>
      <c r="T161" s="470"/>
      <c r="U161" s="562"/>
      <c r="V161" s="563"/>
    </row>
    <row r="162" spans="1:22" ht="15.6" x14ac:dyDescent="0.3">
      <c r="A162" s="527"/>
      <c r="B162" s="525">
        <v>9</v>
      </c>
      <c r="C162" s="496"/>
      <c r="D162" s="497"/>
      <c r="E162" s="497"/>
      <c r="F162" s="497"/>
      <c r="G162" s="497"/>
      <c r="H162" s="497"/>
      <c r="I162" s="498"/>
      <c r="J162" s="500"/>
      <c r="K162" s="499"/>
      <c r="L162" s="500"/>
      <c r="M162" s="500"/>
      <c r="N162" s="493"/>
      <c r="O162" s="468"/>
      <c r="P162" s="469"/>
      <c r="Q162" s="468"/>
      <c r="R162" s="469"/>
      <c r="S162" s="468"/>
      <c r="T162" s="470"/>
      <c r="U162" s="562"/>
      <c r="V162" s="563"/>
    </row>
    <row r="163" spans="1:22" ht="15.6" x14ac:dyDescent="0.3">
      <c r="A163" s="527"/>
      <c r="B163" s="526">
        <v>10</v>
      </c>
      <c r="C163" s="496"/>
      <c r="D163" s="497"/>
      <c r="E163" s="497"/>
      <c r="F163" s="497"/>
      <c r="G163" s="497"/>
      <c r="H163" s="497"/>
      <c r="I163" s="498"/>
      <c r="J163" s="500"/>
      <c r="K163" s="500"/>
      <c r="L163" s="499"/>
      <c r="M163" s="500"/>
      <c r="N163" s="493"/>
      <c r="O163" s="468"/>
      <c r="P163" s="469"/>
      <c r="Q163" s="468"/>
      <c r="R163" s="469"/>
      <c r="S163" s="468"/>
      <c r="T163" s="470"/>
      <c r="U163" s="562"/>
      <c r="V163" s="563"/>
    </row>
    <row r="164" spans="1:22" ht="15.6" x14ac:dyDescent="0.3">
      <c r="A164" s="527"/>
      <c r="B164" s="525">
        <v>11</v>
      </c>
      <c r="C164" s="496"/>
      <c r="D164" s="497"/>
      <c r="E164" s="497"/>
      <c r="F164" s="497"/>
      <c r="G164" s="497"/>
      <c r="H164" s="497"/>
      <c r="I164" s="498"/>
      <c r="J164" s="500"/>
      <c r="K164" s="500"/>
      <c r="L164" s="500"/>
      <c r="M164" s="499"/>
      <c r="N164" s="493"/>
      <c r="O164" s="468"/>
      <c r="P164" s="469"/>
      <c r="Q164" s="468"/>
      <c r="R164" s="469"/>
      <c r="S164" s="468"/>
      <c r="T164" s="470"/>
      <c r="U164" s="562"/>
      <c r="V164" s="563"/>
    </row>
    <row r="165" spans="1:22" ht="16.2" thickBot="1" x14ac:dyDescent="0.35">
      <c r="A165" s="530"/>
      <c r="B165" s="531">
        <v>12</v>
      </c>
      <c r="C165" s="505"/>
      <c r="D165" s="506"/>
      <c r="E165" s="506"/>
      <c r="F165" s="506"/>
      <c r="G165" s="506"/>
      <c r="H165" s="506"/>
      <c r="I165" s="506"/>
      <c r="J165" s="507"/>
      <c r="K165" s="507"/>
      <c r="L165" s="507"/>
      <c r="M165" s="507"/>
      <c r="N165" s="508"/>
      <c r="O165" s="509"/>
      <c r="P165" s="510"/>
      <c r="Q165" s="509"/>
      <c r="R165" s="510"/>
      <c r="S165" s="509"/>
      <c r="T165" s="511"/>
      <c r="U165" s="569"/>
      <c r="V165" s="570"/>
    </row>
    <row r="167" spans="1:22" x14ac:dyDescent="0.25">
      <c r="A167" s="484" t="s">
        <v>151</v>
      </c>
    </row>
    <row r="168" spans="1:22" x14ac:dyDescent="0.25">
      <c r="A168" s="520"/>
      <c r="B168" s="484"/>
      <c r="C168" s="484"/>
      <c r="D168" s="484"/>
      <c r="E168" s="484"/>
      <c r="F168" s="484"/>
      <c r="G168" s="484"/>
      <c r="H168" s="484"/>
      <c r="I168" s="484"/>
      <c r="J168" s="484"/>
      <c r="K168" s="484"/>
      <c r="L168" s="484"/>
      <c r="M168" s="484"/>
      <c r="N168" s="484"/>
      <c r="O168" s="484"/>
      <c r="P168" s="484"/>
      <c r="Q168" s="484"/>
      <c r="R168" s="484"/>
      <c r="S168" s="484"/>
      <c r="T168" s="484"/>
      <c r="U168" s="484"/>
      <c r="V168" s="484"/>
    </row>
    <row r="169" spans="1:22" x14ac:dyDescent="0.25">
      <c r="A169" s="484"/>
    </row>
    <row r="170" spans="1:22" x14ac:dyDescent="0.25">
      <c r="B170" s="484"/>
      <c r="C170" s="484"/>
      <c r="D170" s="484"/>
      <c r="E170" s="484"/>
      <c r="F170" s="484"/>
      <c r="G170" s="484"/>
      <c r="H170" s="484"/>
      <c r="I170" s="484"/>
      <c r="J170" s="484"/>
      <c r="K170" s="484"/>
      <c r="L170" s="484"/>
      <c r="M170" s="484"/>
      <c r="N170" s="484"/>
      <c r="O170" s="484"/>
      <c r="P170" s="484"/>
      <c r="Q170" s="484"/>
      <c r="R170" s="484"/>
      <c r="S170" s="484"/>
      <c r="T170" s="484"/>
      <c r="U170" s="484"/>
      <c r="V170" s="484"/>
    </row>
    <row r="171" spans="1:22" x14ac:dyDescent="0.25">
      <c r="A171" s="490"/>
    </row>
    <row r="172" spans="1:22" x14ac:dyDescent="0.25">
      <c r="A172" s="490"/>
      <c r="B172" s="484"/>
      <c r="C172" s="484"/>
      <c r="D172" s="484"/>
      <c r="E172" s="484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</row>
    <row r="174" spans="1:22" x14ac:dyDescent="0.25">
      <c r="B174" s="484"/>
      <c r="C174" s="484"/>
      <c r="D174" s="484"/>
    </row>
    <row r="175" spans="1:22" ht="17.399999999999999" x14ac:dyDescent="0.3">
      <c r="A175" s="571" t="s">
        <v>53</v>
      </c>
      <c r="B175" s="584"/>
      <c r="C175" s="584"/>
      <c r="D175" s="584"/>
      <c r="E175" s="584"/>
    </row>
    <row r="176" spans="1:22" ht="13.8" thickBot="1" x14ac:dyDescent="0.3"/>
    <row r="177" spans="1:23" ht="99.75" customHeight="1" thickBot="1" x14ac:dyDescent="0.65">
      <c r="A177" s="572" t="s">
        <v>159</v>
      </c>
      <c r="B177" s="586"/>
      <c r="C177" s="554" t="s">
        <v>154</v>
      </c>
      <c r="D177" s="555"/>
      <c r="E177" s="556"/>
      <c r="F177" s="556"/>
      <c r="G177" s="556"/>
      <c r="H177" s="556"/>
      <c r="I177" s="556"/>
      <c r="J177" s="556"/>
      <c r="K177" s="557"/>
      <c r="L177" s="558">
        <v>2</v>
      </c>
      <c r="M177" s="559"/>
      <c r="N177" s="450" t="s">
        <v>69</v>
      </c>
      <c r="O177" s="560" t="s">
        <v>157</v>
      </c>
      <c r="P177" s="561"/>
      <c r="Q177" s="560" t="s">
        <v>156</v>
      </c>
      <c r="R177" s="561"/>
      <c r="S177" s="560" t="s">
        <v>73</v>
      </c>
      <c r="T177" s="561"/>
      <c r="U177" s="574" t="s">
        <v>95</v>
      </c>
      <c r="V177" s="575"/>
      <c r="W177" s="448" t="s">
        <v>150</v>
      </c>
    </row>
    <row r="178" spans="1:23" ht="16.2" thickBot="1" x14ac:dyDescent="0.35">
      <c r="A178" s="457" t="s">
        <v>100</v>
      </c>
      <c r="B178" s="522"/>
      <c r="C178" s="453">
        <v>1</v>
      </c>
      <c r="D178" s="454">
        <v>2</v>
      </c>
      <c r="E178" s="454">
        <v>3</v>
      </c>
      <c r="F178" s="454">
        <v>4</v>
      </c>
      <c r="G178" s="454">
        <v>5</v>
      </c>
      <c r="H178" s="454">
        <v>6</v>
      </c>
      <c r="I178" s="454">
        <v>7</v>
      </c>
      <c r="J178" s="454">
        <v>8</v>
      </c>
      <c r="K178" s="454">
        <v>9</v>
      </c>
      <c r="L178" s="455">
        <v>10</v>
      </c>
      <c r="M178" s="455">
        <v>11</v>
      </c>
      <c r="N178" s="456">
        <v>12</v>
      </c>
      <c r="O178" s="457" t="s">
        <v>99</v>
      </c>
      <c r="P178" s="458" t="s">
        <v>101</v>
      </c>
      <c r="Q178" s="459" t="s">
        <v>99</v>
      </c>
      <c r="R178" s="456" t="s">
        <v>101</v>
      </c>
      <c r="S178" s="459" t="s">
        <v>99</v>
      </c>
      <c r="T178" s="460" t="s">
        <v>101</v>
      </c>
      <c r="U178" s="576"/>
      <c r="V178" s="577"/>
    </row>
    <row r="179" spans="1:23" ht="17.25" customHeight="1" x14ac:dyDescent="0.3">
      <c r="A179" s="527"/>
      <c r="B179" s="525">
        <v>1</v>
      </c>
      <c r="C179" s="464"/>
      <c r="D179" s="465"/>
      <c r="E179" s="465"/>
      <c r="F179" s="465"/>
      <c r="G179" s="465"/>
      <c r="H179" s="465"/>
      <c r="I179" s="465"/>
      <c r="J179" s="466"/>
      <c r="K179" s="466"/>
      <c r="L179" s="466"/>
      <c r="M179" s="466"/>
      <c r="N179" s="467"/>
      <c r="O179" s="468"/>
      <c r="P179" s="469"/>
      <c r="Q179" s="468"/>
      <c r="R179" s="469"/>
      <c r="S179" s="468"/>
      <c r="T179" s="470"/>
      <c r="U179" s="562"/>
      <c r="V179" s="563"/>
    </row>
    <row r="180" spans="1:23" ht="15.6" x14ac:dyDescent="0.3">
      <c r="A180" s="527"/>
      <c r="B180" s="526">
        <v>2</v>
      </c>
      <c r="C180" s="475"/>
      <c r="D180" s="476"/>
      <c r="E180" s="477"/>
      <c r="F180" s="477"/>
      <c r="G180" s="477"/>
      <c r="H180" s="477"/>
      <c r="I180" s="477"/>
      <c r="J180" s="478"/>
      <c r="K180" s="478"/>
      <c r="L180" s="478"/>
      <c r="M180" s="478"/>
      <c r="N180" s="467"/>
      <c r="O180" s="468"/>
      <c r="P180" s="469"/>
      <c r="Q180" s="468"/>
      <c r="R180" s="469"/>
      <c r="S180" s="468"/>
      <c r="T180" s="470"/>
      <c r="U180" s="562"/>
      <c r="V180" s="563"/>
    </row>
    <row r="181" spans="1:23" ht="15.6" x14ac:dyDescent="0.3">
      <c r="A181" s="527"/>
      <c r="B181" s="525">
        <v>3</v>
      </c>
      <c r="C181" s="475"/>
      <c r="D181" s="477"/>
      <c r="E181" s="476"/>
      <c r="F181" s="477"/>
      <c r="G181" s="477"/>
      <c r="H181" s="477"/>
      <c r="I181" s="477"/>
      <c r="J181" s="478"/>
      <c r="K181" s="478"/>
      <c r="L181" s="478"/>
      <c r="M181" s="478"/>
      <c r="N181" s="467"/>
      <c r="O181" s="468"/>
      <c r="P181" s="469"/>
      <c r="Q181" s="468"/>
      <c r="R181" s="469"/>
      <c r="S181" s="468"/>
      <c r="T181" s="470"/>
      <c r="U181" s="562"/>
      <c r="V181" s="563"/>
    </row>
    <row r="182" spans="1:23" ht="15.6" x14ac:dyDescent="0.3">
      <c r="A182" s="527"/>
      <c r="B182" s="526">
        <v>4</v>
      </c>
      <c r="C182" s="475"/>
      <c r="D182" s="477"/>
      <c r="E182" s="477"/>
      <c r="F182" s="476"/>
      <c r="G182" s="477"/>
      <c r="H182" s="477"/>
      <c r="I182" s="477"/>
      <c r="J182" s="478"/>
      <c r="K182" s="478"/>
      <c r="L182" s="478"/>
      <c r="M182" s="478"/>
      <c r="N182" s="467"/>
      <c r="O182" s="468"/>
      <c r="P182" s="469"/>
      <c r="Q182" s="468"/>
      <c r="R182" s="469"/>
      <c r="S182" s="468"/>
      <c r="T182" s="470"/>
      <c r="U182" s="562"/>
      <c r="V182" s="563"/>
    </row>
    <row r="183" spans="1:23" ht="15.6" x14ac:dyDescent="0.3">
      <c r="A183" s="527"/>
      <c r="B183" s="525">
        <v>5</v>
      </c>
      <c r="C183" s="475"/>
      <c r="D183" s="477"/>
      <c r="E183" s="477"/>
      <c r="F183" s="477"/>
      <c r="G183" s="476"/>
      <c r="H183" s="477"/>
      <c r="I183" s="477"/>
      <c r="J183" s="478"/>
      <c r="K183" s="478"/>
      <c r="L183" s="478"/>
      <c r="M183" s="478"/>
      <c r="N183" s="467"/>
      <c r="O183" s="468"/>
      <c r="P183" s="469"/>
      <c r="Q183" s="468"/>
      <c r="R183" s="469"/>
      <c r="S183" s="468"/>
      <c r="T183" s="470"/>
      <c r="U183" s="562"/>
      <c r="V183" s="563"/>
    </row>
    <row r="184" spans="1:23" ht="15.6" x14ac:dyDescent="0.3">
      <c r="A184" s="527"/>
      <c r="B184" s="526">
        <v>6</v>
      </c>
      <c r="C184" s="475"/>
      <c r="D184" s="477"/>
      <c r="E184" s="477"/>
      <c r="F184" s="477"/>
      <c r="G184" s="477"/>
      <c r="H184" s="476"/>
      <c r="I184" s="477"/>
      <c r="J184" s="478"/>
      <c r="K184" s="478"/>
      <c r="L184" s="478"/>
      <c r="M184" s="478"/>
      <c r="N184" s="467"/>
      <c r="O184" s="468"/>
      <c r="P184" s="469"/>
      <c r="Q184" s="468"/>
      <c r="R184" s="469"/>
      <c r="S184" s="468"/>
      <c r="T184" s="470"/>
      <c r="U184" s="562"/>
      <c r="V184" s="563"/>
    </row>
    <row r="185" spans="1:23" ht="15.6" x14ac:dyDescent="0.3">
      <c r="A185" s="527"/>
      <c r="B185" s="525">
        <v>7</v>
      </c>
      <c r="C185" s="475"/>
      <c r="D185" s="477"/>
      <c r="E185" s="477"/>
      <c r="F185" s="477"/>
      <c r="G185" s="477"/>
      <c r="H185" s="477"/>
      <c r="I185" s="476"/>
      <c r="J185" s="492"/>
      <c r="K185" s="492"/>
      <c r="L185" s="492"/>
      <c r="M185" s="492"/>
      <c r="N185" s="493"/>
      <c r="O185" s="468"/>
      <c r="P185" s="469"/>
      <c r="Q185" s="468"/>
      <c r="R185" s="469"/>
      <c r="S185" s="468"/>
      <c r="T185" s="470"/>
      <c r="U185" s="562"/>
      <c r="V185" s="563"/>
    </row>
    <row r="186" spans="1:23" ht="15.6" x14ac:dyDescent="0.3">
      <c r="A186" s="527"/>
      <c r="B186" s="526">
        <v>8</v>
      </c>
      <c r="C186" s="496"/>
      <c r="D186" s="497"/>
      <c r="E186" s="497"/>
      <c r="F186" s="497"/>
      <c r="G186" s="497"/>
      <c r="H186" s="497"/>
      <c r="I186" s="498"/>
      <c r="J186" s="499"/>
      <c r="K186" s="500"/>
      <c r="L186" s="500"/>
      <c r="M186" s="500"/>
      <c r="N186" s="493"/>
      <c r="O186" s="468"/>
      <c r="P186" s="469"/>
      <c r="Q186" s="468"/>
      <c r="R186" s="469"/>
      <c r="S186" s="468"/>
      <c r="T186" s="470"/>
      <c r="U186" s="562"/>
      <c r="V186" s="563"/>
    </row>
    <row r="187" spans="1:23" ht="15.6" x14ac:dyDescent="0.3">
      <c r="A187" s="527"/>
      <c r="B187" s="525">
        <v>9</v>
      </c>
      <c r="C187" s="496"/>
      <c r="D187" s="497"/>
      <c r="E187" s="497"/>
      <c r="F187" s="497"/>
      <c r="G187" s="497"/>
      <c r="H187" s="497"/>
      <c r="I187" s="498"/>
      <c r="J187" s="500"/>
      <c r="K187" s="499"/>
      <c r="L187" s="500"/>
      <c r="M187" s="500"/>
      <c r="N187" s="493"/>
      <c r="O187" s="468"/>
      <c r="P187" s="469"/>
      <c r="Q187" s="468"/>
      <c r="R187" s="469"/>
      <c r="S187" s="468"/>
      <c r="T187" s="470"/>
      <c r="U187" s="562"/>
      <c r="V187" s="563"/>
    </row>
    <row r="188" spans="1:23" ht="15.6" x14ac:dyDescent="0.3">
      <c r="A188" s="527"/>
      <c r="B188" s="526">
        <v>10</v>
      </c>
      <c r="C188" s="496"/>
      <c r="D188" s="497"/>
      <c r="E188" s="497"/>
      <c r="F188" s="497"/>
      <c r="G188" s="497"/>
      <c r="H188" s="497"/>
      <c r="I188" s="498"/>
      <c r="J188" s="500"/>
      <c r="K188" s="500"/>
      <c r="L188" s="499"/>
      <c r="M188" s="500"/>
      <c r="N188" s="493"/>
      <c r="O188" s="468"/>
      <c r="P188" s="469"/>
      <c r="Q188" s="468"/>
      <c r="R188" s="469"/>
      <c r="S188" s="468"/>
      <c r="T188" s="470"/>
      <c r="U188" s="562"/>
      <c r="V188" s="563"/>
    </row>
    <row r="189" spans="1:23" ht="15.6" x14ac:dyDescent="0.3">
      <c r="A189" s="527"/>
      <c r="B189" s="525">
        <v>11</v>
      </c>
      <c r="C189" s="496"/>
      <c r="D189" s="497"/>
      <c r="E189" s="497"/>
      <c r="F189" s="497"/>
      <c r="G189" s="497"/>
      <c r="H189" s="497"/>
      <c r="I189" s="498"/>
      <c r="J189" s="500"/>
      <c r="K189" s="500"/>
      <c r="L189" s="500"/>
      <c r="M189" s="499"/>
      <c r="N189" s="493"/>
      <c r="O189" s="468"/>
      <c r="P189" s="469"/>
      <c r="Q189" s="468"/>
      <c r="R189" s="469"/>
      <c r="S189" s="468"/>
      <c r="T189" s="470"/>
      <c r="U189" s="562"/>
      <c r="V189" s="563"/>
    </row>
    <row r="190" spans="1:23" ht="16.2" thickBot="1" x14ac:dyDescent="0.35">
      <c r="A190" s="530"/>
      <c r="B190" s="531">
        <v>12</v>
      </c>
      <c r="C190" s="505"/>
      <c r="D190" s="506"/>
      <c r="E190" s="506"/>
      <c r="F190" s="506"/>
      <c r="G190" s="506"/>
      <c r="H190" s="506"/>
      <c r="I190" s="506"/>
      <c r="J190" s="507"/>
      <c r="K190" s="507"/>
      <c r="L190" s="507"/>
      <c r="M190" s="507"/>
      <c r="N190" s="508"/>
      <c r="O190" s="509"/>
      <c r="P190" s="510"/>
      <c r="Q190" s="509"/>
      <c r="R190" s="510"/>
      <c r="S190" s="509"/>
      <c r="T190" s="511"/>
      <c r="U190" s="569"/>
      <c r="V190" s="570"/>
    </row>
    <row r="192" spans="1:23" x14ac:dyDescent="0.25">
      <c r="A192" s="484" t="s">
        <v>151</v>
      </c>
    </row>
    <row r="193" spans="1:23" x14ac:dyDescent="0.25">
      <c r="A193" s="520"/>
      <c r="B193" s="484"/>
      <c r="C193" s="484"/>
      <c r="D193" s="484"/>
      <c r="E193" s="484"/>
      <c r="F193" s="484"/>
      <c r="G193" s="484"/>
      <c r="H193" s="484"/>
      <c r="I193" s="484"/>
      <c r="J193" s="484"/>
      <c r="K193" s="484"/>
      <c r="L193" s="484"/>
      <c r="M193" s="484"/>
      <c r="N193" s="484"/>
      <c r="O193" s="484"/>
      <c r="P193" s="484"/>
    </row>
    <row r="194" spans="1:23" ht="15" x14ac:dyDescent="0.25">
      <c r="A194" s="484"/>
      <c r="I194" s="484"/>
      <c r="J194" s="484"/>
      <c r="K194" s="484"/>
      <c r="L194" s="484"/>
      <c r="M194" s="484"/>
      <c r="N194" s="483"/>
      <c r="O194" s="483"/>
      <c r="P194" s="501"/>
      <c r="Q194" s="471"/>
      <c r="W194" s="208"/>
    </row>
    <row r="195" spans="1:23" ht="15" x14ac:dyDescent="0.25">
      <c r="F195" s="484"/>
      <c r="G195" s="484"/>
      <c r="H195" s="483"/>
      <c r="I195" s="483"/>
      <c r="J195" s="483"/>
      <c r="K195" s="483"/>
      <c r="L195" s="483"/>
      <c r="M195" s="483"/>
      <c r="N195" s="483"/>
      <c r="O195" s="483"/>
      <c r="P195" s="483"/>
      <c r="Q195" s="483"/>
      <c r="R195" s="484"/>
      <c r="S195" s="484"/>
      <c r="T195" s="484"/>
      <c r="U195" s="485"/>
      <c r="V195" s="473"/>
      <c r="W195" s="208"/>
    </row>
    <row r="200" spans="1:23" ht="20.399999999999999" x14ac:dyDescent="0.35">
      <c r="A200" s="587" t="s">
        <v>53</v>
      </c>
      <c r="B200" s="588"/>
      <c r="C200" s="588"/>
      <c r="D200" s="588"/>
      <c r="E200" s="588"/>
    </row>
  </sheetData>
  <mergeCells count="160">
    <mergeCell ref="U189:V189"/>
    <mergeCell ref="U190:V190"/>
    <mergeCell ref="A200:E200"/>
    <mergeCell ref="U183:V183"/>
    <mergeCell ref="U184:V184"/>
    <mergeCell ref="U185:V185"/>
    <mergeCell ref="U186:V186"/>
    <mergeCell ref="U187:V187"/>
    <mergeCell ref="U188:V188"/>
    <mergeCell ref="S177:T177"/>
    <mergeCell ref="U177:V178"/>
    <mergeCell ref="U179:V179"/>
    <mergeCell ref="U180:V180"/>
    <mergeCell ref="U181:V181"/>
    <mergeCell ref="U182:V182"/>
    <mergeCell ref="A175:E175"/>
    <mergeCell ref="A177:B177"/>
    <mergeCell ref="C177:K177"/>
    <mergeCell ref="L177:M177"/>
    <mergeCell ref="O177:P177"/>
    <mergeCell ref="Q177:R177"/>
    <mergeCell ref="U160:V160"/>
    <mergeCell ref="U161:V161"/>
    <mergeCell ref="U162:V162"/>
    <mergeCell ref="U163:V163"/>
    <mergeCell ref="U164:V164"/>
    <mergeCell ref="U165:V165"/>
    <mergeCell ref="U154:V154"/>
    <mergeCell ref="U155:V155"/>
    <mergeCell ref="U156:V156"/>
    <mergeCell ref="U157:V157"/>
    <mergeCell ref="U158:V158"/>
    <mergeCell ref="U159:V159"/>
    <mergeCell ref="U139:V139"/>
    <mergeCell ref="U140:V140"/>
    <mergeCell ref="A152:B152"/>
    <mergeCell ref="C152:K152"/>
    <mergeCell ref="L152:M152"/>
    <mergeCell ref="O152:P152"/>
    <mergeCell ref="Q152:R152"/>
    <mergeCell ref="S152:T152"/>
    <mergeCell ref="U152:V153"/>
    <mergeCell ref="U133:V133"/>
    <mergeCell ref="U134:V134"/>
    <mergeCell ref="U135:V135"/>
    <mergeCell ref="U136:V136"/>
    <mergeCell ref="U137:V137"/>
    <mergeCell ref="U138:V138"/>
    <mergeCell ref="S127:T127"/>
    <mergeCell ref="U127:V128"/>
    <mergeCell ref="U129:V129"/>
    <mergeCell ref="U130:V130"/>
    <mergeCell ref="U131:V131"/>
    <mergeCell ref="U132:V132"/>
    <mergeCell ref="A125:E125"/>
    <mergeCell ref="A127:B127"/>
    <mergeCell ref="C127:K127"/>
    <mergeCell ref="L127:M127"/>
    <mergeCell ref="O127:P127"/>
    <mergeCell ref="Q127:R127"/>
    <mergeCell ref="U110:V110"/>
    <mergeCell ref="U111:V111"/>
    <mergeCell ref="U112:V112"/>
    <mergeCell ref="U113:V113"/>
    <mergeCell ref="U114:V114"/>
    <mergeCell ref="U115:V115"/>
    <mergeCell ref="U104:V104"/>
    <mergeCell ref="U105:V105"/>
    <mergeCell ref="U106:V106"/>
    <mergeCell ref="U107:V107"/>
    <mergeCell ref="U108:V108"/>
    <mergeCell ref="U109:V109"/>
    <mergeCell ref="U90:V90"/>
    <mergeCell ref="A102:B102"/>
    <mergeCell ref="C102:K102"/>
    <mergeCell ref="L102:M102"/>
    <mergeCell ref="O102:P102"/>
    <mergeCell ref="Q102:R102"/>
    <mergeCell ref="S102:T102"/>
    <mergeCell ref="U102:V103"/>
    <mergeCell ref="U84:V84"/>
    <mergeCell ref="U85:V85"/>
    <mergeCell ref="U86:V86"/>
    <mergeCell ref="U87:V87"/>
    <mergeCell ref="U88:V88"/>
    <mergeCell ref="U89:V89"/>
    <mergeCell ref="X78:AN78"/>
    <mergeCell ref="U79:V79"/>
    <mergeCell ref="U80:V80"/>
    <mergeCell ref="U81:V81"/>
    <mergeCell ref="U82:V82"/>
    <mergeCell ref="U83:V83"/>
    <mergeCell ref="U64:V64"/>
    <mergeCell ref="U65:V65"/>
    <mergeCell ref="A75:E75"/>
    <mergeCell ref="A77:B77"/>
    <mergeCell ref="C77:K77"/>
    <mergeCell ref="L77:M77"/>
    <mergeCell ref="O77:P77"/>
    <mergeCell ref="Q77:R77"/>
    <mergeCell ref="S77:T77"/>
    <mergeCell ref="U77:V78"/>
    <mergeCell ref="U58:V58"/>
    <mergeCell ref="U59:V59"/>
    <mergeCell ref="U60:V60"/>
    <mergeCell ref="U61:V61"/>
    <mergeCell ref="U62:V62"/>
    <mergeCell ref="U63:V63"/>
    <mergeCell ref="S52:T52"/>
    <mergeCell ref="U52:V53"/>
    <mergeCell ref="U54:V54"/>
    <mergeCell ref="U55:V55"/>
    <mergeCell ref="U56:V56"/>
    <mergeCell ref="U57:V57"/>
    <mergeCell ref="A51:F51"/>
    <mergeCell ref="A52:B52"/>
    <mergeCell ref="C52:K52"/>
    <mergeCell ref="L52:M52"/>
    <mergeCell ref="O52:P52"/>
    <mergeCell ref="Q52:R52"/>
    <mergeCell ref="U36:V36"/>
    <mergeCell ref="U37:V37"/>
    <mergeCell ref="U38:V38"/>
    <mergeCell ref="U39:V39"/>
    <mergeCell ref="U40:V40"/>
    <mergeCell ref="U41:V41"/>
    <mergeCell ref="U30:V30"/>
    <mergeCell ref="U31:V31"/>
    <mergeCell ref="U32:V32"/>
    <mergeCell ref="U33:V33"/>
    <mergeCell ref="U34:V34"/>
    <mergeCell ref="U35:V35"/>
    <mergeCell ref="U15:V15"/>
    <mergeCell ref="U16:V16"/>
    <mergeCell ref="A26:E26"/>
    <mergeCell ref="A28:B28"/>
    <mergeCell ref="C28:K28"/>
    <mergeCell ref="L28:M28"/>
    <mergeCell ref="O28:P28"/>
    <mergeCell ref="Q28:R28"/>
    <mergeCell ref="S28:T28"/>
    <mergeCell ref="U28:V29"/>
    <mergeCell ref="U12:V12"/>
    <mergeCell ref="U13:V13"/>
    <mergeCell ref="U14:V14"/>
    <mergeCell ref="U3:V4"/>
    <mergeCell ref="X3:AN3"/>
    <mergeCell ref="U5:V5"/>
    <mergeCell ref="U6:V6"/>
    <mergeCell ref="U7:V7"/>
    <mergeCell ref="U8:V8"/>
    <mergeCell ref="A3:B3"/>
    <mergeCell ref="C3:K3"/>
    <mergeCell ref="L3:M3"/>
    <mergeCell ref="O3:P3"/>
    <mergeCell ref="Q3:R3"/>
    <mergeCell ref="S3:T3"/>
    <mergeCell ref="U9:V9"/>
    <mergeCell ref="U10:V10"/>
    <mergeCell ref="U11:V11"/>
  </mergeCells>
  <dataValidations count="2">
    <dataValidation type="list" allowBlank="1" showInputMessage="1" showErrorMessage="1" errorTitle="poule" error="Poule wordt maximaal 4 x uitgevoerd" sqref="L28:M28 L177:M177 L152:M152 L127:M127 L102:M102 L77:M77 L52:M52 L3:M3" xr:uid="{04BD7D42-91B7-4FA9-846A-B04D07CE5332}">
      <formula1>$AU$5:$AU$8</formula1>
    </dataValidation>
    <dataValidation type="list" allowBlank="1" showInputMessage="1" showErrorMessage="1" sqref="C52:K52 C3:K3 C28:K28 C77:K77 C102:K102 C127:K127 C152:K152 C177:K177" xr:uid="{53168FA4-A189-472C-8A72-AFD2F15819A0}">
      <formula1>$Z$55:$Z$56</formula1>
    </dataValidation>
  </dataValidations>
  <pageMargins left="0" right="0" top="0.39000000000000007" bottom="1.1000000000000001" header="0.51" footer="1.18"/>
  <pageSetup paperSize="9" orientation="landscape" verticalDpi="0" r:id="rId1"/>
  <headerFooter alignWithMargins="0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4001" r:id="rId4" name="Button 1">
              <controlPr defaultSize="0" print="0" autoFill="0" autoPict="0" macro="[0]!PSPrint_A">
                <anchor moveWithCells="1" sizeWithCells="1">
                  <from>
                    <xdr:col>0</xdr:col>
                    <xdr:colOff>45720</xdr:colOff>
                    <xdr:row>2</xdr:row>
                    <xdr:rowOff>38100</xdr:rowOff>
                  </from>
                  <to>
                    <xdr:col>1</xdr:col>
                    <xdr:colOff>144780</xdr:colOff>
                    <xdr:row>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02" r:id="rId5" name="Button 2">
              <controlPr defaultSize="0" print="0" autoFill="0" autoPict="0" macro="[0]!PSPrint_B">
                <anchor moveWithCells="1" sizeWithCells="1">
                  <from>
                    <xdr:col>0</xdr:col>
                    <xdr:colOff>30480</xdr:colOff>
                    <xdr:row>27</xdr:row>
                    <xdr:rowOff>38100</xdr:rowOff>
                  </from>
                  <to>
                    <xdr:col>1</xdr:col>
                    <xdr:colOff>121920</xdr:colOff>
                    <xdr:row>27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03" r:id="rId6" name="Button 3">
              <controlPr defaultSize="0" print="0" autoFill="0" autoPict="0" macro="[0]!PSPrint_C">
                <anchor moveWithCells="1" sizeWithCells="1">
                  <from>
                    <xdr:col>0</xdr:col>
                    <xdr:colOff>60960</xdr:colOff>
                    <xdr:row>51</xdr:row>
                    <xdr:rowOff>38100</xdr:rowOff>
                  </from>
                  <to>
                    <xdr:col>1</xdr:col>
                    <xdr:colOff>152400</xdr:colOff>
                    <xdr:row>51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04" r:id="rId7" name="Button 4">
              <controlPr defaultSize="0" print="0" autoFill="0" autoPict="0" macro="[0]!PSPrint_D">
                <anchor moveWithCells="1" sizeWithCells="1">
                  <from>
                    <xdr:col>0</xdr:col>
                    <xdr:colOff>60960</xdr:colOff>
                    <xdr:row>76</xdr:row>
                    <xdr:rowOff>38100</xdr:rowOff>
                  </from>
                  <to>
                    <xdr:col>1</xdr:col>
                    <xdr:colOff>152400</xdr:colOff>
                    <xdr:row>76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05" r:id="rId8" name="Button 5">
              <controlPr defaultSize="0" print="0" autoFill="0" autoPict="0" macro="[0]!PSPrint_E">
                <anchor moveWithCells="1" sizeWithCells="1">
                  <from>
                    <xdr:col>0</xdr:col>
                    <xdr:colOff>60960</xdr:colOff>
                    <xdr:row>101</xdr:row>
                    <xdr:rowOff>38100</xdr:rowOff>
                  </from>
                  <to>
                    <xdr:col>1</xdr:col>
                    <xdr:colOff>152400</xdr:colOff>
                    <xdr:row>101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06" r:id="rId9" name="Button 6">
              <controlPr defaultSize="0" print="0" autoFill="0" autoPict="0" macro="[0]!PSPrint_F">
                <anchor moveWithCells="1" sizeWithCells="1">
                  <from>
                    <xdr:col>0</xdr:col>
                    <xdr:colOff>38100</xdr:colOff>
                    <xdr:row>126</xdr:row>
                    <xdr:rowOff>68580</xdr:rowOff>
                  </from>
                  <to>
                    <xdr:col>1</xdr:col>
                    <xdr:colOff>137160</xdr:colOff>
                    <xdr:row>126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07" r:id="rId10" name="Button 7">
              <controlPr defaultSize="0" print="0" autoFill="0" autoPict="0" macro="[0]!PSPrint_G">
                <anchor moveWithCells="1" sizeWithCells="1">
                  <from>
                    <xdr:col>0</xdr:col>
                    <xdr:colOff>76200</xdr:colOff>
                    <xdr:row>151</xdr:row>
                    <xdr:rowOff>38100</xdr:rowOff>
                  </from>
                  <to>
                    <xdr:col>1</xdr:col>
                    <xdr:colOff>175260</xdr:colOff>
                    <xdr:row>151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08" r:id="rId11" name="Button 8">
              <controlPr defaultSize="0" print="0" autoFill="0" autoPict="0" macro="[0]!PSPrint_H">
                <anchor moveWithCells="1" sizeWithCells="1">
                  <from>
                    <xdr:col>0</xdr:col>
                    <xdr:colOff>76200</xdr:colOff>
                    <xdr:row>176</xdr:row>
                    <xdr:rowOff>38100</xdr:rowOff>
                  </from>
                  <to>
                    <xdr:col>1</xdr:col>
                    <xdr:colOff>175260</xdr:colOff>
                    <xdr:row>176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09" r:id="rId12" name="Button 9">
              <controlPr defaultSize="0" print="0" autoFill="0" autoPict="0" macro="[0]!kopie4">
                <anchor moveWithCells="1" sizeWithCells="1">
                  <from>
                    <xdr:col>5</xdr:col>
                    <xdr:colOff>83820</xdr:colOff>
                    <xdr:row>98</xdr:row>
                    <xdr:rowOff>83820</xdr:rowOff>
                  </from>
                  <to>
                    <xdr:col>6</xdr:col>
                    <xdr:colOff>198120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0" r:id="rId13" name="Button 10">
              <controlPr defaultSize="0" print="0" autoFill="0" autoPict="0" macro="[0]!kopie5">
                <anchor moveWithCells="1" sizeWithCells="1">
                  <from>
                    <xdr:col>7</xdr:col>
                    <xdr:colOff>144780</xdr:colOff>
                    <xdr:row>98</xdr:row>
                    <xdr:rowOff>83820</xdr:rowOff>
                  </from>
                  <to>
                    <xdr:col>8</xdr:col>
                    <xdr:colOff>266700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1" r:id="rId14" name="Button 11">
              <controlPr defaultSize="0" print="0" autoFill="0" autoPict="0" macro="[0]!kopie6">
                <anchor moveWithCells="1" sizeWithCells="1">
                  <from>
                    <xdr:col>9</xdr:col>
                    <xdr:colOff>220980</xdr:colOff>
                    <xdr:row>98</xdr:row>
                    <xdr:rowOff>83820</xdr:rowOff>
                  </from>
                  <to>
                    <xdr:col>11</xdr:col>
                    <xdr:colOff>45720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2" r:id="rId15" name="Button 12">
              <controlPr defaultSize="0" print="0" autoFill="0" autoPict="0" macro="[0]!kopie7">
                <anchor moveWithCells="1" sizeWithCells="1">
                  <from>
                    <xdr:col>11</xdr:col>
                    <xdr:colOff>281940</xdr:colOff>
                    <xdr:row>98</xdr:row>
                    <xdr:rowOff>83820</xdr:rowOff>
                  </from>
                  <to>
                    <xdr:col>13</xdr:col>
                    <xdr:colOff>106680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3" r:id="rId16" name="Button 13">
              <controlPr defaultSize="0" print="0" autoFill="0" autoPict="0" macro="[0]!kopie8">
                <anchor moveWithCells="1" sizeWithCells="1">
                  <from>
                    <xdr:col>14</xdr:col>
                    <xdr:colOff>129540</xdr:colOff>
                    <xdr:row>98</xdr:row>
                    <xdr:rowOff>83820</xdr:rowOff>
                  </from>
                  <to>
                    <xdr:col>15</xdr:col>
                    <xdr:colOff>129540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4" r:id="rId17" name="Button 14">
              <controlPr defaultSize="0" print="0" autoFill="0" autoPict="0" macro="[0]!kopie9">
                <anchor moveWithCells="1" sizeWithCells="1">
                  <from>
                    <xdr:col>16</xdr:col>
                    <xdr:colOff>0</xdr:colOff>
                    <xdr:row>98</xdr:row>
                    <xdr:rowOff>83820</xdr:rowOff>
                  </from>
                  <to>
                    <xdr:col>16</xdr:col>
                    <xdr:colOff>419100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5" r:id="rId18" name="Button 15">
              <controlPr defaultSize="0" print="0" autoFill="0" autoPict="0" macro="[0]!kopie10">
                <anchor moveWithCells="1" sizeWithCells="1">
                  <from>
                    <xdr:col>17</xdr:col>
                    <xdr:colOff>198120</xdr:colOff>
                    <xdr:row>98</xdr:row>
                    <xdr:rowOff>83820</xdr:rowOff>
                  </from>
                  <to>
                    <xdr:col>18</xdr:col>
                    <xdr:colOff>198120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6" r:id="rId19" name="Button 16">
              <controlPr defaultSize="0" print="0" autoFill="0" autoPict="0" macro="[0]!kopie11">
                <anchor moveWithCells="1" sizeWithCells="1">
                  <from>
                    <xdr:col>18</xdr:col>
                    <xdr:colOff>411480</xdr:colOff>
                    <xdr:row>98</xdr:row>
                    <xdr:rowOff>83820</xdr:rowOff>
                  </from>
                  <to>
                    <xdr:col>19</xdr:col>
                    <xdr:colOff>411480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7" r:id="rId20" name="Button 17">
              <controlPr defaultSize="0" print="0" autoFill="0" autoPict="0" macro="[0]!kopie12">
                <anchor moveWithCells="1" sizeWithCells="1">
                  <from>
                    <xdr:col>20</xdr:col>
                    <xdr:colOff>190500</xdr:colOff>
                    <xdr:row>98</xdr:row>
                    <xdr:rowOff>83820</xdr:rowOff>
                  </from>
                  <to>
                    <xdr:col>21</xdr:col>
                    <xdr:colOff>182880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8" r:id="rId21" name="Button 18">
              <controlPr defaultSize="0" print="0" autoFill="0" autoPict="0" macro="[0]!kopie4">
                <anchor moveWithCells="1" sizeWithCells="1">
                  <from>
                    <xdr:col>5</xdr:col>
                    <xdr:colOff>0</xdr:colOff>
                    <xdr:row>25</xdr:row>
                    <xdr:rowOff>76200</xdr:rowOff>
                  </from>
                  <to>
                    <xdr:col>6</xdr:col>
                    <xdr:colOff>121920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19" r:id="rId22" name="Button 19">
              <controlPr defaultSize="0" print="0" autoFill="0" autoPict="0" macro="[0]!kopie5">
                <anchor moveWithCells="1" sizeWithCells="1">
                  <from>
                    <xdr:col>7</xdr:col>
                    <xdr:colOff>60960</xdr:colOff>
                    <xdr:row>25</xdr:row>
                    <xdr:rowOff>76200</xdr:rowOff>
                  </from>
                  <to>
                    <xdr:col>8</xdr:col>
                    <xdr:colOff>182880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0" r:id="rId23" name="Button 20">
              <controlPr defaultSize="0" print="0" autoFill="0" autoPict="0" macro="[0]!kopie6">
                <anchor moveWithCells="1" sizeWithCells="1">
                  <from>
                    <xdr:col>9</xdr:col>
                    <xdr:colOff>144780</xdr:colOff>
                    <xdr:row>25</xdr:row>
                    <xdr:rowOff>76200</xdr:rowOff>
                  </from>
                  <to>
                    <xdr:col>10</xdr:col>
                    <xdr:colOff>266700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1" r:id="rId24" name="Button 21">
              <controlPr defaultSize="0" print="0" autoFill="0" autoPict="0" macro="[0]!kopie7">
                <anchor moveWithCells="1" sizeWithCells="1">
                  <from>
                    <xdr:col>11</xdr:col>
                    <xdr:colOff>198120</xdr:colOff>
                    <xdr:row>25</xdr:row>
                    <xdr:rowOff>76200</xdr:rowOff>
                  </from>
                  <to>
                    <xdr:col>13</xdr:col>
                    <xdr:colOff>30480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2" r:id="rId25" name="Button 22">
              <controlPr defaultSize="0" print="0" autoFill="0" autoPict="0" macro="[0]!kopie8">
                <anchor moveWithCells="1" sizeWithCells="1">
                  <from>
                    <xdr:col>14</xdr:col>
                    <xdr:colOff>53340</xdr:colOff>
                    <xdr:row>25</xdr:row>
                    <xdr:rowOff>76200</xdr:rowOff>
                  </from>
                  <to>
                    <xdr:col>15</xdr:col>
                    <xdr:colOff>45720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3" r:id="rId26" name="Button 23">
              <controlPr defaultSize="0" print="0" autoFill="0" autoPict="0" macro="[0]!kopie9">
                <anchor moveWithCells="1" sizeWithCells="1">
                  <from>
                    <xdr:col>15</xdr:col>
                    <xdr:colOff>342900</xdr:colOff>
                    <xdr:row>25</xdr:row>
                    <xdr:rowOff>76200</xdr:rowOff>
                  </from>
                  <to>
                    <xdr:col>16</xdr:col>
                    <xdr:colOff>335280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4" r:id="rId27" name="Button 24">
              <controlPr defaultSize="0" print="0" autoFill="0" autoPict="0" macro="[0]!kopie10">
                <anchor moveWithCells="1" sizeWithCells="1">
                  <from>
                    <xdr:col>17</xdr:col>
                    <xdr:colOff>121920</xdr:colOff>
                    <xdr:row>25</xdr:row>
                    <xdr:rowOff>76200</xdr:rowOff>
                  </from>
                  <to>
                    <xdr:col>18</xdr:col>
                    <xdr:colOff>114300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5" r:id="rId28" name="Button 25">
              <controlPr defaultSize="0" print="0" autoFill="0" autoPict="0" macro="[0]!kopie11">
                <anchor moveWithCells="1" sizeWithCells="1">
                  <from>
                    <xdr:col>18</xdr:col>
                    <xdr:colOff>327660</xdr:colOff>
                    <xdr:row>25</xdr:row>
                    <xdr:rowOff>76200</xdr:rowOff>
                  </from>
                  <to>
                    <xdr:col>19</xdr:col>
                    <xdr:colOff>335280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6" r:id="rId29" name="Button 26">
              <controlPr defaultSize="0" print="0" autoFill="0" autoPict="0" macro="[0]!kopie12">
                <anchor moveWithCells="1" sizeWithCells="1">
                  <from>
                    <xdr:col>20</xdr:col>
                    <xdr:colOff>106680</xdr:colOff>
                    <xdr:row>25</xdr:row>
                    <xdr:rowOff>76200</xdr:rowOff>
                  </from>
                  <to>
                    <xdr:col>21</xdr:col>
                    <xdr:colOff>106680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7" r:id="rId30" name="Button 27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50</xdr:row>
                    <xdr:rowOff>106680</xdr:rowOff>
                  </from>
                  <to>
                    <xdr:col>5</xdr:col>
                    <xdr:colOff>281940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8" r:id="rId31" name="Button 28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50</xdr:row>
                    <xdr:rowOff>106680</xdr:rowOff>
                  </from>
                  <to>
                    <xdr:col>8</xdr:col>
                    <xdr:colOff>60960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29" r:id="rId32" name="Button 29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50</xdr:row>
                    <xdr:rowOff>106680</xdr:rowOff>
                  </from>
                  <to>
                    <xdr:col>10</xdr:col>
                    <xdr:colOff>152400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0" r:id="rId33" name="Button 30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50</xdr:row>
                    <xdr:rowOff>106680</xdr:rowOff>
                  </from>
                  <to>
                    <xdr:col>12</xdr:col>
                    <xdr:colOff>220980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1" r:id="rId34" name="Button 31">
              <controlPr defaultSize="0" print="0" autoFill="0" autoPict="0" macro="[0]!kopie8">
                <anchor moveWithCells="1" sizeWithCells="1">
                  <from>
                    <xdr:col>13</xdr:col>
                    <xdr:colOff>251460</xdr:colOff>
                    <xdr:row>50</xdr:row>
                    <xdr:rowOff>106680</xdr:rowOff>
                  </from>
                  <to>
                    <xdr:col>14</xdr:col>
                    <xdr:colOff>373380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2" r:id="rId35" name="Button 32">
              <controlPr defaultSize="0" print="0" autoFill="0" autoPict="0" macro="[0]!kopie9">
                <anchor moveWithCells="1" sizeWithCells="1">
                  <from>
                    <xdr:col>15</xdr:col>
                    <xdr:colOff>259080</xdr:colOff>
                    <xdr:row>50</xdr:row>
                    <xdr:rowOff>106680</xdr:rowOff>
                  </from>
                  <to>
                    <xdr:col>16</xdr:col>
                    <xdr:colOff>251460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3" r:id="rId36" name="Button 33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50</xdr:row>
                    <xdr:rowOff>106680</xdr:rowOff>
                  </from>
                  <to>
                    <xdr:col>18</xdr:col>
                    <xdr:colOff>45720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4" r:id="rId37" name="Button 34">
              <controlPr defaultSize="0" print="0" autoFill="0" autoPict="0" macro="[0]!kopie11">
                <anchor moveWithCells="1" sizeWithCells="1">
                  <from>
                    <xdr:col>18</xdr:col>
                    <xdr:colOff>259080</xdr:colOff>
                    <xdr:row>50</xdr:row>
                    <xdr:rowOff>106680</xdr:rowOff>
                  </from>
                  <to>
                    <xdr:col>19</xdr:col>
                    <xdr:colOff>266700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5" r:id="rId38" name="Button 35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50</xdr:row>
                    <xdr:rowOff>106680</xdr:rowOff>
                  </from>
                  <to>
                    <xdr:col>21</xdr:col>
                    <xdr:colOff>53340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6" r:id="rId39" name="Button 36">
              <controlPr defaultSize="0" print="0" autoFill="0" autoPict="0" macro="[0]!kopie4">
                <anchor moveWithCells="1" sizeWithCells="1">
                  <from>
                    <xdr:col>5</xdr:col>
                    <xdr:colOff>68580</xdr:colOff>
                    <xdr:row>74</xdr:row>
                    <xdr:rowOff>0</xdr:rowOff>
                  </from>
                  <to>
                    <xdr:col>6</xdr:col>
                    <xdr:colOff>190500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7" r:id="rId40" name="Button 37">
              <controlPr defaultSize="0" print="0" autoFill="0" autoPict="0" macro="[0]!kopie5">
                <anchor moveWithCells="1" sizeWithCells="1">
                  <from>
                    <xdr:col>7</xdr:col>
                    <xdr:colOff>137160</xdr:colOff>
                    <xdr:row>74</xdr:row>
                    <xdr:rowOff>0</xdr:rowOff>
                  </from>
                  <to>
                    <xdr:col>8</xdr:col>
                    <xdr:colOff>251460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8" r:id="rId41" name="Button 38">
              <controlPr defaultSize="0" print="0" autoFill="0" autoPict="0" macro="[0]!kopie6">
                <anchor moveWithCells="1" sizeWithCells="1">
                  <from>
                    <xdr:col>9</xdr:col>
                    <xdr:colOff>213360</xdr:colOff>
                    <xdr:row>74</xdr:row>
                    <xdr:rowOff>0</xdr:rowOff>
                  </from>
                  <to>
                    <xdr:col>11</xdr:col>
                    <xdr:colOff>38100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39" r:id="rId42" name="Button 39">
              <controlPr defaultSize="0" print="0" autoFill="0" autoPict="0" macro="[0]!kopie7">
                <anchor moveWithCells="1" sizeWithCells="1">
                  <from>
                    <xdr:col>11</xdr:col>
                    <xdr:colOff>266700</xdr:colOff>
                    <xdr:row>74</xdr:row>
                    <xdr:rowOff>0</xdr:rowOff>
                  </from>
                  <to>
                    <xdr:col>13</xdr:col>
                    <xdr:colOff>99060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0" r:id="rId43" name="Button 40">
              <controlPr defaultSize="0" print="0" autoFill="0" autoPict="0" macro="[0]!kopie8">
                <anchor moveWithCells="1" sizeWithCells="1">
                  <from>
                    <xdr:col>14</xdr:col>
                    <xdr:colOff>121920</xdr:colOff>
                    <xdr:row>74</xdr:row>
                    <xdr:rowOff>0</xdr:rowOff>
                  </from>
                  <to>
                    <xdr:col>15</xdr:col>
                    <xdr:colOff>114300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1" r:id="rId44" name="Button 41">
              <controlPr defaultSize="0" print="0" autoFill="0" autoPict="0" macro="[0]!kopie9">
                <anchor moveWithCells="1" sizeWithCells="1">
                  <from>
                    <xdr:col>15</xdr:col>
                    <xdr:colOff>411480</xdr:colOff>
                    <xdr:row>74</xdr:row>
                    <xdr:rowOff>0</xdr:rowOff>
                  </from>
                  <to>
                    <xdr:col>16</xdr:col>
                    <xdr:colOff>403860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2" r:id="rId45" name="Button 42">
              <controlPr defaultSize="0" print="0" autoFill="0" autoPict="0" macro="[0]!kopie10">
                <anchor moveWithCells="1" sizeWithCells="1">
                  <from>
                    <xdr:col>17</xdr:col>
                    <xdr:colOff>190500</xdr:colOff>
                    <xdr:row>74</xdr:row>
                    <xdr:rowOff>0</xdr:rowOff>
                  </from>
                  <to>
                    <xdr:col>18</xdr:col>
                    <xdr:colOff>182880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3" r:id="rId46" name="Button 43">
              <controlPr defaultSize="0" print="0" autoFill="0" autoPict="0" macro="[0]!kopie11">
                <anchor moveWithCells="1" sizeWithCells="1">
                  <from>
                    <xdr:col>18</xdr:col>
                    <xdr:colOff>396240</xdr:colOff>
                    <xdr:row>74</xdr:row>
                    <xdr:rowOff>0</xdr:rowOff>
                  </from>
                  <to>
                    <xdr:col>19</xdr:col>
                    <xdr:colOff>403860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4" r:id="rId47" name="Button 44">
              <controlPr defaultSize="0" print="0" autoFill="0" autoPict="0" macro="[0]!kopie12">
                <anchor moveWithCells="1" sizeWithCells="1">
                  <from>
                    <xdr:col>20</xdr:col>
                    <xdr:colOff>175260</xdr:colOff>
                    <xdr:row>74</xdr:row>
                    <xdr:rowOff>0</xdr:rowOff>
                  </from>
                  <to>
                    <xdr:col>21</xdr:col>
                    <xdr:colOff>175260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5" r:id="rId48" name="Button 45">
              <controlPr defaultSize="0" print="0" autoFill="0" autoPict="0" macro="[0]!kopie4">
                <anchor moveWithCells="1" sizeWithCells="1">
                  <from>
                    <xdr:col>5</xdr:col>
                    <xdr:colOff>0</xdr:colOff>
                    <xdr:row>149</xdr:row>
                    <xdr:rowOff>106680</xdr:rowOff>
                  </from>
                  <to>
                    <xdr:col>6</xdr:col>
                    <xdr:colOff>121920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6" r:id="rId49" name="Button 46">
              <controlPr defaultSize="0" print="0" autoFill="0" autoPict="0" macro="[0]!kopie5">
                <anchor moveWithCells="1" sizeWithCells="1">
                  <from>
                    <xdr:col>7</xdr:col>
                    <xdr:colOff>60960</xdr:colOff>
                    <xdr:row>149</xdr:row>
                    <xdr:rowOff>106680</xdr:rowOff>
                  </from>
                  <to>
                    <xdr:col>8</xdr:col>
                    <xdr:colOff>182880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7" r:id="rId50" name="Button 47">
              <controlPr defaultSize="0" print="0" autoFill="0" autoPict="0" macro="[0]!kopie6">
                <anchor moveWithCells="1" sizeWithCells="1">
                  <from>
                    <xdr:col>9</xdr:col>
                    <xdr:colOff>144780</xdr:colOff>
                    <xdr:row>149</xdr:row>
                    <xdr:rowOff>106680</xdr:rowOff>
                  </from>
                  <to>
                    <xdr:col>10</xdr:col>
                    <xdr:colOff>266700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8" r:id="rId51" name="Button 48">
              <controlPr defaultSize="0" print="0" autoFill="0" autoPict="0" macro="[0]!kopie7">
                <anchor moveWithCells="1" sizeWithCells="1">
                  <from>
                    <xdr:col>11</xdr:col>
                    <xdr:colOff>198120</xdr:colOff>
                    <xdr:row>149</xdr:row>
                    <xdr:rowOff>106680</xdr:rowOff>
                  </from>
                  <to>
                    <xdr:col>13</xdr:col>
                    <xdr:colOff>30480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49" r:id="rId52" name="Button 49">
              <controlPr defaultSize="0" print="0" autoFill="0" autoPict="0" macro="[0]!kopie8">
                <anchor moveWithCells="1" sizeWithCells="1">
                  <from>
                    <xdr:col>14</xdr:col>
                    <xdr:colOff>53340</xdr:colOff>
                    <xdr:row>149</xdr:row>
                    <xdr:rowOff>106680</xdr:rowOff>
                  </from>
                  <to>
                    <xdr:col>15</xdr:col>
                    <xdr:colOff>45720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0" r:id="rId53" name="Button 50">
              <controlPr defaultSize="0" print="0" autoFill="0" autoPict="0" macro="[0]!kopie9">
                <anchor moveWithCells="1" sizeWithCells="1">
                  <from>
                    <xdr:col>15</xdr:col>
                    <xdr:colOff>342900</xdr:colOff>
                    <xdr:row>149</xdr:row>
                    <xdr:rowOff>106680</xdr:rowOff>
                  </from>
                  <to>
                    <xdr:col>16</xdr:col>
                    <xdr:colOff>335280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1" r:id="rId54" name="Button 51">
              <controlPr defaultSize="0" print="0" autoFill="0" autoPict="0" macro="[0]!kopie10">
                <anchor moveWithCells="1" sizeWithCells="1">
                  <from>
                    <xdr:col>17</xdr:col>
                    <xdr:colOff>121920</xdr:colOff>
                    <xdr:row>149</xdr:row>
                    <xdr:rowOff>106680</xdr:rowOff>
                  </from>
                  <to>
                    <xdr:col>18</xdr:col>
                    <xdr:colOff>114300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2" r:id="rId55" name="Button 52">
              <controlPr defaultSize="0" print="0" autoFill="0" autoPict="0" macro="[0]!kopie11">
                <anchor moveWithCells="1" sizeWithCells="1">
                  <from>
                    <xdr:col>18</xdr:col>
                    <xdr:colOff>327660</xdr:colOff>
                    <xdr:row>149</xdr:row>
                    <xdr:rowOff>106680</xdr:rowOff>
                  </from>
                  <to>
                    <xdr:col>19</xdr:col>
                    <xdr:colOff>335280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3" r:id="rId56" name="Button 53">
              <controlPr defaultSize="0" print="0" autoFill="0" autoPict="0" macro="[0]!kopie12">
                <anchor moveWithCells="1" sizeWithCells="1">
                  <from>
                    <xdr:col>20</xdr:col>
                    <xdr:colOff>106680</xdr:colOff>
                    <xdr:row>149</xdr:row>
                    <xdr:rowOff>106680</xdr:rowOff>
                  </from>
                  <to>
                    <xdr:col>21</xdr:col>
                    <xdr:colOff>106680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4" r:id="rId57" name="Button 54">
              <controlPr defaultSize="0" print="0" autoFill="0" autoPict="0" macro="[0]!kopie4">
                <anchor moveWithCells="1" sizeWithCells="1">
                  <from>
                    <xdr:col>5</xdr:col>
                    <xdr:colOff>129540</xdr:colOff>
                    <xdr:row>174</xdr:row>
                    <xdr:rowOff>0</xdr:rowOff>
                  </from>
                  <to>
                    <xdr:col>6</xdr:col>
                    <xdr:colOff>251460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5" r:id="rId58" name="Button 55">
              <controlPr defaultSize="0" print="0" autoFill="0" autoPict="0" macro="[0]!kopie5">
                <anchor moveWithCells="1" sizeWithCells="1">
                  <from>
                    <xdr:col>7</xdr:col>
                    <xdr:colOff>190500</xdr:colOff>
                    <xdr:row>174</xdr:row>
                    <xdr:rowOff>0</xdr:rowOff>
                  </from>
                  <to>
                    <xdr:col>9</xdr:col>
                    <xdr:colOff>15240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6" r:id="rId59" name="Button 56">
              <controlPr defaultSize="0" print="0" autoFill="0" autoPict="0" macro="[0]!kopie6">
                <anchor moveWithCells="1" sizeWithCells="1">
                  <from>
                    <xdr:col>9</xdr:col>
                    <xdr:colOff>274320</xdr:colOff>
                    <xdr:row>174</xdr:row>
                    <xdr:rowOff>0</xdr:rowOff>
                  </from>
                  <to>
                    <xdr:col>11</xdr:col>
                    <xdr:colOff>99060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7" r:id="rId60" name="Button 57">
              <controlPr defaultSize="0" print="0" autoFill="0" autoPict="0" macro="[0]!kopie7">
                <anchor moveWithCells="1" sizeWithCells="1">
                  <from>
                    <xdr:col>12</xdr:col>
                    <xdr:colOff>30480</xdr:colOff>
                    <xdr:row>174</xdr:row>
                    <xdr:rowOff>0</xdr:rowOff>
                  </from>
                  <to>
                    <xdr:col>13</xdr:col>
                    <xdr:colOff>160020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8" r:id="rId61" name="Button 58">
              <controlPr defaultSize="0" print="0" autoFill="0" autoPict="0" macro="[0]!kopie8">
                <anchor moveWithCells="1" sizeWithCells="1">
                  <from>
                    <xdr:col>14</xdr:col>
                    <xdr:colOff>182880</xdr:colOff>
                    <xdr:row>174</xdr:row>
                    <xdr:rowOff>0</xdr:rowOff>
                  </from>
                  <to>
                    <xdr:col>15</xdr:col>
                    <xdr:colOff>175260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59" r:id="rId62" name="Button 59">
              <controlPr defaultSize="0" print="0" autoFill="0" autoPict="0" macro="[0]!kopie9">
                <anchor moveWithCells="1" sizeWithCells="1">
                  <from>
                    <xdr:col>16</xdr:col>
                    <xdr:colOff>53340</xdr:colOff>
                    <xdr:row>174</xdr:row>
                    <xdr:rowOff>0</xdr:rowOff>
                  </from>
                  <to>
                    <xdr:col>17</xdr:col>
                    <xdr:colOff>45720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0" r:id="rId63" name="Button 60">
              <controlPr defaultSize="0" print="0" autoFill="0" autoPict="0" macro="[0]!kopie10">
                <anchor moveWithCells="1" sizeWithCells="1">
                  <from>
                    <xdr:col>17</xdr:col>
                    <xdr:colOff>251460</xdr:colOff>
                    <xdr:row>174</xdr:row>
                    <xdr:rowOff>0</xdr:rowOff>
                  </from>
                  <to>
                    <xdr:col>18</xdr:col>
                    <xdr:colOff>243840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1" r:id="rId64" name="Button 61">
              <controlPr defaultSize="0" print="0" autoFill="0" autoPict="0" macro="[0]!kopie11">
                <anchor moveWithCells="1" sizeWithCells="1">
                  <from>
                    <xdr:col>19</xdr:col>
                    <xdr:colOff>38100</xdr:colOff>
                    <xdr:row>174</xdr:row>
                    <xdr:rowOff>0</xdr:rowOff>
                  </from>
                  <to>
                    <xdr:col>20</xdr:col>
                    <xdr:colOff>38100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2" r:id="rId65" name="Button 62">
              <controlPr defaultSize="0" print="0" autoFill="0" autoPict="0" macro="[0]!kopie12">
                <anchor moveWithCells="1" sizeWithCells="1">
                  <from>
                    <xdr:col>20</xdr:col>
                    <xdr:colOff>236220</xdr:colOff>
                    <xdr:row>174</xdr:row>
                    <xdr:rowOff>0</xdr:rowOff>
                  </from>
                  <to>
                    <xdr:col>21</xdr:col>
                    <xdr:colOff>236220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3" r:id="rId66" name="Button 63">
              <controlPr defaultSize="0" print="0" autoFill="0" autoPict="0" macro="[0]!kopie4">
                <anchor moveWithCells="1" sizeWithCells="1">
                  <from>
                    <xdr:col>5</xdr:col>
                    <xdr:colOff>137160</xdr:colOff>
                    <xdr:row>199</xdr:row>
                    <xdr:rowOff>0</xdr:rowOff>
                  </from>
                  <to>
                    <xdr:col>6</xdr:col>
                    <xdr:colOff>259080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4" r:id="rId67" name="Button 64">
              <controlPr defaultSize="0" print="0" autoFill="0" autoPict="0" macro="[0]!kopie5">
                <anchor moveWithCells="1" sizeWithCells="1">
                  <from>
                    <xdr:col>7</xdr:col>
                    <xdr:colOff>205740</xdr:colOff>
                    <xdr:row>199</xdr:row>
                    <xdr:rowOff>0</xdr:rowOff>
                  </from>
                  <to>
                    <xdr:col>9</xdr:col>
                    <xdr:colOff>22860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5" r:id="rId68" name="Button 65">
              <controlPr defaultSize="0" print="0" autoFill="0" autoPict="0" macro="[0]!kopie6">
                <anchor moveWithCells="1" sizeWithCells="1">
                  <from>
                    <xdr:col>9</xdr:col>
                    <xdr:colOff>281940</xdr:colOff>
                    <xdr:row>199</xdr:row>
                    <xdr:rowOff>0</xdr:rowOff>
                  </from>
                  <to>
                    <xdr:col>11</xdr:col>
                    <xdr:colOff>106680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6" r:id="rId69" name="Button 66">
              <controlPr defaultSize="0" print="0" autoFill="0" autoPict="0" macro="[0]!kopie7">
                <anchor moveWithCells="1" sizeWithCells="1">
                  <from>
                    <xdr:col>12</xdr:col>
                    <xdr:colOff>38100</xdr:colOff>
                    <xdr:row>199</xdr:row>
                    <xdr:rowOff>0</xdr:rowOff>
                  </from>
                  <to>
                    <xdr:col>13</xdr:col>
                    <xdr:colOff>167640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7" r:id="rId70" name="Button 67">
              <controlPr defaultSize="0" print="0" autoFill="0" autoPict="0" macro="[0]!kopie8">
                <anchor moveWithCells="1" sizeWithCells="1">
                  <from>
                    <xdr:col>14</xdr:col>
                    <xdr:colOff>190500</xdr:colOff>
                    <xdr:row>199</xdr:row>
                    <xdr:rowOff>0</xdr:rowOff>
                  </from>
                  <to>
                    <xdr:col>15</xdr:col>
                    <xdr:colOff>182880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8" r:id="rId71" name="Button 68">
              <controlPr defaultSize="0" print="0" autoFill="0" autoPict="0" macro="[0]!kopie9">
                <anchor moveWithCells="1" sizeWithCells="1">
                  <from>
                    <xdr:col>16</xdr:col>
                    <xdr:colOff>60960</xdr:colOff>
                    <xdr:row>199</xdr:row>
                    <xdr:rowOff>0</xdr:rowOff>
                  </from>
                  <to>
                    <xdr:col>17</xdr:col>
                    <xdr:colOff>53340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69" r:id="rId72" name="Button 69">
              <controlPr defaultSize="0" print="0" autoFill="0" autoPict="0" macro="[0]!kopie10">
                <anchor moveWithCells="1" sizeWithCells="1">
                  <from>
                    <xdr:col>17</xdr:col>
                    <xdr:colOff>259080</xdr:colOff>
                    <xdr:row>199</xdr:row>
                    <xdr:rowOff>0</xdr:rowOff>
                  </from>
                  <to>
                    <xdr:col>18</xdr:col>
                    <xdr:colOff>251460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0" r:id="rId73" name="Button 70">
              <controlPr defaultSize="0" print="0" autoFill="0" autoPict="0" macro="[0]!kopie11">
                <anchor moveWithCells="1" sizeWithCells="1">
                  <from>
                    <xdr:col>19</xdr:col>
                    <xdr:colOff>45720</xdr:colOff>
                    <xdr:row>199</xdr:row>
                    <xdr:rowOff>0</xdr:rowOff>
                  </from>
                  <to>
                    <xdr:col>20</xdr:col>
                    <xdr:colOff>45720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1" r:id="rId74" name="Button 71">
              <controlPr defaultSize="0" print="0" autoFill="0" autoPict="0" macro="[0]!kopie12">
                <anchor moveWithCells="1" sizeWithCells="1">
                  <from>
                    <xdr:col>20</xdr:col>
                    <xdr:colOff>243840</xdr:colOff>
                    <xdr:row>199</xdr:row>
                    <xdr:rowOff>0</xdr:rowOff>
                  </from>
                  <to>
                    <xdr:col>21</xdr:col>
                    <xdr:colOff>243840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2" r:id="rId75" name="Button 72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141</xdr:row>
                    <xdr:rowOff>0</xdr:rowOff>
                  </from>
                  <to>
                    <xdr:col>4</xdr:col>
                    <xdr:colOff>83820</xdr:colOff>
                    <xdr:row>141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3" r:id="rId76" name="Button 73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116</xdr:row>
                    <xdr:rowOff>0</xdr:rowOff>
                  </from>
                  <to>
                    <xdr:col>4</xdr:col>
                    <xdr:colOff>83820</xdr:colOff>
                    <xdr:row>116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4" r:id="rId77" name="Button 74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17</xdr:row>
                    <xdr:rowOff>0</xdr:rowOff>
                  </from>
                  <to>
                    <xdr:col>4</xdr:col>
                    <xdr:colOff>83820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5" r:id="rId78" name="Button 75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42</xdr:row>
                    <xdr:rowOff>0</xdr:rowOff>
                  </from>
                  <to>
                    <xdr:col>4</xdr:col>
                    <xdr:colOff>83820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6" r:id="rId79" name="Button 76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66</xdr:row>
                    <xdr:rowOff>0</xdr:rowOff>
                  </from>
                  <to>
                    <xdr:col>4</xdr:col>
                    <xdr:colOff>83820</xdr:colOff>
                    <xdr:row>66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7" r:id="rId80" name="Button 77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91</xdr:row>
                    <xdr:rowOff>0</xdr:rowOff>
                  </from>
                  <to>
                    <xdr:col>4</xdr:col>
                    <xdr:colOff>83820</xdr:colOff>
                    <xdr:row>91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8" r:id="rId81" name="Button 78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166</xdr:row>
                    <xdr:rowOff>0</xdr:rowOff>
                  </from>
                  <to>
                    <xdr:col>4</xdr:col>
                    <xdr:colOff>83820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79" r:id="rId82" name="Button 79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191</xdr:row>
                    <xdr:rowOff>0</xdr:rowOff>
                  </from>
                  <to>
                    <xdr:col>4</xdr:col>
                    <xdr:colOff>83820</xdr:colOff>
                    <xdr:row>192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0" r:id="rId83" name="Button 80">
              <controlPr defaultSize="0" print="0" autoFill="0" autoPict="0" macro="[0]!kopie4">
                <anchor moveWithCells="1" sizeWithCells="1">
                  <from>
                    <xdr:col>5</xdr:col>
                    <xdr:colOff>0</xdr:colOff>
                    <xdr:row>124</xdr:row>
                    <xdr:rowOff>0</xdr:rowOff>
                  </from>
                  <to>
                    <xdr:col>6</xdr:col>
                    <xdr:colOff>121920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1" r:id="rId84" name="Button 81">
              <controlPr defaultSize="0" print="0" autoFill="0" autoPict="0" macro="[0]!kopie5">
                <anchor moveWithCells="1" sizeWithCells="1">
                  <from>
                    <xdr:col>7</xdr:col>
                    <xdr:colOff>60960</xdr:colOff>
                    <xdr:row>124</xdr:row>
                    <xdr:rowOff>0</xdr:rowOff>
                  </from>
                  <to>
                    <xdr:col>8</xdr:col>
                    <xdr:colOff>182880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2" r:id="rId85" name="Button 82">
              <controlPr defaultSize="0" print="0" autoFill="0" autoPict="0" macro="[0]!kopie6">
                <anchor moveWithCells="1" sizeWithCells="1">
                  <from>
                    <xdr:col>9</xdr:col>
                    <xdr:colOff>144780</xdr:colOff>
                    <xdr:row>124</xdr:row>
                    <xdr:rowOff>0</xdr:rowOff>
                  </from>
                  <to>
                    <xdr:col>10</xdr:col>
                    <xdr:colOff>266700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3" r:id="rId86" name="Button 83">
              <controlPr defaultSize="0" print="0" autoFill="0" autoPict="0" macro="[0]!kopie7">
                <anchor moveWithCells="1" sizeWithCells="1">
                  <from>
                    <xdr:col>11</xdr:col>
                    <xdr:colOff>198120</xdr:colOff>
                    <xdr:row>124</xdr:row>
                    <xdr:rowOff>0</xdr:rowOff>
                  </from>
                  <to>
                    <xdr:col>13</xdr:col>
                    <xdr:colOff>30480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4" r:id="rId87" name="Button 84">
              <controlPr defaultSize="0" print="0" autoFill="0" autoPict="0" macro="[0]!kopie8">
                <anchor moveWithCells="1" sizeWithCells="1">
                  <from>
                    <xdr:col>14</xdr:col>
                    <xdr:colOff>53340</xdr:colOff>
                    <xdr:row>124</xdr:row>
                    <xdr:rowOff>0</xdr:rowOff>
                  </from>
                  <to>
                    <xdr:col>15</xdr:col>
                    <xdr:colOff>45720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5" r:id="rId88" name="Button 85">
              <controlPr defaultSize="0" print="0" autoFill="0" autoPict="0" macro="[0]!kopie9">
                <anchor moveWithCells="1" sizeWithCells="1">
                  <from>
                    <xdr:col>15</xdr:col>
                    <xdr:colOff>342900</xdr:colOff>
                    <xdr:row>124</xdr:row>
                    <xdr:rowOff>0</xdr:rowOff>
                  </from>
                  <to>
                    <xdr:col>16</xdr:col>
                    <xdr:colOff>335280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6" r:id="rId89" name="Button 86">
              <controlPr defaultSize="0" print="0" autoFill="0" autoPict="0" macro="[0]!kopie10">
                <anchor moveWithCells="1" sizeWithCells="1">
                  <from>
                    <xdr:col>17</xdr:col>
                    <xdr:colOff>121920</xdr:colOff>
                    <xdr:row>124</xdr:row>
                    <xdr:rowOff>0</xdr:rowOff>
                  </from>
                  <to>
                    <xdr:col>18</xdr:col>
                    <xdr:colOff>114300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7" r:id="rId90" name="Button 87">
              <controlPr defaultSize="0" print="0" autoFill="0" autoPict="0" macro="[0]!kopie11">
                <anchor moveWithCells="1" sizeWithCells="1">
                  <from>
                    <xdr:col>18</xdr:col>
                    <xdr:colOff>327660</xdr:colOff>
                    <xdr:row>124</xdr:row>
                    <xdr:rowOff>0</xdr:rowOff>
                  </from>
                  <to>
                    <xdr:col>19</xdr:col>
                    <xdr:colOff>335280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8" r:id="rId91" name="Button 88">
              <controlPr defaultSize="0" print="0" autoFill="0" autoPict="0" macro="[0]!kopie12">
                <anchor moveWithCells="1" sizeWithCells="1">
                  <from>
                    <xdr:col>20</xdr:col>
                    <xdr:colOff>106680</xdr:colOff>
                    <xdr:row>124</xdr:row>
                    <xdr:rowOff>0</xdr:rowOff>
                  </from>
                  <to>
                    <xdr:col>21</xdr:col>
                    <xdr:colOff>106680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89" r:id="rId92" name="Button 89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17</xdr:row>
                    <xdr:rowOff>0</xdr:rowOff>
                  </from>
                  <to>
                    <xdr:col>21</xdr:col>
                    <xdr:colOff>190500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90" r:id="rId93" name="Button 90">
              <controlPr defaultSize="0" print="0" autoFill="0" autoPict="0" macro="[0]!Knop220_Klikken">
                <anchor moveWithCells="1" sizeWithCells="1">
                  <from>
                    <xdr:col>5</xdr:col>
                    <xdr:colOff>106680</xdr:colOff>
                    <xdr:row>42</xdr:row>
                    <xdr:rowOff>0</xdr:rowOff>
                  </from>
                  <to>
                    <xdr:col>21</xdr:col>
                    <xdr:colOff>160020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91" r:id="rId94" name="Button 91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66</xdr:row>
                    <xdr:rowOff>0</xdr:rowOff>
                  </from>
                  <to>
                    <xdr:col>21</xdr:col>
                    <xdr:colOff>190500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92" r:id="rId95" name="Button 92">
              <controlPr defaultSize="0" print="0" autoFill="0" autoPict="0" macro="[0]!Knop220_Klikken">
                <anchor moveWithCells="1" sizeWithCells="1">
                  <from>
                    <xdr:col>5</xdr:col>
                    <xdr:colOff>7620</xdr:colOff>
                    <xdr:row>91</xdr:row>
                    <xdr:rowOff>0</xdr:rowOff>
                  </from>
                  <to>
                    <xdr:col>21</xdr:col>
                    <xdr:colOff>68580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93" r:id="rId96" name="Button 93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116</xdr:row>
                    <xdr:rowOff>0</xdr:rowOff>
                  </from>
                  <to>
                    <xdr:col>21</xdr:col>
                    <xdr:colOff>190500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94" r:id="rId97" name="Button 94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141</xdr:row>
                    <xdr:rowOff>0</xdr:rowOff>
                  </from>
                  <to>
                    <xdr:col>21</xdr:col>
                    <xdr:colOff>190500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95" r:id="rId98" name="Button 95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166</xdr:row>
                    <xdr:rowOff>0</xdr:rowOff>
                  </from>
                  <to>
                    <xdr:col>21</xdr:col>
                    <xdr:colOff>190500</xdr:colOff>
                    <xdr:row>167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096" r:id="rId99" name="Button 96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191</xdr:row>
                    <xdr:rowOff>0</xdr:rowOff>
                  </from>
                  <to>
                    <xdr:col>21</xdr:col>
                    <xdr:colOff>190500</xdr:colOff>
                    <xdr:row>192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197"/>
  <sheetViews>
    <sheetView zoomScale="125" zoomScaleNormal="125" workbookViewId="0">
      <pane xSplit="12" ySplit="1" topLeftCell="M40" activePane="bottomRight" state="frozen"/>
      <selection activeCell="J13" sqref="J13"/>
      <selection pane="topRight" activeCell="J13" sqref="J13"/>
      <selection pane="bottomLeft" activeCell="J13" sqref="J13"/>
      <selection pane="bottomRight" activeCell="A142" sqref="A142"/>
    </sheetView>
  </sheetViews>
  <sheetFormatPr defaultColWidth="8.88671875" defaultRowHeight="14.4" x14ac:dyDescent="0.3"/>
  <cols>
    <col min="1" max="1" width="20.44140625" style="200" customWidth="1"/>
    <col min="2" max="2" width="14.33203125" style="200" customWidth="1"/>
    <col min="3" max="5" width="6.5546875" style="236" customWidth="1"/>
    <col min="6" max="6" width="11.6640625" style="236" customWidth="1"/>
    <col min="7" max="7" width="7.44140625" style="435" customWidth="1"/>
    <col min="8" max="8" width="5.6640625" style="236" customWidth="1"/>
    <col min="9" max="9" width="7.6640625" style="436" customWidth="1"/>
    <col min="10" max="10" width="8" style="437" customWidth="1"/>
    <col min="11" max="11" width="7.44140625" style="236" customWidth="1"/>
    <col min="12" max="12" width="7.6640625" style="438" customWidth="1"/>
    <col min="13" max="13" width="5.6640625" style="200" customWidth="1"/>
    <col min="14" max="14" width="6.33203125" style="200" customWidth="1"/>
    <col min="15" max="15" width="5.33203125" style="200" customWidth="1"/>
    <col min="16" max="16" width="5.6640625" style="200" customWidth="1"/>
    <col min="17" max="17" width="6" style="202" customWidth="1"/>
    <col min="18" max="18" width="6.33203125" style="200" customWidth="1"/>
    <col min="19" max="19" width="4.6640625" style="200" customWidth="1"/>
    <col min="20" max="20" width="7.6640625" style="200" customWidth="1"/>
    <col min="21" max="21" width="7" style="202" customWidth="1"/>
    <col min="22" max="22" width="7.44140625" style="202" customWidth="1"/>
    <col min="23" max="239" width="11.44140625" style="202" customWidth="1"/>
    <col min="240" max="240" width="20.44140625" style="202" customWidth="1"/>
    <col min="241" max="241" width="14.33203125" style="202" customWidth="1"/>
    <col min="242" max="242" width="11.6640625" style="202" customWidth="1"/>
    <col min="243" max="243" width="7.44140625" style="202" customWidth="1"/>
    <col min="244" max="244" width="5.6640625" style="202" customWidth="1"/>
    <col min="245" max="245" width="6" style="202" customWidth="1"/>
    <col min="246" max="246" width="8" style="202" customWidth="1"/>
    <col min="247" max="247" width="7.44140625" style="202" customWidth="1"/>
    <col min="248" max="248" width="7.6640625" style="202" customWidth="1"/>
    <col min="249" max="257" width="4.6640625" style="202" customWidth="1"/>
    <col min="258" max="258" width="5.44140625" style="202" customWidth="1"/>
    <col min="259" max="495" width="11.44140625" style="202" customWidth="1"/>
    <col min="496" max="496" width="20.44140625" style="202" customWidth="1"/>
    <col min="497" max="497" width="14.33203125" style="202" customWidth="1"/>
    <col min="498" max="498" width="11.6640625" style="202" customWidth="1"/>
    <col min="499" max="499" width="7.44140625" style="202" customWidth="1"/>
    <col min="500" max="500" width="5.6640625" style="202" customWidth="1"/>
    <col min="501" max="501" width="6" style="202" customWidth="1"/>
    <col min="502" max="502" width="8" style="202" customWidth="1"/>
    <col min="503" max="503" width="7.44140625" style="202" customWidth="1"/>
    <col min="504" max="504" width="7.6640625" style="202" customWidth="1"/>
    <col min="505" max="513" width="4.6640625" style="202" customWidth="1"/>
    <col min="514" max="514" width="5.44140625" style="202" customWidth="1"/>
    <col min="515" max="751" width="11.44140625" style="202" customWidth="1"/>
    <col min="752" max="752" width="20.44140625" style="202" customWidth="1"/>
    <col min="753" max="753" width="14.33203125" style="202" customWidth="1"/>
    <col min="754" max="754" width="11.6640625" style="202" customWidth="1"/>
    <col min="755" max="755" width="7.44140625" style="202" customWidth="1"/>
    <col min="756" max="756" width="5.6640625" style="202" customWidth="1"/>
    <col min="757" max="757" width="6" style="202" customWidth="1"/>
    <col min="758" max="758" width="8" style="202" customWidth="1"/>
    <col min="759" max="759" width="7.44140625" style="202" customWidth="1"/>
    <col min="760" max="760" width="7.6640625" style="202" customWidth="1"/>
    <col min="761" max="769" width="4.6640625" style="202" customWidth="1"/>
    <col min="770" max="770" width="5.44140625" style="202" customWidth="1"/>
    <col min="771" max="1007" width="11.44140625" style="202" customWidth="1"/>
    <col min="1008" max="1008" width="20.44140625" style="202" customWidth="1"/>
    <col min="1009" max="1009" width="14.33203125" style="202" customWidth="1"/>
    <col min="1010" max="1010" width="11.6640625" style="202" customWidth="1"/>
    <col min="1011" max="1011" width="7.44140625" style="202" customWidth="1"/>
    <col min="1012" max="1012" width="5.6640625" style="202" customWidth="1"/>
    <col min="1013" max="1013" width="6" style="202" customWidth="1"/>
    <col min="1014" max="1014" width="8" style="202" customWidth="1"/>
    <col min="1015" max="1015" width="7.44140625" style="202" customWidth="1"/>
    <col min="1016" max="1016" width="7.6640625" style="202" customWidth="1"/>
    <col min="1017" max="1025" width="4.6640625" style="202" customWidth="1"/>
    <col min="1026" max="16384" width="8.88671875" style="208"/>
  </cols>
  <sheetData>
    <row r="1" spans="1:22" ht="60" customHeight="1" x14ac:dyDescent="0.3">
      <c r="A1" s="400" t="s">
        <v>193</v>
      </c>
      <c r="B1" s="401" t="s">
        <v>195</v>
      </c>
      <c r="C1" s="402" t="s">
        <v>402</v>
      </c>
      <c r="D1" s="402" t="s">
        <v>403</v>
      </c>
      <c r="E1" s="402" t="s">
        <v>404</v>
      </c>
      <c r="F1" s="402" t="s">
        <v>405</v>
      </c>
      <c r="G1" s="403" t="s">
        <v>406</v>
      </c>
      <c r="H1" s="402" t="s">
        <v>407</v>
      </c>
      <c r="I1" s="404" t="s">
        <v>408</v>
      </c>
      <c r="J1" s="405" t="s">
        <v>409</v>
      </c>
      <c r="K1" s="402" t="s">
        <v>410</v>
      </c>
      <c r="L1" s="406" t="s">
        <v>411</v>
      </c>
      <c r="M1" s="407" t="s">
        <v>170</v>
      </c>
      <c r="N1" s="407" t="s">
        <v>172</v>
      </c>
      <c r="O1" s="408" t="s">
        <v>174</v>
      </c>
      <c r="P1" s="409" t="s">
        <v>176</v>
      </c>
      <c r="Q1" s="409" t="s">
        <v>178</v>
      </c>
      <c r="R1" s="409" t="s">
        <v>180</v>
      </c>
      <c r="S1" s="410" t="s">
        <v>172</v>
      </c>
      <c r="T1" s="410" t="s">
        <v>170</v>
      </c>
      <c r="U1" s="411" t="s">
        <v>412</v>
      </c>
      <c r="V1" s="410" t="s">
        <v>186</v>
      </c>
    </row>
    <row r="2" spans="1:22" ht="26.25" customHeight="1" x14ac:dyDescent="0.3">
      <c r="A2" s="226" t="s">
        <v>413</v>
      </c>
      <c r="B2" s="226" t="s">
        <v>368</v>
      </c>
      <c r="C2" s="205"/>
      <c r="D2" s="205"/>
      <c r="E2" s="205" t="s">
        <v>414</v>
      </c>
      <c r="F2" s="205"/>
      <c r="G2" s="412"/>
      <c r="H2" s="306"/>
      <c r="I2" s="413">
        <f t="shared" ref="I2:I66" si="0">J2+K2</f>
        <v>600</v>
      </c>
      <c r="J2" s="414">
        <v>600</v>
      </c>
      <c r="K2" s="213">
        <f t="shared" ref="K2:K66" si="1">L2*150</f>
        <v>0</v>
      </c>
      <c r="L2" s="415">
        <f t="shared" ref="L2:L66" si="2">SUM(M2:V2)</f>
        <v>0</v>
      </c>
      <c r="M2" s="416"/>
      <c r="N2" s="201"/>
      <c r="O2" s="201"/>
      <c r="P2" s="201"/>
      <c r="Q2" s="207"/>
      <c r="R2" s="201"/>
      <c r="S2" s="201"/>
      <c r="T2" s="201"/>
      <c r="U2" s="417"/>
      <c r="V2" s="201"/>
    </row>
    <row r="3" spans="1:22" x14ac:dyDescent="0.3">
      <c r="A3" s="226" t="s">
        <v>415</v>
      </c>
      <c r="B3" s="226" t="s">
        <v>315</v>
      </c>
      <c r="C3" s="205" t="s">
        <v>416</v>
      </c>
      <c r="D3" s="205"/>
      <c r="E3" s="205"/>
      <c r="F3" s="205"/>
      <c r="G3" s="412"/>
      <c r="H3" s="306"/>
      <c r="I3" s="413">
        <f t="shared" si="0"/>
        <v>0</v>
      </c>
      <c r="J3" s="414">
        <v>0</v>
      </c>
      <c r="K3" s="213">
        <f t="shared" si="1"/>
        <v>0</v>
      </c>
      <c r="L3" s="415">
        <f t="shared" si="2"/>
        <v>0</v>
      </c>
      <c r="M3" s="201"/>
      <c r="N3" s="201"/>
      <c r="O3" s="201"/>
      <c r="P3" s="201"/>
      <c r="Q3" s="207"/>
      <c r="R3" s="201"/>
      <c r="S3" s="201"/>
      <c r="T3" s="201"/>
      <c r="U3" s="417"/>
      <c r="V3" s="201"/>
    </row>
    <row r="4" spans="1:22" x14ac:dyDescent="0.3">
      <c r="A4" s="226" t="s">
        <v>417</v>
      </c>
      <c r="B4" s="226" t="s">
        <v>418</v>
      </c>
      <c r="C4" s="205"/>
      <c r="D4" s="205" t="s">
        <v>419</v>
      </c>
      <c r="E4" s="205"/>
      <c r="F4" s="205"/>
      <c r="G4" s="412"/>
      <c r="H4" s="306"/>
      <c r="I4" s="413">
        <f t="shared" si="0"/>
        <v>0</v>
      </c>
      <c r="J4" s="414"/>
      <c r="K4" s="213">
        <f t="shared" si="1"/>
        <v>0</v>
      </c>
      <c r="L4" s="415">
        <f t="shared" si="2"/>
        <v>0</v>
      </c>
      <c r="M4" s="201"/>
      <c r="N4" s="201"/>
      <c r="O4" s="201"/>
      <c r="P4" s="201"/>
      <c r="Q4" s="207"/>
      <c r="R4" s="201"/>
      <c r="S4" s="201"/>
      <c r="T4" s="201"/>
      <c r="U4" s="417"/>
      <c r="V4" s="201"/>
    </row>
    <row r="5" spans="1:22" x14ac:dyDescent="0.3">
      <c r="A5" s="226" t="s">
        <v>420</v>
      </c>
      <c r="B5" s="226" t="s">
        <v>321</v>
      </c>
      <c r="C5" s="205"/>
      <c r="D5" s="205" t="s">
        <v>419</v>
      </c>
      <c r="E5" s="205"/>
      <c r="F5" s="205"/>
      <c r="G5" s="412"/>
      <c r="H5" s="306"/>
      <c r="I5" s="413">
        <f t="shared" si="0"/>
        <v>150</v>
      </c>
      <c r="J5" s="414">
        <v>150</v>
      </c>
      <c r="K5" s="213">
        <f t="shared" si="1"/>
        <v>0</v>
      </c>
      <c r="L5" s="415">
        <f t="shared" si="2"/>
        <v>0</v>
      </c>
      <c r="M5" s="201"/>
      <c r="N5" s="201"/>
      <c r="O5" s="201"/>
      <c r="P5" s="201"/>
      <c r="Q5" s="207"/>
      <c r="R5" s="201"/>
      <c r="S5" s="201"/>
      <c r="T5" s="201"/>
      <c r="U5" s="417"/>
      <c r="V5" s="201"/>
    </row>
    <row r="6" spans="1:22" x14ac:dyDescent="0.3">
      <c r="A6" s="226" t="s">
        <v>421</v>
      </c>
      <c r="B6" s="226" t="s">
        <v>368</v>
      </c>
      <c r="C6" s="201"/>
      <c r="D6" s="201"/>
      <c r="E6" s="201" t="s">
        <v>414</v>
      </c>
      <c r="F6" s="201"/>
      <c r="G6" s="412"/>
      <c r="H6" s="306"/>
      <c r="I6" s="413">
        <f t="shared" si="0"/>
        <v>0</v>
      </c>
      <c r="J6" s="414"/>
      <c r="K6" s="213">
        <f t="shared" si="1"/>
        <v>0</v>
      </c>
      <c r="L6" s="415">
        <f t="shared" si="2"/>
        <v>0</v>
      </c>
      <c r="M6" s="201"/>
      <c r="N6" s="201"/>
      <c r="O6" s="201"/>
      <c r="P6" s="201"/>
      <c r="Q6" s="207"/>
      <c r="R6" s="201"/>
      <c r="S6" s="201"/>
      <c r="T6" s="201"/>
      <c r="U6" s="417"/>
      <c r="V6" s="201"/>
    </row>
    <row r="7" spans="1:22" x14ac:dyDescent="0.3">
      <c r="A7" s="226" t="s">
        <v>422</v>
      </c>
      <c r="B7" s="226" t="s">
        <v>323</v>
      </c>
      <c r="C7" s="205"/>
      <c r="D7" s="205"/>
      <c r="E7" s="205" t="s">
        <v>414</v>
      </c>
      <c r="F7" s="205"/>
      <c r="G7" s="412"/>
      <c r="H7" s="306"/>
      <c r="I7" s="413">
        <f t="shared" si="0"/>
        <v>0</v>
      </c>
      <c r="J7" s="414">
        <v>0</v>
      </c>
      <c r="K7" s="213">
        <f t="shared" si="1"/>
        <v>0</v>
      </c>
      <c r="L7" s="415">
        <f t="shared" si="2"/>
        <v>0</v>
      </c>
      <c r="M7" s="201"/>
      <c r="N7" s="201"/>
      <c r="O7" s="201"/>
      <c r="P7" s="201"/>
      <c r="Q7" s="207"/>
      <c r="R7" s="201"/>
      <c r="S7" s="201"/>
      <c r="T7" s="201"/>
      <c r="U7" s="417"/>
      <c r="V7" s="201"/>
    </row>
    <row r="8" spans="1:22" x14ac:dyDescent="0.3">
      <c r="A8" s="226" t="s">
        <v>423</v>
      </c>
      <c r="B8" s="226" t="s">
        <v>371</v>
      </c>
      <c r="C8" s="205"/>
      <c r="D8" s="205"/>
      <c r="E8" s="205" t="s">
        <v>414</v>
      </c>
      <c r="F8" s="205"/>
      <c r="G8" s="412"/>
      <c r="H8" s="306"/>
      <c r="I8" s="413">
        <f t="shared" si="0"/>
        <v>2400</v>
      </c>
      <c r="J8" s="414">
        <v>2400</v>
      </c>
      <c r="K8" s="213">
        <f t="shared" si="1"/>
        <v>0</v>
      </c>
      <c r="L8" s="415">
        <f t="shared" si="2"/>
        <v>0</v>
      </c>
      <c r="M8" s="201"/>
      <c r="N8" s="201"/>
      <c r="O8" s="201"/>
      <c r="P8" s="201"/>
      <c r="Q8" s="207"/>
      <c r="R8" s="201"/>
      <c r="S8" s="201"/>
      <c r="T8" s="201"/>
      <c r="U8" s="417"/>
      <c r="V8" s="201"/>
    </row>
    <row r="9" spans="1:22" x14ac:dyDescent="0.3">
      <c r="A9" s="226" t="s">
        <v>424</v>
      </c>
      <c r="B9" s="226" t="s">
        <v>225</v>
      </c>
      <c r="C9" s="205"/>
      <c r="D9" s="205"/>
      <c r="E9" s="205" t="s">
        <v>414</v>
      </c>
      <c r="F9" s="205"/>
      <c r="G9" s="412" t="s">
        <v>414</v>
      </c>
      <c r="H9" s="306">
        <v>1</v>
      </c>
      <c r="I9" s="413">
        <f t="shared" si="0"/>
        <v>1650</v>
      </c>
      <c r="J9" s="414">
        <v>1650</v>
      </c>
      <c r="K9" s="213">
        <f t="shared" si="1"/>
        <v>0</v>
      </c>
      <c r="L9" s="415">
        <f t="shared" si="2"/>
        <v>0</v>
      </c>
      <c r="M9" s="201"/>
      <c r="N9" s="201"/>
      <c r="O9" s="201"/>
      <c r="P9" s="201"/>
      <c r="Q9" s="207"/>
      <c r="R9" s="201"/>
      <c r="S9" s="201"/>
      <c r="T9" s="201"/>
      <c r="U9" s="417"/>
      <c r="V9" s="201"/>
    </row>
    <row r="10" spans="1:22" x14ac:dyDescent="0.3">
      <c r="A10" s="226" t="s">
        <v>425</v>
      </c>
      <c r="B10" s="226" t="s">
        <v>318</v>
      </c>
      <c r="C10" s="201"/>
      <c r="D10" s="201" t="s">
        <v>419</v>
      </c>
      <c r="E10" s="201"/>
      <c r="F10" s="201"/>
      <c r="G10" s="412"/>
      <c r="H10" s="306"/>
      <c r="I10" s="413">
        <f t="shared" si="0"/>
        <v>0</v>
      </c>
      <c r="J10" s="414">
        <v>0</v>
      </c>
      <c r="K10" s="213">
        <f t="shared" si="1"/>
        <v>0</v>
      </c>
      <c r="L10" s="415">
        <f t="shared" si="2"/>
        <v>0</v>
      </c>
      <c r="M10" s="201"/>
      <c r="N10" s="201"/>
      <c r="O10" s="201"/>
      <c r="P10" s="201"/>
      <c r="Q10" s="207"/>
      <c r="R10" s="201"/>
      <c r="S10" s="201"/>
      <c r="T10" s="201"/>
      <c r="U10" s="417"/>
      <c r="V10" s="201"/>
    </row>
    <row r="11" spans="1:22" x14ac:dyDescent="0.3">
      <c r="A11" s="226" t="s">
        <v>426</v>
      </c>
      <c r="B11" s="226" t="s">
        <v>427</v>
      </c>
      <c r="C11" s="205" t="s">
        <v>416</v>
      </c>
      <c r="D11" s="205" t="s">
        <v>419</v>
      </c>
      <c r="E11" s="205" t="s">
        <v>414</v>
      </c>
      <c r="F11" s="205"/>
      <c r="G11" s="412"/>
      <c r="H11" s="306"/>
      <c r="I11" s="413">
        <f t="shared" si="0"/>
        <v>0</v>
      </c>
      <c r="J11" s="414"/>
      <c r="K11" s="213">
        <f t="shared" si="1"/>
        <v>0</v>
      </c>
      <c r="L11" s="415">
        <f t="shared" si="2"/>
        <v>0</v>
      </c>
      <c r="M11" s="201"/>
      <c r="N11" s="201"/>
      <c r="O11" s="201"/>
      <c r="P11" s="201"/>
      <c r="Q11" s="207"/>
      <c r="R11" s="201"/>
      <c r="S11" s="201"/>
      <c r="T11" s="201"/>
      <c r="U11" s="417"/>
      <c r="V11" s="201"/>
    </row>
    <row r="12" spans="1:22" x14ac:dyDescent="0.3">
      <c r="A12" s="226" t="s">
        <v>428</v>
      </c>
      <c r="B12" s="226" t="s">
        <v>429</v>
      </c>
      <c r="C12" s="201" t="s">
        <v>416</v>
      </c>
      <c r="D12" s="201"/>
      <c r="E12" s="201"/>
      <c r="F12" s="201"/>
      <c r="G12" s="412"/>
      <c r="H12" s="306"/>
      <c r="I12" s="413">
        <f t="shared" si="0"/>
        <v>300</v>
      </c>
      <c r="J12" s="414">
        <v>300</v>
      </c>
      <c r="K12" s="213">
        <f t="shared" si="1"/>
        <v>0</v>
      </c>
      <c r="L12" s="415">
        <f t="shared" si="2"/>
        <v>0</v>
      </c>
      <c r="M12" s="201"/>
      <c r="N12" s="201"/>
      <c r="O12" s="201"/>
      <c r="P12" s="201"/>
      <c r="Q12" s="207"/>
      <c r="R12" s="201"/>
      <c r="S12" s="201"/>
      <c r="T12" s="201"/>
      <c r="U12" s="417"/>
      <c r="V12" s="201"/>
    </row>
    <row r="13" spans="1:22" x14ac:dyDescent="0.3">
      <c r="A13" s="226" t="s">
        <v>430</v>
      </c>
      <c r="B13" s="226" t="s">
        <v>223</v>
      </c>
      <c r="C13" s="205" t="s">
        <v>416</v>
      </c>
      <c r="D13" s="205" t="s">
        <v>419</v>
      </c>
      <c r="E13" s="205" t="s">
        <v>414</v>
      </c>
      <c r="F13" s="205"/>
      <c r="G13" s="412"/>
      <c r="H13" s="306"/>
      <c r="I13" s="413">
        <f t="shared" si="0"/>
        <v>1350</v>
      </c>
      <c r="J13" s="414">
        <v>900</v>
      </c>
      <c r="K13" s="213">
        <f t="shared" si="1"/>
        <v>450</v>
      </c>
      <c r="L13" s="415">
        <f t="shared" si="2"/>
        <v>3</v>
      </c>
      <c r="M13" s="201">
        <v>1</v>
      </c>
      <c r="N13" s="201"/>
      <c r="O13" s="201">
        <v>1</v>
      </c>
      <c r="P13" s="201">
        <v>1</v>
      </c>
      <c r="Q13" s="207"/>
      <c r="R13" s="201"/>
      <c r="S13" s="201"/>
      <c r="T13" s="201"/>
      <c r="U13" s="417"/>
      <c r="V13" s="201"/>
    </row>
    <row r="14" spans="1:22" x14ac:dyDescent="0.3">
      <c r="A14" s="226" t="s">
        <v>431</v>
      </c>
      <c r="B14" s="226" t="s">
        <v>380</v>
      </c>
      <c r="C14" s="201"/>
      <c r="D14" s="201"/>
      <c r="E14" s="201" t="s">
        <v>414</v>
      </c>
      <c r="F14" s="201"/>
      <c r="G14" s="412"/>
      <c r="H14" s="306"/>
      <c r="I14" s="413">
        <f t="shared" si="0"/>
        <v>600</v>
      </c>
      <c r="J14" s="414">
        <v>600</v>
      </c>
      <c r="K14" s="213">
        <f t="shared" si="1"/>
        <v>0</v>
      </c>
      <c r="L14" s="415">
        <f t="shared" si="2"/>
        <v>0</v>
      </c>
      <c r="M14" s="201"/>
      <c r="N14" s="201"/>
      <c r="O14" s="201"/>
      <c r="P14" s="201"/>
      <c r="Q14" s="207"/>
      <c r="R14" s="201"/>
      <c r="S14" s="201"/>
      <c r="T14" s="201"/>
      <c r="U14" s="417"/>
      <c r="V14" s="201"/>
    </row>
    <row r="15" spans="1:22" x14ac:dyDescent="0.3">
      <c r="A15" s="226" t="s">
        <v>432</v>
      </c>
      <c r="B15" s="226" t="s">
        <v>328</v>
      </c>
      <c r="C15" s="201"/>
      <c r="D15" s="201" t="s">
        <v>419</v>
      </c>
      <c r="E15" s="201"/>
      <c r="F15" s="201"/>
      <c r="G15" s="412"/>
      <c r="H15" s="306"/>
      <c r="I15" s="413">
        <f t="shared" si="0"/>
        <v>150</v>
      </c>
      <c r="J15" s="414">
        <v>150</v>
      </c>
      <c r="K15" s="213">
        <f t="shared" si="1"/>
        <v>0</v>
      </c>
      <c r="L15" s="415">
        <f t="shared" si="2"/>
        <v>0</v>
      </c>
      <c r="M15" s="201"/>
      <c r="N15" s="201"/>
      <c r="O15" s="201"/>
      <c r="P15" s="201"/>
      <c r="Q15" s="207"/>
      <c r="R15" s="201"/>
      <c r="S15" s="201"/>
      <c r="T15" s="201"/>
      <c r="U15" s="417"/>
      <c r="V15" s="201"/>
    </row>
    <row r="16" spans="1:22" x14ac:dyDescent="0.3">
      <c r="A16" s="226" t="s">
        <v>432</v>
      </c>
      <c r="B16" s="226" t="s">
        <v>328</v>
      </c>
      <c r="C16" s="205"/>
      <c r="D16" s="205" t="s">
        <v>419</v>
      </c>
      <c r="E16" s="205"/>
      <c r="F16" s="205"/>
      <c r="G16" s="412"/>
      <c r="H16" s="306"/>
      <c r="I16" s="413">
        <f t="shared" si="0"/>
        <v>300</v>
      </c>
      <c r="J16" s="414">
        <v>300</v>
      </c>
      <c r="K16" s="213">
        <f t="shared" si="1"/>
        <v>0</v>
      </c>
      <c r="L16" s="415">
        <f t="shared" si="2"/>
        <v>0</v>
      </c>
      <c r="M16" s="201"/>
      <c r="N16" s="201"/>
      <c r="O16" s="201"/>
      <c r="P16" s="201"/>
      <c r="Q16" s="207"/>
      <c r="R16" s="201"/>
      <c r="S16" s="201"/>
      <c r="T16" s="201"/>
      <c r="U16" s="417"/>
      <c r="V16" s="201"/>
    </row>
    <row r="17" spans="1:22" x14ac:dyDescent="0.3">
      <c r="A17" s="226" t="s">
        <v>433</v>
      </c>
      <c r="B17" s="226" t="s">
        <v>243</v>
      </c>
      <c r="C17" s="201"/>
      <c r="D17" s="201" t="s">
        <v>419</v>
      </c>
      <c r="E17" s="201"/>
      <c r="F17" s="201"/>
      <c r="G17" s="412"/>
      <c r="H17" s="306"/>
      <c r="I17" s="413">
        <f t="shared" si="0"/>
        <v>150</v>
      </c>
      <c r="J17" s="414">
        <v>150</v>
      </c>
      <c r="K17" s="213">
        <f t="shared" si="1"/>
        <v>0</v>
      </c>
      <c r="L17" s="415">
        <f t="shared" si="2"/>
        <v>0</v>
      </c>
      <c r="M17" s="201"/>
      <c r="N17" s="201"/>
      <c r="O17" s="201"/>
      <c r="P17" s="201"/>
      <c r="Q17" s="207"/>
      <c r="R17" s="201"/>
      <c r="S17" s="201"/>
      <c r="T17" s="201"/>
      <c r="U17" s="417"/>
      <c r="V17" s="201"/>
    </row>
    <row r="18" spans="1:22" x14ac:dyDescent="0.3">
      <c r="A18" s="226" t="s">
        <v>434</v>
      </c>
      <c r="B18" s="226" t="s">
        <v>371</v>
      </c>
      <c r="C18" s="201" t="s">
        <v>416</v>
      </c>
      <c r="D18" s="201"/>
      <c r="E18" s="201" t="s">
        <v>414</v>
      </c>
      <c r="F18" s="201"/>
      <c r="G18" s="412"/>
      <c r="H18" s="306"/>
      <c r="I18" s="413">
        <f t="shared" si="0"/>
        <v>600</v>
      </c>
      <c r="J18" s="414">
        <v>600</v>
      </c>
      <c r="K18" s="213">
        <f t="shared" si="1"/>
        <v>0</v>
      </c>
      <c r="L18" s="415">
        <f t="shared" si="2"/>
        <v>0</v>
      </c>
      <c r="M18" s="201"/>
      <c r="N18" s="201"/>
      <c r="O18" s="201"/>
      <c r="P18" s="201"/>
      <c r="Q18" s="207"/>
      <c r="R18" s="201"/>
      <c r="S18" s="201"/>
      <c r="T18" s="201"/>
      <c r="U18" s="417"/>
      <c r="V18" s="201"/>
    </row>
    <row r="19" spans="1:22" x14ac:dyDescent="0.3">
      <c r="A19" s="226" t="s">
        <v>435</v>
      </c>
      <c r="B19" s="226" t="s">
        <v>318</v>
      </c>
      <c r="C19" s="201"/>
      <c r="D19" s="201" t="s">
        <v>419</v>
      </c>
      <c r="E19" s="201" t="s">
        <v>414</v>
      </c>
      <c r="F19" s="201"/>
      <c r="G19" s="412"/>
      <c r="H19" s="306"/>
      <c r="I19" s="413">
        <f t="shared" si="0"/>
        <v>0</v>
      </c>
      <c r="J19" s="414">
        <v>0</v>
      </c>
      <c r="K19" s="213">
        <f t="shared" si="1"/>
        <v>0</v>
      </c>
      <c r="L19" s="415">
        <f t="shared" si="2"/>
        <v>0</v>
      </c>
      <c r="M19" s="201"/>
      <c r="N19" s="201"/>
      <c r="O19" s="201"/>
      <c r="P19" s="201"/>
      <c r="Q19" s="207"/>
      <c r="R19" s="201"/>
      <c r="S19" s="201"/>
      <c r="T19" s="201"/>
      <c r="U19" s="417"/>
      <c r="V19" s="201"/>
    </row>
    <row r="20" spans="1:22" x14ac:dyDescent="0.3">
      <c r="A20" s="226" t="s">
        <v>436</v>
      </c>
      <c r="B20" s="226" t="s">
        <v>315</v>
      </c>
      <c r="C20" s="205"/>
      <c r="D20" s="205" t="s">
        <v>419</v>
      </c>
      <c r="E20" s="205"/>
      <c r="F20" s="205"/>
      <c r="G20" s="412" t="s">
        <v>414</v>
      </c>
      <c r="H20" s="306">
        <v>1</v>
      </c>
      <c r="I20" s="413">
        <f t="shared" si="0"/>
        <v>450</v>
      </c>
      <c r="J20" s="414">
        <v>450</v>
      </c>
      <c r="K20" s="213">
        <f t="shared" si="1"/>
        <v>0</v>
      </c>
      <c r="L20" s="415">
        <f t="shared" si="2"/>
        <v>0</v>
      </c>
      <c r="M20" s="201"/>
      <c r="N20" s="201"/>
      <c r="O20" s="201"/>
      <c r="P20" s="201"/>
      <c r="Q20" s="207"/>
      <c r="R20" s="201"/>
      <c r="S20" s="201"/>
      <c r="T20" s="201"/>
      <c r="U20" s="417"/>
      <c r="V20" s="201"/>
    </row>
    <row r="21" spans="1:22" x14ac:dyDescent="0.3">
      <c r="A21" s="226" t="s">
        <v>437</v>
      </c>
      <c r="B21" s="226" t="s">
        <v>323</v>
      </c>
      <c r="C21" s="205"/>
      <c r="D21" s="205"/>
      <c r="E21" s="205" t="s">
        <v>414</v>
      </c>
      <c r="F21" s="205"/>
      <c r="G21" s="412"/>
      <c r="H21" s="306"/>
      <c r="I21" s="413">
        <f t="shared" si="0"/>
        <v>0</v>
      </c>
      <c r="J21" s="414">
        <v>0</v>
      </c>
      <c r="K21" s="213">
        <f t="shared" si="1"/>
        <v>0</v>
      </c>
      <c r="L21" s="415">
        <f t="shared" si="2"/>
        <v>0</v>
      </c>
      <c r="M21" s="201"/>
      <c r="N21" s="201"/>
      <c r="O21" s="201"/>
      <c r="P21" s="201"/>
      <c r="Q21" s="207"/>
      <c r="R21" s="201"/>
      <c r="S21" s="201"/>
      <c r="T21" s="201"/>
      <c r="U21" s="417"/>
      <c r="V21" s="201"/>
    </row>
    <row r="22" spans="1:22" x14ac:dyDescent="0.3">
      <c r="A22" s="226" t="s">
        <v>438</v>
      </c>
      <c r="B22" s="226" t="s">
        <v>418</v>
      </c>
      <c r="C22" s="205" t="s">
        <v>416</v>
      </c>
      <c r="D22" s="205"/>
      <c r="E22" s="205"/>
      <c r="F22" s="205"/>
      <c r="G22" s="412"/>
      <c r="H22" s="306"/>
      <c r="I22" s="413">
        <f t="shared" si="0"/>
        <v>300</v>
      </c>
      <c r="J22" s="414">
        <v>300</v>
      </c>
      <c r="K22" s="213">
        <f t="shared" si="1"/>
        <v>0</v>
      </c>
      <c r="L22" s="415">
        <f t="shared" si="2"/>
        <v>0</v>
      </c>
      <c r="M22" s="201"/>
      <c r="N22" s="201"/>
      <c r="O22" s="201"/>
      <c r="P22" s="201"/>
      <c r="Q22" s="207"/>
      <c r="R22" s="201"/>
      <c r="S22" s="201"/>
      <c r="T22" s="201"/>
      <c r="U22" s="417"/>
      <c r="V22" s="201"/>
    </row>
    <row r="23" spans="1:22" x14ac:dyDescent="0.3">
      <c r="A23" s="226" t="s">
        <v>439</v>
      </c>
      <c r="B23" s="226" t="s">
        <v>440</v>
      </c>
      <c r="C23" s="201"/>
      <c r="D23" s="201" t="s">
        <v>419</v>
      </c>
      <c r="E23" s="201"/>
      <c r="F23" s="201"/>
      <c r="G23" s="412"/>
      <c r="H23" s="306"/>
      <c r="I23" s="413">
        <f t="shared" si="0"/>
        <v>150</v>
      </c>
      <c r="J23" s="414">
        <v>150</v>
      </c>
      <c r="K23" s="213">
        <f t="shared" si="1"/>
        <v>0</v>
      </c>
      <c r="L23" s="415">
        <f t="shared" si="2"/>
        <v>0</v>
      </c>
      <c r="M23" s="201"/>
      <c r="N23" s="201"/>
      <c r="O23" s="201"/>
      <c r="P23" s="201"/>
      <c r="Q23" s="207"/>
      <c r="R23" s="201"/>
      <c r="S23" s="201"/>
      <c r="T23" s="201"/>
      <c r="U23" s="417"/>
      <c r="V23" s="201"/>
    </row>
    <row r="24" spans="1:22" x14ac:dyDescent="0.3">
      <c r="A24" s="226" t="s">
        <v>441</v>
      </c>
      <c r="B24" s="226" t="s">
        <v>232</v>
      </c>
      <c r="C24" s="205" t="s">
        <v>416</v>
      </c>
      <c r="D24" s="205"/>
      <c r="E24" s="205"/>
      <c r="F24" s="205"/>
      <c r="G24" s="418"/>
      <c r="H24" s="205"/>
      <c r="I24" s="413">
        <f t="shared" si="0"/>
        <v>150</v>
      </c>
      <c r="J24" s="414"/>
      <c r="K24" s="213">
        <f t="shared" si="1"/>
        <v>150</v>
      </c>
      <c r="L24" s="415">
        <f t="shared" si="2"/>
        <v>1</v>
      </c>
      <c r="M24" s="201"/>
      <c r="N24" s="201"/>
      <c r="O24" s="201">
        <v>1</v>
      </c>
      <c r="P24" s="201"/>
      <c r="Q24" s="207"/>
      <c r="R24" s="201"/>
      <c r="S24" s="201"/>
      <c r="T24" s="201"/>
      <c r="U24" s="417"/>
      <c r="V24" s="207"/>
    </row>
    <row r="25" spans="1:22" x14ac:dyDescent="0.3">
      <c r="A25" s="226" t="s">
        <v>442</v>
      </c>
      <c r="B25" s="226" t="s">
        <v>443</v>
      </c>
      <c r="C25" s="205" t="s">
        <v>416</v>
      </c>
      <c r="D25" s="205"/>
      <c r="E25" s="205"/>
      <c r="F25" s="205"/>
      <c r="G25" s="412"/>
      <c r="H25" s="306"/>
      <c r="I25" s="413">
        <f t="shared" si="0"/>
        <v>1200</v>
      </c>
      <c r="J25" s="414">
        <v>750</v>
      </c>
      <c r="K25" s="213">
        <f t="shared" si="1"/>
        <v>450</v>
      </c>
      <c r="L25" s="415">
        <f t="shared" si="2"/>
        <v>3</v>
      </c>
      <c r="M25" s="201"/>
      <c r="N25" s="201"/>
      <c r="O25" s="201">
        <v>1</v>
      </c>
      <c r="P25" s="201">
        <v>1</v>
      </c>
      <c r="Q25" s="207">
        <v>1</v>
      </c>
      <c r="R25" s="201"/>
      <c r="S25" s="201"/>
      <c r="T25" s="201"/>
      <c r="U25" s="417"/>
      <c r="V25" s="201"/>
    </row>
    <row r="26" spans="1:22" x14ac:dyDescent="0.3">
      <c r="A26" s="226" t="s">
        <v>444</v>
      </c>
      <c r="B26" s="226" t="s">
        <v>429</v>
      </c>
      <c r="C26" s="201"/>
      <c r="D26" s="201" t="s">
        <v>419</v>
      </c>
      <c r="E26" s="201"/>
      <c r="F26" s="201"/>
      <c r="G26" s="412"/>
      <c r="H26" s="306"/>
      <c r="I26" s="413">
        <f t="shared" si="0"/>
        <v>900</v>
      </c>
      <c r="J26" s="414">
        <v>750</v>
      </c>
      <c r="K26" s="213">
        <f t="shared" si="1"/>
        <v>150</v>
      </c>
      <c r="L26" s="415">
        <f t="shared" si="2"/>
        <v>1</v>
      </c>
      <c r="M26" s="201"/>
      <c r="N26" s="201"/>
      <c r="O26" s="201"/>
      <c r="P26" s="201"/>
      <c r="Q26" s="207"/>
      <c r="R26" s="201"/>
      <c r="S26" s="201">
        <v>1</v>
      </c>
      <c r="T26" s="201"/>
      <c r="U26" s="417"/>
      <c r="V26" s="201"/>
    </row>
    <row r="27" spans="1:22" x14ac:dyDescent="0.3">
      <c r="A27" s="226" t="s">
        <v>445</v>
      </c>
      <c r="B27" s="226" t="s">
        <v>223</v>
      </c>
      <c r="C27" s="205" t="s">
        <v>416</v>
      </c>
      <c r="D27" s="205"/>
      <c r="E27" s="205"/>
      <c r="F27" s="205"/>
      <c r="G27" s="412"/>
      <c r="H27" s="306"/>
      <c r="I27" s="413">
        <f t="shared" si="0"/>
        <v>150</v>
      </c>
      <c r="J27" s="414"/>
      <c r="K27" s="213">
        <f t="shared" si="1"/>
        <v>150</v>
      </c>
      <c r="L27" s="415">
        <f t="shared" si="2"/>
        <v>1</v>
      </c>
      <c r="M27" s="201"/>
      <c r="N27" s="201"/>
      <c r="O27" s="201">
        <v>1</v>
      </c>
      <c r="P27" s="201"/>
      <c r="Q27" s="207"/>
      <c r="R27" s="201"/>
      <c r="S27" s="201"/>
      <c r="T27" s="201"/>
      <c r="U27" s="417"/>
      <c r="V27" s="201"/>
    </row>
    <row r="28" spans="1:22" x14ac:dyDescent="0.3">
      <c r="A28" s="226" t="s">
        <v>446</v>
      </c>
      <c r="B28" s="226" t="s">
        <v>380</v>
      </c>
      <c r="C28" s="201"/>
      <c r="D28" s="201"/>
      <c r="E28" s="201" t="s">
        <v>414</v>
      </c>
      <c r="F28" s="201"/>
      <c r="G28" s="412"/>
      <c r="H28" s="306"/>
      <c r="I28" s="413">
        <f t="shared" si="0"/>
        <v>450</v>
      </c>
      <c r="J28" s="414">
        <v>450</v>
      </c>
      <c r="K28" s="213">
        <f t="shared" si="1"/>
        <v>0</v>
      </c>
      <c r="L28" s="415">
        <f t="shared" si="2"/>
        <v>0</v>
      </c>
      <c r="M28" s="201"/>
      <c r="N28" s="201"/>
      <c r="O28" s="201"/>
      <c r="P28" s="201"/>
      <c r="Q28" s="207"/>
      <c r="R28" s="201"/>
      <c r="S28" s="201"/>
      <c r="T28" s="201"/>
      <c r="U28" s="417"/>
      <c r="V28" s="201"/>
    </row>
    <row r="29" spans="1:22" x14ac:dyDescent="0.3">
      <c r="A29" s="312" t="s">
        <v>447</v>
      </c>
      <c r="B29" s="419" t="s">
        <v>328</v>
      </c>
      <c r="C29" s="206"/>
      <c r="D29" s="206" t="s">
        <v>419</v>
      </c>
      <c r="E29" s="206"/>
      <c r="F29" s="206"/>
      <c r="G29" s="412"/>
      <c r="H29" s="306"/>
      <c r="I29" s="413">
        <f t="shared" si="0"/>
        <v>1650</v>
      </c>
      <c r="J29" s="420">
        <v>1650</v>
      </c>
      <c r="K29" s="213">
        <f t="shared" si="1"/>
        <v>0</v>
      </c>
      <c r="L29" s="415">
        <f t="shared" si="2"/>
        <v>0</v>
      </c>
      <c r="M29" s="201"/>
      <c r="N29" s="201"/>
      <c r="O29" s="201"/>
      <c r="P29" s="201"/>
      <c r="Q29" s="207"/>
      <c r="R29" s="201"/>
      <c r="S29" s="201"/>
      <c r="T29" s="201"/>
      <c r="U29" s="417"/>
      <c r="V29" s="201"/>
    </row>
    <row r="30" spans="1:22" x14ac:dyDescent="0.3">
      <c r="A30" s="312" t="s">
        <v>448</v>
      </c>
      <c r="B30" s="419" t="s">
        <v>262</v>
      </c>
      <c r="C30" s="338" t="s">
        <v>416</v>
      </c>
      <c r="D30" s="338" t="s">
        <v>419</v>
      </c>
      <c r="E30" s="338"/>
      <c r="F30" s="338"/>
      <c r="G30" s="412" t="s">
        <v>414</v>
      </c>
      <c r="H30" s="306">
        <v>2</v>
      </c>
      <c r="I30" s="413">
        <f t="shared" si="0"/>
        <v>600</v>
      </c>
      <c r="J30" s="420">
        <v>600</v>
      </c>
      <c r="K30" s="213">
        <f t="shared" si="1"/>
        <v>0</v>
      </c>
      <c r="L30" s="415">
        <f t="shared" si="2"/>
        <v>0</v>
      </c>
      <c r="M30" s="201"/>
      <c r="N30" s="201"/>
      <c r="O30" s="201"/>
      <c r="P30" s="201"/>
      <c r="Q30" s="207"/>
      <c r="R30" s="201"/>
      <c r="S30" s="201"/>
      <c r="T30" s="201"/>
      <c r="U30" s="417"/>
      <c r="V30" s="201"/>
    </row>
    <row r="31" spans="1:22" x14ac:dyDescent="0.3">
      <c r="A31" s="312" t="s">
        <v>449</v>
      </c>
      <c r="B31" s="419" t="s">
        <v>225</v>
      </c>
      <c r="C31" s="338"/>
      <c r="D31" s="338"/>
      <c r="E31" s="338" t="s">
        <v>414</v>
      </c>
      <c r="F31" s="338"/>
      <c r="G31" s="412" t="s">
        <v>414</v>
      </c>
      <c r="H31" s="306">
        <v>2</v>
      </c>
      <c r="I31" s="413">
        <f t="shared" si="0"/>
        <v>4800</v>
      </c>
      <c r="J31" s="420">
        <v>4650</v>
      </c>
      <c r="K31" s="213">
        <f t="shared" si="1"/>
        <v>150</v>
      </c>
      <c r="L31" s="415">
        <f t="shared" si="2"/>
        <v>1</v>
      </c>
      <c r="M31" s="201">
        <v>1</v>
      </c>
      <c r="N31" s="201"/>
      <c r="O31" s="201"/>
      <c r="P31" s="201"/>
      <c r="Q31" s="207"/>
      <c r="R31" s="201"/>
      <c r="S31" s="201"/>
      <c r="T31" s="201"/>
      <c r="U31" s="417"/>
      <c r="V31" s="201"/>
    </row>
    <row r="32" spans="1:22" x14ac:dyDescent="0.3">
      <c r="A32" s="312" t="s">
        <v>450</v>
      </c>
      <c r="B32" s="419" t="s">
        <v>225</v>
      </c>
      <c r="C32" s="206"/>
      <c r="D32" s="206"/>
      <c r="E32" s="206" t="s">
        <v>414</v>
      </c>
      <c r="F32" s="206"/>
      <c r="G32" s="412" t="s">
        <v>414</v>
      </c>
      <c r="H32" s="306">
        <v>1</v>
      </c>
      <c r="I32" s="413">
        <f t="shared" si="0"/>
        <v>1350</v>
      </c>
      <c r="J32" s="420">
        <v>1350</v>
      </c>
      <c r="K32" s="213">
        <f t="shared" si="1"/>
        <v>0</v>
      </c>
      <c r="L32" s="415">
        <f t="shared" si="2"/>
        <v>0</v>
      </c>
      <c r="M32" s="201"/>
      <c r="N32" s="201"/>
      <c r="O32" s="201"/>
      <c r="P32" s="201"/>
      <c r="Q32" s="207"/>
      <c r="R32" s="201"/>
      <c r="S32" s="201"/>
      <c r="T32" s="201"/>
      <c r="U32" s="417"/>
      <c r="V32" s="201"/>
    </row>
    <row r="33" spans="1:22" x14ac:dyDescent="0.3">
      <c r="A33" s="312" t="s">
        <v>451</v>
      </c>
      <c r="B33" s="419" t="s">
        <v>262</v>
      </c>
      <c r="C33" s="338" t="s">
        <v>416</v>
      </c>
      <c r="D33" s="338" t="s">
        <v>419</v>
      </c>
      <c r="E33" s="338"/>
      <c r="F33" s="338"/>
      <c r="G33" s="412" t="s">
        <v>414</v>
      </c>
      <c r="H33" s="306">
        <v>2</v>
      </c>
      <c r="I33" s="413">
        <f t="shared" si="0"/>
        <v>3150</v>
      </c>
      <c r="J33" s="420">
        <v>2850</v>
      </c>
      <c r="K33" s="213">
        <f t="shared" si="1"/>
        <v>300</v>
      </c>
      <c r="L33" s="415">
        <f t="shared" si="2"/>
        <v>2</v>
      </c>
      <c r="M33" s="201">
        <v>1</v>
      </c>
      <c r="N33" s="201"/>
      <c r="O33" s="201"/>
      <c r="P33" s="201">
        <v>1</v>
      </c>
      <c r="Q33" s="207"/>
      <c r="R33" s="201"/>
      <c r="S33" s="201"/>
      <c r="T33" s="201"/>
      <c r="U33" s="417"/>
      <c r="V33" s="201"/>
    </row>
    <row r="34" spans="1:22" x14ac:dyDescent="0.3">
      <c r="A34" s="312" t="s">
        <v>452</v>
      </c>
      <c r="B34" s="419" t="s">
        <v>232</v>
      </c>
      <c r="C34" s="338" t="s">
        <v>416</v>
      </c>
      <c r="D34" s="338"/>
      <c r="E34" s="338"/>
      <c r="F34" s="338" t="s">
        <v>453</v>
      </c>
      <c r="G34" s="412"/>
      <c r="H34" s="306"/>
      <c r="I34" s="413">
        <f t="shared" si="0"/>
        <v>300</v>
      </c>
      <c r="J34" s="420">
        <v>0</v>
      </c>
      <c r="K34" s="213">
        <f t="shared" si="1"/>
        <v>300</v>
      </c>
      <c r="L34" s="415">
        <f t="shared" si="2"/>
        <v>2</v>
      </c>
      <c r="M34" s="201"/>
      <c r="N34" s="201"/>
      <c r="O34" s="201"/>
      <c r="P34" s="201">
        <v>1</v>
      </c>
      <c r="Q34" s="207"/>
      <c r="R34" s="201"/>
      <c r="S34" s="201">
        <v>1</v>
      </c>
      <c r="T34" s="201"/>
      <c r="U34" s="417"/>
      <c r="V34" s="201"/>
    </row>
    <row r="35" spans="1:22" x14ac:dyDescent="0.3">
      <c r="A35" s="312" t="s">
        <v>454</v>
      </c>
      <c r="B35" s="419" t="s">
        <v>380</v>
      </c>
      <c r="C35" s="338"/>
      <c r="D35" s="338" t="s">
        <v>419</v>
      </c>
      <c r="E35" s="338" t="s">
        <v>414</v>
      </c>
      <c r="F35" s="338"/>
      <c r="G35" s="412"/>
      <c r="H35" s="306"/>
      <c r="I35" s="413">
        <f t="shared" si="0"/>
        <v>0</v>
      </c>
      <c r="J35" s="420"/>
      <c r="K35" s="213">
        <f t="shared" si="1"/>
        <v>0</v>
      </c>
      <c r="L35" s="415">
        <f t="shared" si="2"/>
        <v>0</v>
      </c>
      <c r="M35" s="201"/>
      <c r="N35" s="201"/>
      <c r="O35" s="201"/>
      <c r="P35" s="201"/>
      <c r="Q35" s="207"/>
      <c r="R35" s="201"/>
      <c r="S35" s="201"/>
      <c r="T35" s="201"/>
      <c r="U35" s="417"/>
      <c r="V35" s="201"/>
    </row>
    <row r="36" spans="1:22" x14ac:dyDescent="0.3">
      <c r="A36" s="312" t="s">
        <v>455</v>
      </c>
      <c r="B36" s="419" t="s">
        <v>323</v>
      </c>
      <c r="C36" s="206"/>
      <c r="D36" s="206"/>
      <c r="E36" s="206" t="s">
        <v>414</v>
      </c>
      <c r="F36" s="206"/>
      <c r="G36" s="418"/>
      <c r="H36" s="205"/>
      <c r="I36" s="413">
        <f t="shared" si="0"/>
        <v>150</v>
      </c>
      <c r="J36" s="420"/>
      <c r="K36" s="213">
        <f t="shared" si="1"/>
        <v>150</v>
      </c>
      <c r="L36" s="415">
        <f t="shared" si="2"/>
        <v>1</v>
      </c>
      <c r="M36" s="201"/>
      <c r="N36" s="201">
        <v>1</v>
      </c>
      <c r="O36" s="201"/>
      <c r="P36" s="201"/>
      <c r="Q36" s="207"/>
      <c r="R36" s="201"/>
      <c r="S36" s="201"/>
      <c r="T36" s="201"/>
      <c r="U36" s="417"/>
      <c r="V36" s="207"/>
    </row>
    <row r="37" spans="1:22" x14ac:dyDescent="0.3">
      <c r="A37" s="312" t="s">
        <v>456</v>
      </c>
      <c r="B37" s="419" t="s">
        <v>315</v>
      </c>
      <c r="C37" s="206"/>
      <c r="D37" s="206" t="s">
        <v>419</v>
      </c>
      <c r="E37" s="206"/>
      <c r="F37" s="206"/>
      <c r="G37" s="412"/>
      <c r="H37" s="306"/>
      <c r="I37" s="413">
        <f t="shared" si="0"/>
        <v>600</v>
      </c>
      <c r="J37" s="420"/>
      <c r="K37" s="213">
        <f t="shared" si="1"/>
        <v>600</v>
      </c>
      <c r="L37" s="415">
        <f t="shared" si="2"/>
        <v>4</v>
      </c>
      <c r="M37" s="201">
        <v>1</v>
      </c>
      <c r="N37" s="201">
        <v>1</v>
      </c>
      <c r="O37" s="201">
        <v>1</v>
      </c>
      <c r="P37" s="201"/>
      <c r="Q37" s="207">
        <v>1</v>
      </c>
      <c r="R37" s="201"/>
      <c r="S37" s="201"/>
      <c r="T37" s="201"/>
      <c r="U37" s="417"/>
      <c r="V37" s="201"/>
    </row>
    <row r="38" spans="1:22" x14ac:dyDescent="0.3">
      <c r="A38" s="312" t="s">
        <v>457</v>
      </c>
      <c r="B38" s="419" t="s">
        <v>225</v>
      </c>
      <c r="C38" s="338" t="s">
        <v>416</v>
      </c>
      <c r="D38" s="338" t="s">
        <v>419</v>
      </c>
      <c r="E38" s="338" t="s">
        <v>414</v>
      </c>
      <c r="F38" s="338" t="s">
        <v>458</v>
      </c>
      <c r="G38" s="412" t="s">
        <v>414</v>
      </c>
      <c r="H38" s="306">
        <v>4</v>
      </c>
      <c r="I38" s="413">
        <f t="shared" si="0"/>
        <v>3900</v>
      </c>
      <c r="J38" s="420">
        <v>3900</v>
      </c>
      <c r="K38" s="213">
        <f t="shared" si="1"/>
        <v>0</v>
      </c>
      <c r="L38" s="415">
        <f t="shared" si="2"/>
        <v>0</v>
      </c>
      <c r="M38" s="201"/>
      <c r="N38" s="201"/>
      <c r="O38" s="201"/>
      <c r="P38" s="201"/>
      <c r="Q38" s="207"/>
      <c r="R38" s="201"/>
      <c r="S38" s="201"/>
      <c r="T38" s="201"/>
      <c r="U38" s="417"/>
      <c r="V38" s="201"/>
    </row>
    <row r="39" spans="1:22" x14ac:dyDescent="0.3">
      <c r="A39" s="226" t="s">
        <v>459</v>
      </c>
      <c r="B39" s="226" t="s">
        <v>318</v>
      </c>
      <c r="C39" s="201"/>
      <c r="D39" s="201" t="s">
        <v>419</v>
      </c>
      <c r="E39" s="201"/>
      <c r="F39" s="201"/>
      <c r="G39" s="412"/>
      <c r="H39" s="306"/>
      <c r="I39" s="413">
        <f t="shared" si="0"/>
        <v>150</v>
      </c>
      <c r="J39" s="414">
        <v>150</v>
      </c>
      <c r="K39" s="213">
        <f t="shared" si="1"/>
        <v>0</v>
      </c>
      <c r="L39" s="415">
        <f t="shared" si="2"/>
        <v>0</v>
      </c>
      <c r="M39" s="201"/>
      <c r="N39" s="201"/>
      <c r="O39" s="201"/>
      <c r="P39" s="201"/>
      <c r="Q39" s="207"/>
      <c r="R39" s="201"/>
      <c r="S39" s="201"/>
      <c r="T39" s="201"/>
      <c r="U39" s="417"/>
      <c r="V39" s="201"/>
    </row>
    <row r="40" spans="1:22" x14ac:dyDescent="0.3">
      <c r="A40" s="226" t="s">
        <v>459</v>
      </c>
      <c r="B40" s="226" t="s">
        <v>318</v>
      </c>
      <c r="C40" s="205"/>
      <c r="D40" s="205" t="s">
        <v>419</v>
      </c>
      <c r="E40" s="205"/>
      <c r="F40" s="205"/>
      <c r="G40" s="412"/>
      <c r="H40" s="306"/>
      <c r="I40" s="413">
        <f t="shared" si="0"/>
        <v>150</v>
      </c>
      <c r="J40" s="414">
        <v>150</v>
      </c>
      <c r="K40" s="213">
        <f t="shared" si="1"/>
        <v>0</v>
      </c>
      <c r="L40" s="415">
        <f t="shared" si="2"/>
        <v>0</v>
      </c>
      <c r="M40" s="201"/>
      <c r="N40" s="201"/>
      <c r="O40" s="201"/>
      <c r="P40" s="201"/>
      <c r="Q40" s="207"/>
      <c r="R40" s="201"/>
      <c r="S40" s="201"/>
      <c r="T40" s="201"/>
      <c r="U40" s="417"/>
      <c r="V40" s="201"/>
    </row>
    <row r="41" spans="1:22" x14ac:dyDescent="0.3">
      <c r="A41" s="226" t="s">
        <v>460</v>
      </c>
      <c r="B41" s="226" t="s">
        <v>223</v>
      </c>
      <c r="C41" s="205" t="s">
        <v>416</v>
      </c>
      <c r="D41" s="205"/>
      <c r="E41" s="205"/>
      <c r="F41" s="205"/>
      <c r="G41" s="412"/>
      <c r="H41" s="306"/>
      <c r="I41" s="413">
        <f t="shared" si="0"/>
        <v>0</v>
      </c>
      <c r="J41" s="414"/>
      <c r="K41" s="213">
        <f t="shared" si="1"/>
        <v>0</v>
      </c>
      <c r="L41" s="415">
        <f t="shared" si="2"/>
        <v>0</v>
      </c>
      <c r="M41" s="201"/>
      <c r="N41" s="201"/>
      <c r="O41" s="201"/>
      <c r="P41" s="201"/>
      <c r="Q41" s="207"/>
      <c r="R41" s="201"/>
      <c r="S41" s="201"/>
      <c r="T41" s="201"/>
      <c r="U41" s="417"/>
      <c r="V41" s="201"/>
    </row>
    <row r="42" spans="1:22" x14ac:dyDescent="0.3">
      <c r="A42" s="226" t="s">
        <v>461</v>
      </c>
      <c r="B42" s="226" t="s">
        <v>223</v>
      </c>
      <c r="C42" s="205" t="s">
        <v>416</v>
      </c>
      <c r="D42" s="205"/>
      <c r="E42" s="205"/>
      <c r="F42" s="205"/>
      <c r="G42" s="412"/>
      <c r="H42" s="306"/>
      <c r="I42" s="413">
        <f t="shared" si="0"/>
        <v>450</v>
      </c>
      <c r="J42" s="414"/>
      <c r="K42" s="213">
        <f t="shared" si="1"/>
        <v>450</v>
      </c>
      <c r="L42" s="415">
        <f t="shared" si="2"/>
        <v>3</v>
      </c>
      <c r="M42" s="201">
        <v>1</v>
      </c>
      <c r="N42" s="201"/>
      <c r="O42" s="201">
        <v>1</v>
      </c>
      <c r="P42" s="201"/>
      <c r="Q42" s="207"/>
      <c r="R42" s="201"/>
      <c r="S42" s="201">
        <v>1</v>
      </c>
      <c r="T42" s="201"/>
      <c r="U42" s="417"/>
      <c r="V42" s="201"/>
    </row>
    <row r="43" spans="1:22" x14ac:dyDescent="0.3">
      <c r="A43" s="226" t="s">
        <v>462</v>
      </c>
      <c r="B43" s="226" t="s">
        <v>443</v>
      </c>
      <c r="C43" s="205" t="s">
        <v>416</v>
      </c>
      <c r="D43" s="205" t="s">
        <v>419</v>
      </c>
      <c r="E43" s="205"/>
      <c r="F43" s="205"/>
      <c r="G43" s="412"/>
      <c r="H43" s="306"/>
      <c r="I43" s="413">
        <f t="shared" si="0"/>
        <v>1200</v>
      </c>
      <c r="J43" s="414">
        <v>450</v>
      </c>
      <c r="K43" s="213">
        <f t="shared" si="1"/>
        <v>750</v>
      </c>
      <c r="L43" s="415">
        <f t="shared" si="2"/>
        <v>5</v>
      </c>
      <c r="M43" s="201"/>
      <c r="N43" s="201">
        <v>1</v>
      </c>
      <c r="O43" s="201">
        <v>1</v>
      </c>
      <c r="P43" s="201">
        <v>1</v>
      </c>
      <c r="Q43" s="207">
        <v>1</v>
      </c>
      <c r="R43" s="201"/>
      <c r="S43" s="201">
        <v>1</v>
      </c>
      <c r="T43" s="201"/>
      <c r="U43" s="417"/>
      <c r="V43" s="201"/>
    </row>
    <row r="44" spans="1:22" x14ac:dyDescent="0.3">
      <c r="A44" s="226" t="s">
        <v>463</v>
      </c>
      <c r="B44" s="226" t="s">
        <v>323</v>
      </c>
      <c r="C44" s="205"/>
      <c r="D44" s="205"/>
      <c r="E44" s="205" t="s">
        <v>414</v>
      </c>
      <c r="F44" s="205"/>
      <c r="G44" s="412"/>
      <c r="H44" s="306"/>
      <c r="I44" s="413">
        <f t="shared" si="0"/>
        <v>1200</v>
      </c>
      <c r="J44" s="414">
        <v>1200</v>
      </c>
      <c r="K44" s="213">
        <f t="shared" si="1"/>
        <v>0</v>
      </c>
      <c r="L44" s="415">
        <f t="shared" si="2"/>
        <v>0</v>
      </c>
      <c r="M44" s="201"/>
      <c r="N44" s="201"/>
      <c r="O44" s="201"/>
      <c r="P44" s="201"/>
      <c r="Q44" s="207"/>
      <c r="R44" s="201"/>
      <c r="S44" s="201"/>
      <c r="T44" s="201"/>
      <c r="U44" s="417"/>
      <c r="V44" s="201"/>
    </row>
    <row r="45" spans="1:22" x14ac:dyDescent="0.3">
      <c r="A45" s="312" t="s">
        <v>464</v>
      </c>
      <c r="B45" s="226" t="s">
        <v>323</v>
      </c>
      <c r="C45" s="206"/>
      <c r="D45" s="206"/>
      <c r="E45" s="206" t="s">
        <v>414</v>
      </c>
      <c r="F45" s="206"/>
      <c r="G45" s="412"/>
      <c r="H45" s="306"/>
      <c r="I45" s="413">
        <f t="shared" si="0"/>
        <v>0</v>
      </c>
      <c r="J45" s="420">
        <v>0</v>
      </c>
      <c r="K45" s="213">
        <f t="shared" si="1"/>
        <v>0</v>
      </c>
      <c r="L45" s="415">
        <f t="shared" si="2"/>
        <v>0</v>
      </c>
      <c r="M45" s="201"/>
      <c r="N45" s="201"/>
      <c r="O45" s="201"/>
      <c r="P45" s="201"/>
      <c r="Q45" s="207"/>
      <c r="R45" s="201"/>
      <c r="S45" s="201"/>
      <c r="T45" s="201"/>
      <c r="U45" s="417"/>
      <c r="V45" s="201"/>
    </row>
    <row r="46" spans="1:22" x14ac:dyDescent="0.3">
      <c r="A46" s="312" t="s">
        <v>465</v>
      </c>
      <c r="B46" s="226" t="s">
        <v>323</v>
      </c>
      <c r="C46" s="206"/>
      <c r="D46" s="206"/>
      <c r="E46" s="206" t="s">
        <v>414</v>
      </c>
      <c r="F46" s="206"/>
      <c r="G46" s="412"/>
      <c r="H46" s="306"/>
      <c r="I46" s="413">
        <f t="shared" si="0"/>
        <v>750</v>
      </c>
      <c r="J46" s="420">
        <v>750</v>
      </c>
      <c r="K46" s="213">
        <f t="shared" si="1"/>
        <v>0</v>
      </c>
      <c r="L46" s="415">
        <f t="shared" si="2"/>
        <v>0</v>
      </c>
      <c r="M46" s="201"/>
      <c r="N46" s="201"/>
      <c r="O46" s="201"/>
      <c r="P46" s="201"/>
      <c r="Q46" s="207"/>
      <c r="R46" s="201"/>
      <c r="S46" s="201"/>
      <c r="T46" s="201"/>
      <c r="U46" s="417"/>
      <c r="V46" s="201"/>
    </row>
    <row r="47" spans="1:22" x14ac:dyDescent="0.3">
      <c r="A47" s="312" t="s">
        <v>466</v>
      </c>
      <c r="B47" s="226" t="s">
        <v>243</v>
      </c>
      <c r="C47" s="338" t="s">
        <v>416</v>
      </c>
      <c r="D47" s="338"/>
      <c r="E47" s="338"/>
      <c r="F47" s="338" t="s">
        <v>453</v>
      </c>
      <c r="G47" s="412"/>
      <c r="H47" s="306"/>
      <c r="I47" s="413">
        <f t="shared" si="0"/>
        <v>1200</v>
      </c>
      <c r="J47" s="420">
        <v>750</v>
      </c>
      <c r="K47" s="213">
        <f t="shared" si="1"/>
        <v>450</v>
      </c>
      <c r="L47" s="415">
        <f t="shared" si="2"/>
        <v>3</v>
      </c>
      <c r="M47" s="201">
        <v>1</v>
      </c>
      <c r="N47" s="201">
        <v>1</v>
      </c>
      <c r="O47" s="201"/>
      <c r="P47" s="201"/>
      <c r="Q47" s="207"/>
      <c r="R47" s="201"/>
      <c r="S47" s="201">
        <v>1</v>
      </c>
      <c r="T47" s="201"/>
      <c r="U47" s="417"/>
      <c r="V47" s="201"/>
    </row>
    <row r="48" spans="1:22" x14ac:dyDescent="0.3">
      <c r="A48" s="312" t="s">
        <v>467</v>
      </c>
      <c r="B48" s="226" t="s">
        <v>225</v>
      </c>
      <c r="C48" s="338" t="s">
        <v>416</v>
      </c>
      <c r="D48" s="338"/>
      <c r="E48" s="338"/>
      <c r="F48" s="338" t="s">
        <v>468</v>
      </c>
      <c r="G48" s="412"/>
      <c r="H48" s="306"/>
      <c r="I48" s="413">
        <f t="shared" si="0"/>
        <v>600</v>
      </c>
      <c r="J48" s="420">
        <v>600</v>
      </c>
      <c r="K48" s="213">
        <f t="shared" si="1"/>
        <v>0</v>
      </c>
      <c r="L48" s="415">
        <f t="shared" si="2"/>
        <v>0</v>
      </c>
      <c r="M48" s="201"/>
      <c r="N48" s="201"/>
      <c r="O48" s="201"/>
      <c r="P48" s="201"/>
      <c r="Q48" s="207"/>
      <c r="R48" s="201"/>
      <c r="S48" s="201"/>
      <c r="T48" s="201"/>
      <c r="U48" s="417"/>
      <c r="V48" s="201"/>
    </row>
    <row r="49" spans="1:22" x14ac:dyDescent="0.3">
      <c r="A49" s="312" t="s">
        <v>469</v>
      </c>
      <c r="B49" s="226" t="s">
        <v>440</v>
      </c>
      <c r="C49" s="338" t="s">
        <v>416</v>
      </c>
      <c r="D49" s="338"/>
      <c r="E49" s="338"/>
      <c r="F49" s="338"/>
      <c r="G49" s="412" t="s">
        <v>414</v>
      </c>
      <c r="H49" s="306">
        <v>1</v>
      </c>
      <c r="I49" s="413">
        <f t="shared" si="0"/>
        <v>1200</v>
      </c>
      <c r="J49" s="420">
        <v>1200</v>
      </c>
      <c r="K49" s="213">
        <f t="shared" si="1"/>
        <v>0</v>
      </c>
      <c r="L49" s="415">
        <f t="shared" si="2"/>
        <v>0</v>
      </c>
      <c r="M49" s="201"/>
      <c r="N49" s="201"/>
      <c r="O49" s="201"/>
      <c r="P49" s="201"/>
      <c r="Q49" s="207"/>
      <c r="R49" s="201"/>
      <c r="S49" s="201"/>
      <c r="T49" s="201"/>
      <c r="U49" s="417"/>
      <c r="V49" s="201"/>
    </row>
    <row r="50" spans="1:22" x14ac:dyDescent="0.3">
      <c r="A50" s="312" t="s">
        <v>470</v>
      </c>
      <c r="B50" s="226" t="s">
        <v>368</v>
      </c>
      <c r="C50" s="338"/>
      <c r="D50" s="338"/>
      <c r="E50" s="338" t="s">
        <v>414</v>
      </c>
      <c r="F50" s="338"/>
      <c r="G50" s="412"/>
      <c r="H50" s="306"/>
      <c r="I50" s="413">
        <f t="shared" si="0"/>
        <v>0</v>
      </c>
      <c r="J50" s="420">
        <v>0</v>
      </c>
      <c r="K50" s="213">
        <f t="shared" si="1"/>
        <v>0</v>
      </c>
      <c r="L50" s="415">
        <f t="shared" si="2"/>
        <v>0</v>
      </c>
      <c r="M50" s="201"/>
      <c r="N50" s="201"/>
      <c r="O50" s="201"/>
      <c r="P50" s="201"/>
      <c r="Q50" s="207"/>
      <c r="R50" s="201"/>
      <c r="S50" s="201"/>
      <c r="T50" s="201"/>
      <c r="U50" s="417"/>
      <c r="V50" s="201"/>
    </row>
    <row r="51" spans="1:22" x14ac:dyDescent="0.3">
      <c r="A51" s="312" t="s">
        <v>470</v>
      </c>
      <c r="B51" s="419" t="s">
        <v>328</v>
      </c>
      <c r="C51" s="338"/>
      <c r="D51" s="338"/>
      <c r="E51" s="338" t="s">
        <v>414</v>
      </c>
      <c r="F51" s="338"/>
      <c r="G51" s="412"/>
      <c r="H51" s="306"/>
      <c r="I51" s="413">
        <f t="shared" si="0"/>
        <v>150</v>
      </c>
      <c r="J51" s="420">
        <v>150</v>
      </c>
      <c r="K51" s="213">
        <f t="shared" si="1"/>
        <v>0</v>
      </c>
      <c r="L51" s="415">
        <f t="shared" si="2"/>
        <v>0</v>
      </c>
      <c r="M51" s="201"/>
      <c r="N51" s="201"/>
      <c r="O51" s="201"/>
      <c r="P51" s="201"/>
      <c r="Q51" s="207"/>
      <c r="R51" s="201"/>
      <c r="S51" s="201"/>
      <c r="T51" s="201"/>
      <c r="U51" s="417"/>
      <c r="V51" s="201"/>
    </row>
    <row r="52" spans="1:22" x14ac:dyDescent="0.3">
      <c r="A52" s="312" t="s">
        <v>471</v>
      </c>
      <c r="B52" s="419" t="s">
        <v>232</v>
      </c>
      <c r="C52" s="206" t="s">
        <v>416</v>
      </c>
      <c r="D52" s="206"/>
      <c r="E52" s="206"/>
      <c r="F52" s="206"/>
      <c r="G52" s="412"/>
      <c r="H52" s="306"/>
      <c r="I52" s="413">
        <f t="shared" si="0"/>
        <v>3600</v>
      </c>
      <c r="J52" s="420">
        <v>3150</v>
      </c>
      <c r="K52" s="213">
        <f t="shared" si="1"/>
        <v>450</v>
      </c>
      <c r="L52" s="415">
        <f t="shared" si="2"/>
        <v>3</v>
      </c>
      <c r="M52" s="201">
        <v>1</v>
      </c>
      <c r="N52" s="201"/>
      <c r="O52" s="201">
        <v>1</v>
      </c>
      <c r="P52" s="201"/>
      <c r="Q52" s="207">
        <v>1</v>
      </c>
      <c r="R52" s="201"/>
      <c r="S52" s="201"/>
      <c r="T52" s="201"/>
      <c r="U52" s="417"/>
      <c r="V52" s="201"/>
    </row>
    <row r="53" spans="1:22" x14ac:dyDescent="0.3">
      <c r="A53" s="312" t="s">
        <v>472</v>
      </c>
      <c r="B53" s="419" t="s">
        <v>262</v>
      </c>
      <c r="C53" s="338" t="s">
        <v>416</v>
      </c>
      <c r="D53" s="338"/>
      <c r="E53" s="338"/>
      <c r="F53" s="338"/>
      <c r="G53" s="412" t="s">
        <v>414</v>
      </c>
      <c r="H53" s="306">
        <v>2</v>
      </c>
      <c r="I53" s="413">
        <f t="shared" si="0"/>
        <v>0</v>
      </c>
      <c r="J53" s="420"/>
      <c r="K53" s="213">
        <f t="shared" si="1"/>
        <v>0</v>
      </c>
      <c r="L53" s="415">
        <f t="shared" si="2"/>
        <v>0</v>
      </c>
      <c r="M53" s="201"/>
      <c r="N53" s="201"/>
      <c r="O53" s="201"/>
      <c r="P53" s="201"/>
      <c r="Q53" s="207"/>
      <c r="R53" s="201"/>
      <c r="S53" s="201"/>
      <c r="T53" s="201"/>
      <c r="U53" s="417"/>
      <c r="V53" s="201"/>
    </row>
    <row r="54" spans="1:22" x14ac:dyDescent="0.3">
      <c r="A54" s="312" t="s">
        <v>473</v>
      </c>
      <c r="B54" s="419" t="s">
        <v>328</v>
      </c>
      <c r="C54" s="206"/>
      <c r="D54" s="206" t="s">
        <v>419</v>
      </c>
      <c r="E54" s="206"/>
      <c r="F54" s="206"/>
      <c r="G54" s="412"/>
      <c r="H54" s="306"/>
      <c r="I54" s="413">
        <f t="shared" si="0"/>
        <v>0</v>
      </c>
      <c r="J54" s="420"/>
      <c r="K54" s="213">
        <f t="shared" si="1"/>
        <v>0</v>
      </c>
      <c r="L54" s="415">
        <f t="shared" si="2"/>
        <v>0</v>
      </c>
      <c r="M54" s="201"/>
      <c r="N54" s="201"/>
      <c r="O54" s="201"/>
      <c r="P54" s="201"/>
      <c r="Q54" s="207"/>
      <c r="R54" s="201"/>
      <c r="S54" s="201"/>
      <c r="T54" s="201"/>
      <c r="U54" s="417"/>
      <c r="V54" s="201"/>
    </row>
    <row r="55" spans="1:22" x14ac:dyDescent="0.3">
      <c r="A55" s="312" t="s">
        <v>474</v>
      </c>
      <c r="B55" s="419" t="s">
        <v>262</v>
      </c>
      <c r="C55" s="206"/>
      <c r="D55" s="206" t="s">
        <v>419</v>
      </c>
      <c r="E55" s="206" t="s">
        <v>414</v>
      </c>
      <c r="F55" s="206"/>
      <c r="G55" s="412" t="s">
        <v>414</v>
      </c>
      <c r="H55" s="306">
        <v>3</v>
      </c>
      <c r="I55" s="413">
        <f t="shared" si="0"/>
        <v>750</v>
      </c>
      <c r="J55" s="420">
        <v>750</v>
      </c>
      <c r="K55" s="213">
        <f t="shared" si="1"/>
        <v>0</v>
      </c>
      <c r="L55" s="415">
        <f t="shared" si="2"/>
        <v>0</v>
      </c>
      <c r="M55" s="201"/>
      <c r="N55" s="201"/>
      <c r="O55" s="201"/>
      <c r="P55" s="201"/>
      <c r="Q55" s="207"/>
      <c r="R55" s="201"/>
      <c r="S55" s="201"/>
      <c r="T55" s="201"/>
      <c r="U55" s="417"/>
      <c r="V55" s="201"/>
    </row>
    <row r="56" spans="1:22" x14ac:dyDescent="0.3">
      <c r="A56" s="312" t="s">
        <v>475</v>
      </c>
      <c r="B56" s="419" t="s">
        <v>315</v>
      </c>
      <c r="C56" s="206"/>
      <c r="D56" s="206" t="s">
        <v>419</v>
      </c>
      <c r="E56" s="206"/>
      <c r="F56" s="206"/>
      <c r="G56" s="412"/>
      <c r="H56" s="306"/>
      <c r="I56" s="413">
        <f t="shared" si="0"/>
        <v>1500</v>
      </c>
      <c r="J56" s="420">
        <v>1500</v>
      </c>
      <c r="K56" s="213">
        <f t="shared" si="1"/>
        <v>0</v>
      </c>
      <c r="L56" s="415">
        <f t="shared" si="2"/>
        <v>0</v>
      </c>
      <c r="M56" s="201"/>
      <c r="N56" s="201"/>
      <c r="O56" s="201"/>
      <c r="P56" s="201"/>
      <c r="Q56" s="207"/>
      <c r="R56" s="201"/>
      <c r="S56" s="201"/>
      <c r="T56" s="201"/>
      <c r="U56" s="417"/>
      <c r="V56" s="201"/>
    </row>
    <row r="57" spans="1:22" x14ac:dyDescent="0.3">
      <c r="A57" s="312" t="s">
        <v>476</v>
      </c>
      <c r="B57" s="419" t="s">
        <v>323</v>
      </c>
      <c r="C57" s="206"/>
      <c r="D57" s="206"/>
      <c r="E57" s="206" t="s">
        <v>414</v>
      </c>
      <c r="F57" s="206"/>
      <c r="G57" s="412"/>
      <c r="H57" s="306"/>
      <c r="I57" s="413">
        <f t="shared" si="0"/>
        <v>150</v>
      </c>
      <c r="J57" s="420">
        <v>150</v>
      </c>
      <c r="K57" s="213">
        <f t="shared" si="1"/>
        <v>0</v>
      </c>
      <c r="L57" s="415">
        <f t="shared" si="2"/>
        <v>0</v>
      </c>
      <c r="M57" s="201"/>
      <c r="N57" s="201"/>
      <c r="O57" s="201"/>
      <c r="P57" s="201"/>
      <c r="Q57" s="207"/>
      <c r="R57" s="201"/>
      <c r="S57" s="201"/>
      <c r="T57" s="201"/>
      <c r="U57" s="417"/>
      <c r="V57" s="201"/>
    </row>
    <row r="58" spans="1:22" x14ac:dyDescent="0.3">
      <c r="A58" s="312" t="s">
        <v>477</v>
      </c>
      <c r="B58" s="419" t="s">
        <v>429</v>
      </c>
      <c r="C58" s="338" t="s">
        <v>416</v>
      </c>
      <c r="D58" s="338"/>
      <c r="E58" s="338" t="s">
        <v>414</v>
      </c>
      <c r="F58" s="338"/>
      <c r="G58" s="412"/>
      <c r="H58" s="306"/>
      <c r="I58" s="413">
        <f t="shared" si="0"/>
        <v>150</v>
      </c>
      <c r="J58" s="420">
        <v>150</v>
      </c>
      <c r="K58" s="213">
        <f t="shared" si="1"/>
        <v>0</v>
      </c>
      <c r="L58" s="415">
        <f t="shared" si="2"/>
        <v>0</v>
      </c>
      <c r="M58" s="201"/>
      <c r="N58" s="201"/>
      <c r="O58" s="201"/>
      <c r="P58" s="201"/>
      <c r="Q58" s="207"/>
      <c r="R58" s="201"/>
      <c r="S58" s="201"/>
      <c r="T58" s="201"/>
      <c r="U58" s="417"/>
      <c r="V58" s="201"/>
    </row>
    <row r="59" spans="1:22" x14ac:dyDescent="0.3">
      <c r="A59" s="312" t="s">
        <v>478</v>
      </c>
      <c r="B59" s="419" t="s">
        <v>321</v>
      </c>
      <c r="C59" s="206" t="s">
        <v>416</v>
      </c>
      <c r="D59" s="206"/>
      <c r="E59" s="206"/>
      <c r="F59" s="206"/>
      <c r="G59" s="412"/>
      <c r="H59" s="306"/>
      <c r="I59" s="413">
        <f t="shared" si="0"/>
        <v>150</v>
      </c>
      <c r="J59" s="420">
        <v>150</v>
      </c>
      <c r="K59" s="213">
        <f t="shared" si="1"/>
        <v>0</v>
      </c>
      <c r="L59" s="415">
        <f t="shared" si="2"/>
        <v>0</v>
      </c>
      <c r="M59" s="201"/>
      <c r="N59" s="201"/>
      <c r="O59" s="201"/>
      <c r="P59" s="201"/>
      <c r="Q59" s="207"/>
      <c r="R59" s="201"/>
      <c r="S59" s="201"/>
      <c r="T59" s="201"/>
      <c r="U59" s="417"/>
      <c r="V59" s="201"/>
    </row>
    <row r="60" spans="1:22" x14ac:dyDescent="0.3">
      <c r="A60" s="312" t="s">
        <v>479</v>
      </c>
      <c r="B60" s="419" t="s">
        <v>443</v>
      </c>
      <c r="C60" s="206" t="s">
        <v>416</v>
      </c>
      <c r="D60" s="206"/>
      <c r="E60" s="206"/>
      <c r="F60" s="206"/>
      <c r="G60" s="412"/>
      <c r="H60" s="306"/>
      <c r="I60" s="413">
        <f t="shared" si="0"/>
        <v>0</v>
      </c>
      <c r="J60" s="420">
        <v>0</v>
      </c>
      <c r="K60" s="213">
        <f t="shared" si="1"/>
        <v>0</v>
      </c>
      <c r="L60" s="415">
        <f t="shared" si="2"/>
        <v>0</v>
      </c>
      <c r="M60" s="201"/>
      <c r="N60" s="201"/>
      <c r="O60" s="201"/>
      <c r="P60" s="201"/>
      <c r="Q60" s="207"/>
      <c r="R60" s="201"/>
      <c r="S60" s="201"/>
      <c r="T60" s="201"/>
      <c r="U60" s="417"/>
      <c r="V60" s="201"/>
    </row>
    <row r="61" spans="1:22" x14ac:dyDescent="0.3">
      <c r="A61" s="312" t="s">
        <v>480</v>
      </c>
      <c r="B61" s="419" t="s">
        <v>323</v>
      </c>
      <c r="C61" s="338"/>
      <c r="D61" s="338"/>
      <c r="E61" s="338" t="s">
        <v>414</v>
      </c>
      <c r="F61" s="338"/>
      <c r="G61" s="412" t="s">
        <v>414</v>
      </c>
      <c r="H61" s="306">
        <v>1</v>
      </c>
      <c r="I61" s="413">
        <f t="shared" si="0"/>
        <v>450</v>
      </c>
      <c r="J61" s="420">
        <v>450</v>
      </c>
      <c r="K61" s="213">
        <f t="shared" si="1"/>
        <v>0</v>
      </c>
      <c r="L61" s="415">
        <f t="shared" si="2"/>
        <v>0</v>
      </c>
      <c r="M61" s="201"/>
      <c r="N61" s="201"/>
      <c r="O61" s="201"/>
      <c r="P61" s="201"/>
      <c r="Q61" s="207"/>
      <c r="R61" s="201"/>
      <c r="S61" s="201"/>
      <c r="T61" s="201"/>
      <c r="U61" s="417"/>
      <c r="V61" s="201"/>
    </row>
    <row r="62" spans="1:22" x14ac:dyDescent="0.3">
      <c r="A62" s="312" t="s">
        <v>481</v>
      </c>
      <c r="B62" s="419" t="s">
        <v>443</v>
      </c>
      <c r="C62" s="206" t="s">
        <v>416</v>
      </c>
      <c r="D62" s="206"/>
      <c r="E62" s="206"/>
      <c r="F62" s="206"/>
      <c r="G62" s="412"/>
      <c r="H62" s="306"/>
      <c r="I62" s="413">
        <f t="shared" si="0"/>
        <v>1050</v>
      </c>
      <c r="J62" s="420">
        <v>1050</v>
      </c>
      <c r="K62" s="213">
        <f t="shared" si="1"/>
        <v>0</v>
      </c>
      <c r="L62" s="415">
        <f t="shared" si="2"/>
        <v>0</v>
      </c>
      <c r="M62" s="201"/>
      <c r="N62" s="201"/>
      <c r="O62" s="201"/>
      <c r="P62" s="201"/>
      <c r="Q62" s="207"/>
      <c r="R62" s="201"/>
      <c r="S62" s="201"/>
      <c r="T62" s="201"/>
      <c r="U62" s="417"/>
      <c r="V62" s="201"/>
    </row>
    <row r="63" spans="1:22" x14ac:dyDescent="0.3">
      <c r="A63" s="312" t="s">
        <v>482</v>
      </c>
      <c r="B63" s="419" t="s">
        <v>223</v>
      </c>
      <c r="C63" s="206" t="s">
        <v>416</v>
      </c>
      <c r="D63" s="206" t="s">
        <v>419</v>
      </c>
      <c r="E63" s="206" t="s">
        <v>414</v>
      </c>
      <c r="F63" s="206"/>
      <c r="G63" s="412"/>
      <c r="H63" s="306"/>
      <c r="I63" s="413">
        <f t="shared" si="0"/>
        <v>2100</v>
      </c>
      <c r="J63" s="420">
        <v>2100</v>
      </c>
      <c r="K63" s="213">
        <f t="shared" si="1"/>
        <v>0</v>
      </c>
      <c r="L63" s="415">
        <f t="shared" si="2"/>
        <v>0</v>
      </c>
      <c r="M63" s="201"/>
      <c r="N63" s="201"/>
      <c r="O63" s="201"/>
      <c r="P63" s="201"/>
      <c r="Q63" s="207"/>
      <c r="R63" s="201"/>
      <c r="S63" s="201"/>
      <c r="T63" s="201"/>
      <c r="U63" s="417"/>
      <c r="V63" s="201"/>
    </row>
    <row r="64" spans="1:22" x14ac:dyDescent="0.3">
      <c r="A64" s="312" t="s">
        <v>483</v>
      </c>
      <c r="B64" s="419" t="s">
        <v>429</v>
      </c>
      <c r="C64" s="338"/>
      <c r="D64" s="338"/>
      <c r="E64" s="338" t="s">
        <v>414</v>
      </c>
      <c r="F64" s="338"/>
      <c r="G64" s="412"/>
      <c r="H64" s="306"/>
      <c r="I64" s="413">
        <f t="shared" si="0"/>
        <v>0</v>
      </c>
      <c r="J64" s="420"/>
      <c r="K64" s="213">
        <f t="shared" si="1"/>
        <v>0</v>
      </c>
      <c r="L64" s="415">
        <f t="shared" si="2"/>
        <v>0</v>
      </c>
      <c r="M64" s="201"/>
      <c r="N64" s="201"/>
      <c r="O64" s="201"/>
      <c r="P64" s="201"/>
      <c r="Q64" s="207"/>
      <c r="R64" s="201"/>
      <c r="S64" s="201"/>
      <c r="T64" s="201"/>
      <c r="U64" s="417"/>
      <c r="V64" s="201"/>
    </row>
    <row r="65" spans="1:1025" x14ac:dyDescent="0.3">
      <c r="A65" s="312" t="s">
        <v>484</v>
      </c>
      <c r="B65" s="419" t="s">
        <v>368</v>
      </c>
      <c r="C65" s="338"/>
      <c r="D65" s="338"/>
      <c r="E65" s="338" t="s">
        <v>414</v>
      </c>
      <c r="F65" s="338"/>
      <c r="G65" s="412"/>
      <c r="H65" s="306"/>
      <c r="I65" s="413">
        <f t="shared" si="0"/>
        <v>1800</v>
      </c>
      <c r="J65" s="420">
        <v>1200</v>
      </c>
      <c r="K65" s="213">
        <f t="shared" si="1"/>
        <v>600</v>
      </c>
      <c r="L65" s="415">
        <f t="shared" si="2"/>
        <v>4</v>
      </c>
      <c r="M65" s="201"/>
      <c r="N65" s="201">
        <v>1</v>
      </c>
      <c r="O65" s="201">
        <v>1</v>
      </c>
      <c r="P65" s="201">
        <v>1</v>
      </c>
      <c r="Q65" s="207"/>
      <c r="R65" s="201"/>
      <c r="S65" s="201">
        <v>1</v>
      </c>
      <c r="T65" s="201"/>
      <c r="U65" s="417"/>
      <c r="V65" s="201"/>
    </row>
    <row r="66" spans="1:1025" x14ac:dyDescent="0.3">
      <c r="A66" s="312" t="s">
        <v>485</v>
      </c>
      <c r="B66" s="419" t="s">
        <v>315</v>
      </c>
      <c r="C66" s="206"/>
      <c r="D66" s="206" t="s">
        <v>419</v>
      </c>
      <c r="E66" s="206"/>
      <c r="F66" s="206"/>
      <c r="G66" s="412" t="s">
        <v>414</v>
      </c>
      <c r="H66" s="306">
        <v>1</v>
      </c>
      <c r="I66" s="413">
        <f t="shared" si="0"/>
        <v>600</v>
      </c>
      <c r="J66" s="420">
        <v>600</v>
      </c>
      <c r="K66" s="213">
        <f t="shared" si="1"/>
        <v>0</v>
      </c>
      <c r="L66" s="415">
        <f t="shared" si="2"/>
        <v>0</v>
      </c>
      <c r="M66" s="201"/>
      <c r="N66" s="201"/>
      <c r="O66" s="201"/>
      <c r="P66" s="201"/>
      <c r="Q66" s="207"/>
      <c r="R66" s="201"/>
      <c r="S66" s="201"/>
      <c r="T66" s="201"/>
      <c r="U66" s="417"/>
      <c r="V66" s="201"/>
    </row>
    <row r="67" spans="1:1025" x14ac:dyDescent="0.3">
      <c r="A67" s="312" t="s">
        <v>486</v>
      </c>
      <c r="B67" s="419" t="s">
        <v>262</v>
      </c>
      <c r="C67" s="206" t="s">
        <v>416</v>
      </c>
      <c r="D67" s="206"/>
      <c r="E67" s="206"/>
      <c r="F67" s="206"/>
      <c r="G67" s="412" t="s">
        <v>414</v>
      </c>
      <c r="H67" s="306">
        <v>2</v>
      </c>
      <c r="I67" s="413">
        <f t="shared" ref="I67:I133" si="3">J67+K67</f>
        <v>1200</v>
      </c>
      <c r="J67" s="420">
        <v>1200</v>
      </c>
      <c r="K67" s="213">
        <f t="shared" ref="K67:K133" si="4">L67*150</f>
        <v>0</v>
      </c>
      <c r="L67" s="415">
        <f t="shared" ref="L67:L133" si="5">SUM(M67:V67)</f>
        <v>0</v>
      </c>
      <c r="M67" s="201"/>
      <c r="N67" s="201"/>
      <c r="O67" s="201"/>
      <c r="P67" s="201"/>
      <c r="Q67" s="207"/>
      <c r="R67" s="201"/>
      <c r="S67" s="201"/>
      <c r="T67" s="201"/>
      <c r="U67" s="417"/>
      <c r="V67" s="201"/>
    </row>
    <row r="68" spans="1:1025" x14ac:dyDescent="0.3">
      <c r="A68" s="312" t="s">
        <v>487</v>
      </c>
      <c r="B68" s="419" t="s">
        <v>371</v>
      </c>
      <c r="C68" s="206"/>
      <c r="D68" s="206"/>
      <c r="E68" s="206" t="s">
        <v>414</v>
      </c>
      <c r="F68" s="206"/>
      <c r="G68" s="412" t="s">
        <v>414</v>
      </c>
      <c r="H68" s="306">
        <v>1</v>
      </c>
      <c r="I68" s="413">
        <f t="shared" si="3"/>
        <v>4950</v>
      </c>
      <c r="J68" s="420">
        <v>4500</v>
      </c>
      <c r="K68" s="213">
        <f t="shared" si="4"/>
        <v>450</v>
      </c>
      <c r="L68" s="415">
        <f t="shared" si="5"/>
        <v>3</v>
      </c>
      <c r="M68" s="201">
        <v>1</v>
      </c>
      <c r="N68" s="201">
        <v>1</v>
      </c>
      <c r="O68" s="201">
        <v>1</v>
      </c>
      <c r="P68" s="201"/>
      <c r="Q68" s="207"/>
      <c r="R68" s="201"/>
      <c r="S68" s="201"/>
      <c r="T68" s="201"/>
      <c r="U68" s="417"/>
      <c r="V68" s="201"/>
    </row>
    <row r="69" spans="1:1025" x14ac:dyDescent="0.3">
      <c r="A69" s="312" t="s">
        <v>488</v>
      </c>
      <c r="B69" s="419" t="s">
        <v>489</v>
      </c>
      <c r="C69" s="206"/>
      <c r="D69" s="206" t="s">
        <v>419</v>
      </c>
      <c r="E69" s="206"/>
      <c r="F69" s="206"/>
      <c r="G69" s="412"/>
      <c r="H69" s="306"/>
      <c r="I69" s="413">
        <f t="shared" si="3"/>
        <v>150</v>
      </c>
      <c r="J69" s="420"/>
      <c r="K69" s="213">
        <f t="shared" si="4"/>
        <v>150</v>
      </c>
      <c r="L69" s="415">
        <f t="shared" si="5"/>
        <v>1</v>
      </c>
      <c r="M69" s="201"/>
      <c r="N69" s="201"/>
      <c r="O69" s="201"/>
      <c r="P69" s="201"/>
      <c r="Q69" s="207">
        <v>1</v>
      </c>
      <c r="R69" s="201"/>
      <c r="S69" s="201"/>
      <c r="T69" s="201"/>
      <c r="U69" s="417"/>
      <c r="V69" s="201"/>
    </row>
    <row r="70" spans="1:1025" x14ac:dyDescent="0.3">
      <c r="A70" s="312" t="s">
        <v>490</v>
      </c>
      <c r="B70" s="419" t="s">
        <v>328</v>
      </c>
      <c r="C70" s="206"/>
      <c r="D70" s="206" t="s">
        <v>419</v>
      </c>
      <c r="E70" s="206"/>
      <c r="F70" s="206"/>
      <c r="G70" s="412"/>
      <c r="H70" s="306"/>
      <c r="I70" s="413">
        <f t="shared" si="3"/>
        <v>0</v>
      </c>
      <c r="J70" s="420"/>
      <c r="K70" s="213">
        <f t="shared" si="4"/>
        <v>0</v>
      </c>
      <c r="L70" s="415">
        <f t="shared" si="5"/>
        <v>0</v>
      </c>
      <c r="M70" s="201"/>
      <c r="N70" s="201"/>
      <c r="O70" s="201"/>
      <c r="P70" s="201"/>
      <c r="Q70" s="207"/>
      <c r="R70" s="201"/>
      <c r="S70" s="201"/>
      <c r="T70" s="201"/>
      <c r="U70" s="417"/>
      <c r="V70" s="201"/>
    </row>
    <row r="71" spans="1:1025" x14ac:dyDescent="0.3">
      <c r="A71" s="312" t="s">
        <v>491</v>
      </c>
      <c r="B71" s="419" t="s">
        <v>429</v>
      </c>
      <c r="C71" s="338"/>
      <c r="D71" s="338" t="s">
        <v>419</v>
      </c>
      <c r="E71" s="338"/>
      <c r="F71" s="338"/>
      <c r="G71" s="412"/>
      <c r="H71" s="306"/>
      <c r="I71" s="413">
        <f t="shared" si="3"/>
        <v>0</v>
      </c>
      <c r="J71" s="420"/>
      <c r="K71" s="213">
        <f t="shared" si="4"/>
        <v>0</v>
      </c>
      <c r="L71" s="415">
        <f t="shared" si="5"/>
        <v>0</v>
      </c>
      <c r="M71" s="201"/>
      <c r="N71" s="201"/>
      <c r="O71" s="201"/>
      <c r="P71" s="201"/>
      <c r="Q71" s="207"/>
      <c r="R71" s="201"/>
      <c r="S71" s="201"/>
      <c r="T71" s="201"/>
      <c r="U71" s="417"/>
      <c r="V71" s="201"/>
    </row>
    <row r="72" spans="1:1025" x14ac:dyDescent="0.3">
      <c r="A72" s="312" t="s">
        <v>492</v>
      </c>
      <c r="B72" s="419" t="s">
        <v>418</v>
      </c>
      <c r="C72" s="206" t="s">
        <v>416</v>
      </c>
      <c r="D72" s="206"/>
      <c r="E72" s="206"/>
      <c r="F72" s="206" t="s">
        <v>468</v>
      </c>
      <c r="G72" s="412"/>
      <c r="H72" s="306"/>
      <c r="I72" s="413">
        <f t="shared" si="3"/>
        <v>300</v>
      </c>
      <c r="J72" s="420">
        <v>300</v>
      </c>
      <c r="K72" s="213">
        <f t="shared" si="4"/>
        <v>0</v>
      </c>
      <c r="L72" s="415">
        <f t="shared" si="5"/>
        <v>0</v>
      </c>
      <c r="M72" s="201"/>
      <c r="N72" s="201"/>
      <c r="O72" s="201"/>
      <c r="P72" s="201"/>
      <c r="Q72" s="207"/>
      <c r="R72" s="201"/>
      <c r="S72" s="201"/>
      <c r="T72" s="201"/>
      <c r="U72" s="417"/>
      <c r="V72" s="201"/>
    </row>
    <row r="73" spans="1:1025" x14ac:dyDescent="0.3">
      <c r="A73" s="312" t="s">
        <v>493</v>
      </c>
      <c r="B73" s="419" t="s">
        <v>315</v>
      </c>
      <c r="C73" s="206"/>
      <c r="D73" s="206" t="s">
        <v>419</v>
      </c>
      <c r="E73" s="206"/>
      <c r="F73" s="206"/>
      <c r="G73" s="412"/>
      <c r="H73" s="306"/>
      <c r="I73" s="413">
        <f t="shared" si="3"/>
        <v>150</v>
      </c>
      <c r="J73" s="420">
        <v>150</v>
      </c>
      <c r="K73" s="213">
        <f t="shared" si="4"/>
        <v>0</v>
      </c>
      <c r="L73" s="415">
        <f t="shared" si="5"/>
        <v>0</v>
      </c>
      <c r="M73" s="201"/>
      <c r="N73" s="201"/>
      <c r="O73" s="201"/>
      <c r="P73" s="201"/>
      <c r="Q73" s="207"/>
      <c r="R73" s="201"/>
      <c r="S73" s="201"/>
      <c r="T73" s="201"/>
      <c r="U73" s="417"/>
      <c r="V73" s="201"/>
    </row>
    <row r="74" spans="1:1025" x14ac:dyDescent="0.3">
      <c r="A74" s="312" t="s">
        <v>494</v>
      </c>
      <c r="B74" s="419" t="s">
        <v>443</v>
      </c>
      <c r="C74" s="206" t="s">
        <v>416</v>
      </c>
      <c r="D74" s="206"/>
      <c r="E74" s="206"/>
      <c r="F74" s="206" t="s">
        <v>453</v>
      </c>
      <c r="G74" s="412"/>
      <c r="H74" s="306"/>
      <c r="I74" s="413">
        <f t="shared" si="3"/>
        <v>300</v>
      </c>
      <c r="J74" s="420">
        <v>0</v>
      </c>
      <c r="K74" s="213">
        <f t="shared" si="4"/>
        <v>300</v>
      </c>
      <c r="L74" s="415">
        <f t="shared" si="5"/>
        <v>2</v>
      </c>
      <c r="M74" s="201"/>
      <c r="N74" s="201"/>
      <c r="O74" s="201"/>
      <c r="P74" s="201">
        <v>1</v>
      </c>
      <c r="Q74" s="207">
        <v>1</v>
      </c>
      <c r="R74" s="201"/>
      <c r="S74" s="201"/>
      <c r="T74" s="201"/>
      <c r="U74" s="417"/>
      <c r="V74" s="201"/>
    </row>
    <row r="75" spans="1:1025" x14ac:dyDescent="0.3">
      <c r="A75" s="312" t="s">
        <v>495</v>
      </c>
      <c r="B75" s="419" t="s">
        <v>229</v>
      </c>
      <c r="C75" s="338" t="s">
        <v>416</v>
      </c>
      <c r="D75" s="338"/>
      <c r="E75" s="338"/>
      <c r="F75" s="338"/>
      <c r="G75" s="412"/>
      <c r="H75" s="306"/>
      <c r="I75" s="413">
        <f t="shared" si="3"/>
        <v>450</v>
      </c>
      <c r="J75" s="420">
        <v>0</v>
      </c>
      <c r="K75" s="213">
        <f t="shared" si="4"/>
        <v>450</v>
      </c>
      <c r="L75" s="415">
        <f t="shared" si="5"/>
        <v>3</v>
      </c>
      <c r="M75" s="201">
        <v>1</v>
      </c>
      <c r="N75" s="201"/>
      <c r="O75" s="201">
        <v>1</v>
      </c>
      <c r="P75" s="201"/>
      <c r="Q75" s="207"/>
      <c r="R75" s="201"/>
      <c r="S75" s="201">
        <v>1</v>
      </c>
      <c r="T75" s="201"/>
      <c r="U75" s="417"/>
      <c r="V75" s="207"/>
    </row>
    <row r="76" spans="1:1025" x14ac:dyDescent="0.3">
      <c r="A76" s="312" t="s">
        <v>496</v>
      </c>
      <c r="B76" s="419" t="s">
        <v>418</v>
      </c>
      <c r="C76" s="206" t="s">
        <v>416</v>
      </c>
      <c r="D76" s="206"/>
      <c r="E76" s="206"/>
      <c r="F76" s="206"/>
      <c r="G76" s="412"/>
      <c r="H76" s="306"/>
      <c r="I76" s="413">
        <f t="shared" si="3"/>
        <v>750</v>
      </c>
      <c r="J76" s="420">
        <v>600</v>
      </c>
      <c r="K76" s="213">
        <f t="shared" si="4"/>
        <v>150</v>
      </c>
      <c r="L76" s="415">
        <f t="shared" si="5"/>
        <v>1</v>
      </c>
      <c r="M76" s="201"/>
      <c r="N76" s="201"/>
      <c r="O76" s="201"/>
      <c r="P76" s="201"/>
      <c r="Q76" s="207"/>
      <c r="R76" s="201"/>
      <c r="S76" s="201">
        <v>1</v>
      </c>
      <c r="T76" s="201"/>
      <c r="U76" s="417"/>
      <c r="V76" s="201"/>
    </row>
    <row r="77" spans="1:1025" x14ac:dyDescent="0.3">
      <c r="A77" s="312" t="s">
        <v>497</v>
      </c>
      <c r="B77" s="419"/>
      <c r="C77" s="338" t="s">
        <v>416</v>
      </c>
      <c r="D77" s="338"/>
      <c r="E77" s="338"/>
      <c r="F77" s="338"/>
      <c r="G77" s="412"/>
      <c r="H77" s="306"/>
      <c r="I77" s="413">
        <f t="shared" si="3"/>
        <v>150</v>
      </c>
      <c r="J77" s="420">
        <v>0</v>
      </c>
      <c r="K77" s="213">
        <f t="shared" si="4"/>
        <v>150</v>
      </c>
      <c r="L77" s="415">
        <f t="shared" si="5"/>
        <v>1</v>
      </c>
      <c r="M77" s="201">
        <v>1</v>
      </c>
      <c r="N77" s="201"/>
      <c r="O77" s="201"/>
      <c r="P77" s="201"/>
      <c r="Q77" s="207"/>
      <c r="R77" s="201"/>
      <c r="S77" s="201"/>
      <c r="T77" s="201"/>
      <c r="U77" s="417"/>
      <c r="V77" s="207"/>
    </row>
    <row r="78" spans="1:1025" x14ac:dyDescent="0.3">
      <c r="A78" s="312" t="s">
        <v>498</v>
      </c>
      <c r="B78" s="419" t="s">
        <v>223</v>
      </c>
      <c r="C78" s="338" t="s">
        <v>416</v>
      </c>
      <c r="D78" s="338"/>
      <c r="E78" s="338"/>
      <c r="F78" s="338" t="s">
        <v>453</v>
      </c>
      <c r="G78" s="412"/>
      <c r="H78" s="306"/>
      <c r="I78" s="413">
        <f t="shared" si="3"/>
        <v>300</v>
      </c>
      <c r="J78" s="420">
        <v>0</v>
      </c>
      <c r="K78" s="213">
        <f t="shared" si="4"/>
        <v>300</v>
      </c>
      <c r="L78" s="415">
        <f t="shared" si="5"/>
        <v>2</v>
      </c>
      <c r="M78" s="201"/>
      <c r="N78" s="201"/>
      <c r="O78" s="201"/>
      <c r="P78" s="201">
        <v>1</v>
      </c>
      <c r="Q78" s="207"/>
      <c r="R78" s="201"/>
      <c r="S78" s="201">
        <v>1</v>
      </c>
      <c r="T78" s="201"/>
      <c r="U78" s="417"/>
      <c r="V78" s="207"/>
    </row>
    <row r="79" spans="1:1025" s="434" customFormat="1" x14ac:dyDescent="0.3">
      <c r="A79" s="421" t="s">
        <v>499</v>
      </c>
      <c r="B79" s="422" t="s">
        <v>328</v>
      </c>
      <c r="C79" s="423"/>
      <c r="D79" s="423" t="s">
        <v>419</v>
      </c>
      <c r="E79" s="423"/>
      <c r="F79" s="423"/>
      <c r="G79" s="424"/>
      <c r="H79" s="425"/>
      <c r="I79" s="426">
        <f t="shared" si="3"/>
        <v>750</v>
      </c>
      <c r="J79" s="427">
        <v>750</v>
      </c>
      <c r="K79" s="428">
        <f t="shared" si="4"/>
        <v>0</v>
      </c>
      <c r="L79" s="429">
        <f t="shared" si="5"/>
        <v>0</v>
      </c>
      <c r="M79" s="430"/>
      <c r="N79" s="430"/>
      <c r="O79" s="430"/>
      <c r="P79" s="430"/>
      <c r="Q79" s="431"/>
      <c r="R79" s="430"/>
      <c r="S79" s="430"/>
      <c r="T79" s="430"/>
      <c r="U79" s="432"/>
      <c r="V79" s="430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3"/>
      <c r="AO79" s="433"/>
      <c r="AP79" s="433"/>
      <c r="AQ79" s="433"/>
      <c r="AR79" s="433"/>
      <c r="AS79" s="433"/>
      <c r="AT79" s="433"/>
      <c r="AU79" s="433"/>
      <c r="AV79" s="433"/>
      <c r="AW79" s="433"/>
      <c r="AX79" s="433"/>
      <c r="AY79" s="433"/>
      <c r="AZ79" s="433"/>
      <c r="BA79" s="433"/>
      <c r="BB79" s="433"/>
      <c r="BC79" s="433"/>
      <c r="BD79" s="433"/>
      <c r="BE79" s="433"/>
      <c r="BF79" s="433"/>
      <c r="BG79" s="433"/>
      <c r="BH79" s="433"/>
      <c r="BI79" s="433"/>
      <c r="BJ79" s="433"/>
      <c r="BK79" s="433"/>
      <c r="BL79" s="433"/>
      <c r="BM79" s="433"/>
      <c r="BN79" s="433"/>
      <c r="BO79" s="433"/>
      <c r="BP79" s="433"/>
      <c r="BQ79" s="433"/>
      <c r="BR79" s="433"/>
      <c r="BS79" s="433"/>
      <c r="BT79" s="433"/>
      <c r="BU79" s="433"/>
      <c r="BV79" s="433"/>
      <c r="BW79" s="433"/>
      <c r="BX79" s="433"/>
      <c r="BY79" s="433"/>
      <c r="BZ79" s="433"/>
      <c r="CA79" s="433"/>
      <c r="CB79" s="433"/>
      <c r="CC79" s="433"/>
      <c r="CD79" s="433"/>
      <c r="CE79" s="433"/>
      <c r="CF79" s="433"/>
      <c r="CG79" s="433"/>
      <c r="CH79" s="433"/>
      <c r="CI79" s="433"/>
      <c r="CJ79" s="433"/>
      <c r="CK79" s="433"/>
      <c r="CL79" s="433"/>
      <c r="CM79" s="433"/>
      <c r="CN79" s="433"/>
      <c r="CO79" s="433"/>
      <c r="CP79" s="433"/>
      <c r="CQ79" s="433"/>
      <c r="CR79" s="433"/>
      <c r="CS79" s="433"/>
      <c r="CT79" s="433"/>
      <c r="CU79" s="433"/>
      <c r="CV79" s="433"/>
      <c r="CW79" s="433"/>
      <c r="CX79" s="433"/>
      <c r="CY79" s="433"/>
      <c r="CZ79" s="433"/>
      <c r="DA79" s="433"/>
      <c r="DB79" s="433"/>
      <c r="DC79" s="433"/>
      <c r="DD79" s="433"/>
      <c r="DE79" s="433"/>
      <c r="DF79" s="433"/>
      <c r="DG79" s="433"/>
      <c r="DH79" s="433"/>
      <c r="DI79" s="433"/>
      <c r="DJ79" s="433"/>
      <c r="DK79" s="433"/>
      <c r="DL79" s="433"/>
      <c r="DM79" s="433"/>
      <c r="DN79" s="433"/>
      <c r="DO79" s="433"/>
      <c r="DP79" s="433"/>
      <c r="DQ79" s="433"/>
      <c r="DR79" s="433"/>
      <c r="DS79" s="433"/>
      <c r="DT79" s="433"/>
      <c r="DU79" s="433"/>
      <c r="DV79" s="433"/>
      <c r="DW79" s="433"/>
      <c r="DX79" s="433"/>
      <c r="DY79" s="433"/>
      <c r="DZ79" s="433"/>
      <c r="EA79" s="433"/>
      <c r="EB79" s="433"/>
      <c r="EC79" s="433"/>
      <c r="ED79" s="433"/>
      <c r="EE79" s="433"/>
      <c r="EF79" s="433"/>
      <c r="EG79" s="433"/>
      <c r="EH79" s="433"/>
      <c r="EI79" s="433"/>
      <c r="EJ79" s="433"/>
      <c r="EK79" s="433"/>
      <c r="EL79" s="433"/>
      <c r="EM79" s="433"/>
      <c r="EN79" s="433"/>
      <c r="EO79" s="433"/>
      <c r="EP79" s="433"/>
      <c r="EQ79" s="433"/>
      <c r="ER79" s="433"/>
      <c r="ES79" s="433"/>
      <c r="ET79" s="433"/>
      <c r="EU79" s="433"/>
      <c r="EV79" s="433"/>
      <c r="EW79" s="433"/>
      <c r="EX79" s="433"/>
      <c r="EY79" s="433"/>
      <c r="EZ79" s="433"/>
      <c r="FA79" s="433"/>
      <c r="FB79" s="433"/>
      <c r="FC79" s="433"/>
      <c r="FD79" s="433"/>
      <c r="FE79" s="433"/>
      <c r="FF79" s="433"/>
      <c r="FG79" s="433"/>
      <c r="FH79" s="433"/>
      <c r="FI79" s="433"/>
      <c r="FJ79" s="433"/>
      <c r="FK79" s="433"/>
      <c r="FL79" s="433"/>
      <c r="FM79" s="433"/>
      <c r="FN79" s="433"/>
      <c r="FO79" s="433"/>
      <c r="FP79" s="433"/>
      <c r="FQ79" s="433"/>
      <c r="FR79" s="433"/>
      <c r="FS79" s="433"/>
      <c r="FT79" s="433"/>
      <c r="FU79" s="433"/>
      <c r="FV79" s="433"/>
      <c r="FW79" s="433"/>
      <c r="FX79" s="433"/>
      <c r="FY79" s="433"/>
      <c r="FZ79" s="433"/>
      <c r="GA79" s="433"/>
      <c r="GB79" s="433"/>
      <c r="GC79" s="433"/>
      <c r="GD79" s="433"/>
      <c r="GE79" s="433"/>
      <c r="GF79" s="433"/>
      <c r="GG79" s="433"/>
      <c r="GH79" s="433"/>
      <c r="GI79" s="433"/>
      <c r="GJ79" s="433"/>
      <c r="GK79" s="433"/>
      <c r="GL79" s="433"/>
      <c r="GM79" s="433"/>
      <c r="GN79" s="433"/>
      <c r="GO79" s="433"/>
      <c r="GP79" s="433"/>
      <c r="GQ79" s="433"/>
      <c r="GR79" s="433"/>
      <c r="GS79" s="433"/>
      <c r="GT79" s="433"/>
      <c r="GU79" s="433"/>
      <c r="GV79" s="433"/>
      <c r="GW79" s="433"/>
      <c r="GX79" s="433"/>
      <c r="GY79" s="433"/>
      <c r="GZ79" s="433"/>
      <c r="HA79" s="433"/>
      <c r="HB79" s="433"/>
      <c r="HC79" s="433"/>
      <c r="HD79" s="433"/>
      <c r="HE79" s="433"/>
      <c r="HF79" s="433"/>
      <c r="HG79" s="433"/>
      <c r="HH79" s="433"/>
      <c r="HI79" s="433"/>
      <c r="HJ79" s="433"/>
      <c r="HK79" s="433"/>
      <c r="HL79" s="433"/>
      <c r="HM79" s="433"/>
      <c r="HN79" s="433"/>
      <c r="HO79" s="433"/>
      <c r="HP79" s="433"/>
      <c r="HQ79" s="433"/>
      <c r="HR79" s="433"/>
      <c r="HS79" s="433"/>
      <c r="HT79" s="433"/>
      <c r="HU79" s="433"/>
      <c r="HV79" s="433"/>
      <c r="HW79" s="433"/>
      <c r="HX79" s="433"/>
      <c r="HY79" s="433"/>
      <c r="HZ79" s="433"/>
      <c r="IA79" s="433"/>
      <c r="IB79" s="433"/>
      <c r="IC79" s="433"/>
      <c r="ID79" s="433"/>
      <c r="IE79" s="433"/>
      <c r="IF79" s="433"/>
      <c r="IG79" s="433"/>
      <c r="IH79" s="433"/>
      <c r="II79" s="433"/>
      <c r="IJ79" s="433"/>
      <c r="IK79" s="433"/>
      <c r="IL79" s="433"/>
      <c r="IM79" s="433"/>
      <c r="IN79" s="433"/>
      <c r="IO79" s="433"/>
      <c r="IP79" s="433"/>
      <c r="IQ79" s="433"/>
      <c r="IR79" s="433"/>
      <c r="IS79" s="433"/>
      <c r="IT79" s="433"/>
      <c r="IU79" s="433"/>
      <c r="IV79" s="433"/>
      <c r="IW79" s="433"/>
      <c r="IX79" s="433"/>
      <c r="IY79" s="433"/>
      <c r="IZ79" s="433"/>
      <c r="JA79" s="433"/>
      <c r="JB79" s="433"/>
      <c r="JC79" s="433"/>
      <c r="JD79" s="433"/>
      <c r="JE79" s="433"/>
      <c r="JF79" s="433"/>
      <c r="JG79" s="433"/>
      <c r="JH79" s="433"/>
      <c r="JI79" s="433"/>
      <c r="JJ79" s="433"/>
      <c r="JK79" s="433"/>
      <c r="JL79" s="433"/>
      <c r="JM79" s="433"/>
      <c r="JN79" s="433"/>
      <c r="JO79" s="433"/>
      <c r="JP79" s="433"/>
      <c r="JQ79" s="433"/>
      <c r="JR79" s="433"/>
      <c r="JS79" s="433"/>
      <c r="JT79" s="433"/>
      <c r="JU79" s="433"/>
      <c r="JV79" s="433"/>
      <c r="JW79" s="433"/>
      <c r="JX79" s="433"/>
      <c r="JY79" s="433"/>
      <c r="JZ79" s="433"/>
      <c r="KA79" s="433"/>
      <c r="KB79" s="433"/>
      <c r="KC79" s="433"/>
      <c r="KD79" s="433"/>
      <c r="KE79" s="433"/>
      <c r="KF79" s="433"/>
      <c r="KG79" s="433"/>
      <c r="KH79" s="433"/>
      <c r="KI79" s="433"/>
      <c r="KJ79" s="433"/>
      <c r="KK79" s="433"/>
      <c r="KL79" s="433"/>
      <c r="KM79" s="433"/>
      <c r="KN79" s="433"/>
      <c r="KO79" s="433"/>
      <c r="KP79" s="433"/>
      <c r="KQ79" s="433"/>
      <c r="KR79" s="433"/>
      <c r="KS79" s="433"/>
      <c r="KT79" s="433"/>
      <c r="KU79" s="433"/>
      <c r="KV79" s="433"/>
      <c r="KW79" s="433"/>
      <c r="KX79" s="433"/>
      <c r="KY79" s="433"/>
      <c r="KZ79" s="433"/>
      <c r="LA79" s="433"/>
      <c r="LB79" s="433"/>
      <c r="LC79" s="433"/>
      <c r="LD79" s="433"/>
      <c r="LE79" s="433"/>
      <c r="LF79" s="433"/>
      <c r="LG79" s="433"/>
      <c r="LH79" s="433"/>
      <c r="LI79" s="433"/>
      <c r="LJ79" s="433"/>
      <c r="LK79" s="433"/>
      <c r="LL79" s="433"/>
      <c r="LM79" s="433"/>
      <c r="LN79" s="433"/>
      <c r="LO79" s="433"/>
      <c r="LP79" s="433"/>
      <c r="LQ79" s="433"/>
      <c r="LR79" s="433"/>
      <c r="LS79" s="433"/>
      <c r="LT79" s="433"/>
      <c r="LU79" s="433"/>
      <c r="LV79" s="433"/>
      <c r="LW79" s="433"/>
      <c r="LX79" s="433"/>
      <c r="LY79" s="433"/>
      <c r="LZ79" s="433"/>
      <c r="MA79" s="433"/>
      <c r="MB79" s="433"/>
      <c r="MC79" s="433"/>
      <c r="MD79" s="433"/>
      <c r="ME79" s="433"/>
      <c r="MF79" s="433"/>
      <c r="MG79" s="433"/>
      <c r="MH79" s="433"/>
      <c r="MI79" s="433"/>
      <c r="MJ79" s="433"/>
      <c r="MK79" s="433"/>
      <c r="ML79" s="433"/>
      <c r="MM79" s="433"/>
      <c r="MN79" s="433"/>
      <c r="MO79" s="433"/>
      <c r="MP79" s="433"/>
      <c r="MQ79" s="433"/>
      <c r="MR79" s="433"/>
      <c r="MS79" s="433"/>
      <c r="MT79" s="433"/>
      <c r="MU79" s="433"/>
      <c r="MV79" s="433"/>
      <c r="MW79" s="433"/>
      <c r="MX79" s="433"/>
      <c r="MY79" s="433"/>
      <c r="MZ79" s="433"/>
      <c r="NA79" s="433"/>
      <c r="NB79" s="433"/>
      <c r="NC79" s="433"/>
      <c r="ND79" s="433"/>
      <c r="NE79" s="433"/>
      <c r="NF79" s="433"/>
      <c r="NG79" s="433"/>
      <c r="NH79" s="433"/>
      <c r="NI79" s="433"/>
      <c r="NJ79" s="433"/>
      <c r="NK79" s="433"/>
      <c r="NL79" s="433"/>
      <c r="NM79" s="433"/>
      <c r="NN79" s="433"/>
      <c r="NO79" s="433"/>
      <c r="NP79" s="433"/>
      <c r="NQ79" s="433"/>
      <c r="NR79" s="433"/>
      <c r="NS79" s="433"/>
      <c r="NT79" s="433"/>
      <c r="NU79" s="433"/>
      <c r="NV79" s="433"/>
      <c r="NW79" s="433"/>
      <c r="NX79" s="433"/>
      <c r="NY79" s="433"/>
      <c r="NZ79" s="433"/>
      <c r="OA79" s="433"/>
      <c r="OB79" s="433"/>
      <c r="OC79" s="433"/>
      <c r="OD79" s="433"/>
      <c r="OE79" s="433"/>
      <c r="OF79" s="433"/>
      <c r="OG79" s="433"/>
      <c r="OH79" s="433"/>
      <c r="OI79" s="433"/>
      <c r="OJ79" s="433"/>
      <c r="OK79" s="433"/>
      <c r="OL79" s="433"/>
      <c r="OM79" s="433"/>
      <c r="ON79" s="433"/>
      <c r="OO79" s="433"/>
      <c r="OP79" s="433"/>
      <c r="OQ79" s="433"/>
      <c r="OR79" s="433"/>
      <c r="OS79" s="433"/>
      <c r="OT79" s="433"/>
      <c r="OU79" s="433"/>
      <c r="OV79" s="433"/>
      <c r="OW79" s="433"/>
      <c r="OX79" s="433"/>
      <c r="OY79" s="433"/>
      <c r="OZ79" s="433"/>
      <c r="PA79" s="433"/>
      <c r="PB79" s="433"/>
      <c r="PC79" s="433"/>
      <c r="PD79" s="433"/>
      <c r="PE79" s="433"/>
      <c r="PF79" s="433"/>
      <c r="PG79" s="433"/>
      <c r="PH79" s="433"/>
      <c r="PI79" s="433"/>
      <c r="PJ79" s="433"/>
      <c r="PK79" s="433"/>
      <c r="PL79" s="433"/>
      <c r="PM79" s="433"/>
      <c r="PN79" s="433"/>
      <c r="PO79" s="433"/>
      <c r="PP79" s="433"/>
      <c r="PQ79" s="433"/>
      <c r="PR79" s="433"/>
      <c r="PS79" s="433"/>
      <c r="PT79" s="433"/>
      <c r="PU79" s="433"/>
      <c r="PV79" s="433"/>
      <c r="PW79" s="433"/>
      <c r="PX79" s="433"/>
      <c r="PY79" s="433"/>
      <c r="PZ79" s="433"/>
      <c r="QA79" s="433"/>
      <c r="QB79" s="433"/>
      <c r="QC79" s="433"/>
      <c r="QD79" s="433"/>
      <c r="QE79" s="433"/>
      <c r="QF79" s="433"/>
      <c r="QG79" s="433"/>
      <c r="QH79" s="433"/>
      <c r="QI79" s="433"/>
      <c r="QJ79" s="433"/>
      <c r="QK79" s="433"/>
      <c r="QL79" s="433"/>
      <c r="QM79" s="433"/>
      <c r="QN79" s="433"/>
      <c r="QO79" s="433"/>
      <c r="QP79" s="433"/>
      <c r="QQ79" s="433"/>
      <c r="QR79" s="433"/>
      <c r="QS79" s="433"/>
      <c r="QT79" s="433"/>
      <c r="QU79" s="433"/>
      <c r="QV79" s="433"/>
      <c r="QW79" s="433"/>
      <c r="QX79" s="433"/>
      <c r="QY79" s="433"/>
      <c r="QZ79" s="433"/>
      <c r="RA79" s="433"/>
      <c r="RB79" s="433"/>
      <c r="RC79" s="433"/>
      <c r="RD79" s="433"/>
      <c r="RE79" s="433"/>
      <c r="RF79" s="433"/>
      <c r="RG79" s="433"/>
      <c r="RH79" s="433"/>
      <c r="RI79" s="433"/>
      <c r="RJ79" s="433"/>
      <c r="RK79" s="433"/>
      <c r="RL79" s="433"/>
      <c r="RM79" s="433"/>
      <c r="RN79" s="433"/>
      <c r="RO79" s="433"/>
      <c r="RP79" s="433"/>
      <c r="RQ79" s="433"/>
      <c r="RR79" s="433"/>
      <c r="RS79" s="433"/>
      <c r="RT79" s="433"/>
      <c r="RU79" s="433"/>
      <c r="RV79" s="433"/>
      <c r="RW79" s="433"/>
      <c r="RX79" s="433"/>
      <c r="RY79" s="433"/>
      <c r="RZ79" s="433"/>
      <c r="SA79" s="433"/>
      <c r="SB79" s="433"/>
      <c r="SC79" s="433"/>
      <c r="SD79" s="433"/>
      <c r="SE79" s="433"/>
      <c r="SF79" s="433"/>
      <c r="SG79" s="433"/>
      <c r="SH79" s="433"/>
      <c r="SI79" s="433"/>
      <c r="SJ79" s="433"/>
      <c r="SK79" s="433"/>
      <c r="SL79" s="433"/>
      <c r="SM79" s="433"/>
      <c r="SN79" s="433"/>
      <c r="SO79" s="433"/>
      <c r="SP79" s="433"/>
      <c r="SQ79" s="433"/>
      <c r="SR79" s="433"/>
      <c r="SS79" s="433"/>
      <c r="ST79" s="433"/>
      <c r="SU79" s="433"/>
      <c r="SV79" s="433"/>
      <c r="SW79" s="433"/>
      <c r="SX79" s="433"/>
      <c r="SY79" s="433"/>
      <c r="SZ79" s="433"/>
      <c r="TA79" s="433"/>
      <c r="TB79" s="433"/>
      <c r="TC79" s="433"/>
      <c r="TD79" s="433"/>
      <c r="TE79" s="433"/>
      <c r="TF79" s="433"/>
      <c r="TG79" s="433"/>
      <c r="TH79" s="433"/>
      <c r="TI79" s="433"/>
      <c r="TJ79" s="433"/>
      <c r="TK79" s="433"/>
      <c r="TL79" s="433"/>
      <c r="TM79" s="433"/>
      <c r="TN79" s="433"/>
      <c r="TO79" s="433"/>
      <c r="TP79" s="433"/>
      <c r="TQ79" s="433"/>
      <c r="TR79" s="433"/>
      <c r="TS79" s="433"/>
      <c r="TT79" s="433"/>
      <c r="TU79" s="433"/>
      <c r="TV79" s="433"/>
      <c r="TW79" s="433"/>
      <c r="TX79" s="433"/>
      <c r="TY79" s="433"/>
      <c r="TZ79" s="433"/>
      <c r="UA79" s="433"/>
      <c r="UB79" s="433"/>
      <c r="UC79" s="433"/>
      <c r="UD79" s="433"/>
      <c r="UE79" s="433"/>
      <c r="UF79" s="433"/>
      <c r="UG79" s="433"/>
      <c r="UH79" s="433"/>
      <c r="UI79" s="433"/>
      <c r="UJ79" s="433"/>
      <c r="UK79" s="433"/>
      <c r="UL79" s="433"/>
      <c r="UM79" s="433"/>
      <c r="UN79" s="433"/>
      <c r="UO79" s="433"/>
      <c r="UP79" s="433"/>
      <c r="UQ79" s="433"/>
      <c r="UR79" s="433"/>
      <c r="US79" s="433"/>
      <c r="UT79" s="433"/>
      <c r="UU79" s="433"/>
      <c r="UV79" s="433"/>
      <c r="UW79" s="433"/>
      <c r="UX79" s="433"/>
      <c r="UY79" s="433"/>
      <c r="UZ79" s="433"/>
      <c r="VA79" s="433"/>
      <c r="VB79" s="433"/>
      <c r="VC79" s="433"/>
      <c r="VD79" s="433"/>
      <c r="VE79" s="433"/>
      <c r="VF79" s="433"/>
      <c r="VG79" s="433"/>
      <c r="VH79" s="433"/>
      <c r="VI79" s="433"/>
      <c r="VJ79" s="433"/>
      <c r="VK79" s="433"/>
      <c r="VL79" s="433"/>
      <c r="VM79" s="433"/>
      <c r="VN79" s="433"/>
      <c r="VO79" s="433"/>
      <c r="VP79" s="433"/>
      <c r="VQ79" s="433"/>
      <c r="VR79" s="433"/>
      <c r="VS79" s="433"/>
      <c r="VT79" s="433"/>
      <c r="VU79" s="433"/>
      <c r="VV79" s="433"/>
      <c r="VW79" s="433"/>
      <c r="VX79" s="433"/>
      <c r="VY79" s="433"/>
      <c r="VZ79" s="433"/>
      <c r="WA79" s="433"/>
      <c r="WB79" s="433"/>
      <c r="WC79" s="433"/>
      <c r="WD79" s="433"/>
      <c r="WE79" s="433"/>
      <c r="WF79" s="433"/>
      <c r="WG79" s="433"/>
      <c r="WH79" s="433"/>
      <c r="WI79" s="433"/>
      <c r="WJ79" s="433"/>
      <c r="WK79" s="433"/>
      <c r="WL79" s="433"/>
      <c r="WM79" s="433"/>
      <c r="WN79" s="433"/>
      <c r="WO79" s="433"/>
      <c r="WP79" s="433"/>
      <c r="WQ79" s="433"/>
      <c r="WR79" s="433"/>
      <c r="WS79" s="433"/>
      <c r="WT79" s="433"/>
      <c r="WU79" s="433"/>
      <c r="WV79" s="433"/>
      <c r="WW79" s="433"/>
      <c r="WX79" s="433"/>
      <c r="WY79" s="433"/>
      <c r="WZ79" s="433"/>
      <c r="XA79" s="433"/>
      <c r="XB79" s="433"/>
      <c r="XC79" s="433"/>
      <c r="XD79" s="433"/>
      <c r="XE79" s="433"/>
      <c r="XF79" s="433"/>
      <c r="XG79" s="433"/>
      <c r="XH79" s="433"/>
      <c r="XI79" s="433"/>
      <c r="XJ79" s="433"/>
      <c r="XK79" s="433"/>
      <c r="XL79" s="433"/>
      <c r="XM79" s="433"/>
      <c r="XN79" s="433"/>
      <c r="XO79" s="433"/>
      <c r="XP79" s="433"/>
      <c r="XQ79" s="433"/>
      <c r="XR79" s="433"/>
      <c r="XS79" s="433"/>
      <c r="XT79" s="433"/>
      <c r="XU79" s="433"/>
      <c r="XV79" s="433"/>
      <c r="XW79" s="433"/>
      <c r="XX79" s="433"/>
      <c r="XY79" s="433"/>
      <c r="XZ79" s="433"/>
      <c r="YA79" s="433"/>
      <c r="YB79" s="433"/>
      <c r="YC79" s="433"/>
      <c r="YD79" s="433"/>
      <c r="YE79" s="433"/>
      <c r="YF79" s="433"/>
      <c r="YG79" s="433"/>
      <c r="YH79" s="433"/>
      <c r="YI79" s="433"/>
      <c r="YJ79" s="433"/>
      <c r="YK79" s="433"/>
      <c r="YL79" s="433"/>
      <c r="YM79" s="433"/>
      <c r="YN79" s="433"/>
      <c r="YO79" s="433"/>
      <c r="YP79" s="433"/>
      <c r="YQ79" s="433"/>
      <c r="YR79" s="433"/>
      <c r="YS79" s="433"/>
      <c r="YT79" s="433"/>
      <c r="YU79" s="433"/>
      <c r="YV79" s="433"/>
      <c r="YW79" s="433"/>
      <c r="YX79" s="433"/>
      <c r="YY79" s="433"/>
      <c r="YZ79" s="433"/>
      <c r="ZA79" s="433"/>
      <c r="ZB79" s="433"/>
      <c r="ZC79" s="433"/>
      <c r="ZD79" s="433"/>
      <c r="ZE79" s="433"/>
      <c r="ZF79" s="433"/>
      <c r="ZG79" s="433"/>
      <c r="ZH79" s="433"/>
      <c r="ZI79" s="433"/>
      <c r="ZJ79" s="433"/>
      <c r="ZK79" s="433"/>
      <c r="ZL79" s="433"/>
      <c r="ZM79" s="433"/>
      <c r="ZN79" s="433"/>
      <c r="ZO79" s="433"/>
      <c r="ZP79" s="433"/>
      <c r="ZQ79" s="433"/>
      <c r="ZR79" s="433"/>
      <c r="ZS79" s="433"/>
      <c r="ZT79" s="433"/>
      <c r="ZU79" s="433"/>
      <c r="ZV79" s="433"/>
      <c r="ZW79" s="433"/>
      <c r="ZX79" s="433"/>
      <c r="ZY79" s="433"/>
      <c r="ZZ79" s="433"/>
      <c r="AAA79" s="433"/>
      <c r="AAB79" s="433"/>
      <c r="AAC79" s="433"/>
      <c r="AAD79" s="433"/>
      <c r="AAE79" s="433"/>
      <c r="AAF79" s="433"/>
      <c r="AAG79" s="433"/>
      <c r="AAH79" s="433"/>
      <c r="AAI79" s="433"/>
      <c r="AAJ79" s="433"/>
      <c r="AAK79" s="433"/>
      <c r="AAL79" s="433"/>
      <c r="AAM79" s="433"/>
      <c r="AAN79" s="433"/>
      <c r="AAO79" s="433"/>
      <c r="AAP79" s="433"/>
      <c r="AAQ79" s="433"/>
      <c r="AAR79" s="433"/>
      <c r="AAS79" s="433"/>
      <c r="AAT79" s="433"/>
      <c r="AAU79" s="433"/>
      <c r="AAV79" s="433"/>
      <c r="AAW79" s="433"/>
      <c r="AAX79" s="433"/>
      <c r="AAY79" s="433"/>
      <c r="AAZ79" s="433"/>
      <c r="ABA79" s="433"/>
      <c r="ABB79" s="433"/>
      <c r="ABC79" s="433"/>
      <c r="ABD79" s="433"/>
      <c r="ABE79" s="433"/>
      <c r="ABF79" s="433"/>
      <c r="ABG79" s="433"/>
      <c r="ABH79" s="433"/>
      <c r="ABI79" s="433"/>
      <c r="ABJ79" s="433"/>
      <c r="ABK79" s="433"/>
      <c r="ABL79" s="433"/>
      <c r="ABM79" s="433"/>
      <c r="ABN79" s="433"/>
      <c r="ABO79" s="433"/>
      <c r="ABP79" s="433"/>
      <c r="ABQ79" s="433"/>
      <c r="ABR79" s="433"/>
      <c r="ABS79" s="433"/>
      <c r="ABT79" s="433"/>
      <c r="ABU79" s="433"/>
      <c r="ABV79" s="433"/>
      <c r="ABW79" s="433"/>
      <c r="ABX79" s="433"/>
      <c r="ABY79" s="433"/>
      <c r="ABZ79" s="433"/>
      <c r="ACA79" s="433"/>
      <c r="ACB79" s="433"/>
      <c r="ACC79" s="433"/>
      <c r="ACD79" s="433"/>
      <c r="ACE79" s="433"/>
      <c r="ACF79" s="433"/>
      <c r="ACG79" s="433"/>
      <c r="ACH79" s="433"/>
      <c r="ACI79" s="433"/>
      <c r="ACJ79" s="433"/>
      <c r="ACK79" s="433"/>
      <c r="ACL79" s="433"/>
      <c r="ACM79" s="433"/>
      <c r="ACN79" s="433"/>
      <c r="ACO79" s="433"/>
      <c r="ACP79" s="433"/>
      <c r="ACQ79" s="433"/>
      <c r="ACR79" s="433"/>
      <c r="ACS79" s="433"/>
      <c r="ACT79" s="433"/>
      <c r="ACU79" s="433"/>
      <c r="ACV79" s="433"/>
      <c r="ACW79" s="433"/>
      <c r="ACX79" s="433"/>
      <c r="ACY79" s="433"/>
      <c r="ACZ79" s="433"/>
      <c r="ADA79" s="433"/>
      <c r="ADB79" s="433"/>
      <c r="ADC79" s="433"/>
      <c r="ADD79" s="433"/>
      <c r="ADE79" s="433"/>
      <c r="ADF79" s="433"/>
      <c r="ADG79" s="433"/>
      <c r="ADH79" s="433"/>
      <c r="ADI79" s="433"/>
      <c r="ADJ79" s="433"/>
      <c r="ADK79" s="433"/>
      <c r="ADL79" s="433"/>
      <c r="ADM79" s="433"/>
      <c r="ADN79" s="433"/>
      <c r="ADO79" s="433"/>
      <c r="ADP79" s="433"/>
      <c r="ADQ79" s="433"/>
      <c r="ADR79" s="433"/>
      <c r="ADS79" s="433"/>
      <c r="ADT79" s="433"/>
      <c r="ADU79" s="433"/>
      <c r="ADV79" s="433"/>
      <c r="ADW79" s="433"/>
      <c r="ADX79" s="433"/>
      <c r="ADY79" s="433"/>
      <c r="ADZ79" s="433"/>
      <c r="AEA79" s="433"/>
      <c r="AEB79" s="433"/>
      <c r="AEC79" s="433"/>
      <c r="AED79" s="433"/>
      <c r="AEE79" s="433"/>
      <c r="AEF79" s="433"/>
      <c r="AEG79" s="433"/>
      <c r="AEH79" s="433"/>
      <c r="AEI79" s="433"/>
      <c r="AEJ79" s="433"/>
      <c r="AEK79" s="433"/>
      <c r="AEL79" s="433"/>
      <c r="AEM79" s="433"/>
      <c r="AEN79" s="433"/>
      <c r="AEO79" s="433"/>
      <c r="AEP79" s="433"/>
      <c r="AEQ79" s="433"/>
      <c r="AER79" s="433"/>
      <c r="AES79" s="433"/>
      <c r="AET79" s="433"/>
      <c r="AEU79" s="433"/>
      <c r="AEV79" s="433"/>
      <c r="AEW79" s="433"/>
      <c r="AEX79" s="433"/>
      <c r="AEY79" s="433"/>
      <c r="AEZ79" s="433"/>
      <c r="AFA79" s="433"/>
      <c r="AFB79" s="433"/>
      <c r="AFC79" s="433"/>
      <c r="AFD79" s="433"/>
      <c r="AFE79" s="433"/>
      <c r="AFF79" s="433"/>
      <c r="AFG79" s="433"/>
      <c r="AFH79" s="433"/>
      <c r="AFI79" s="433"/>
      <c r="AFJ79" s="433"/>
      <c r="AFK79" s="433"/>
      <c r="AFL79" s="433"/>
      <c r="AFM79" s="433"/>
      <c r="AFN79" s="433"/>
      <c r="AFO79" s="433"/>
      <c r="AFP79" s="433"/>
      <c r="AFQ79" s="433"/>
      <c r="AFR79" s="433"/>
      <c r="AFS79" s="433"/>
      <c r="AFT79" s="433"/>
      <c r="AFU79" s="433"/>
      <c r="AFV79" s="433"/>
      <c r="AFW79" s="433"/>
      <c r="AFX79" s="433"/>
      <c r="AFY79" s="433"/>
      <c r="AFZ79" s="433"/>
      <c r="AGA79" s="433"/>
      <c r="AGB79" s="433"/>
      <c r="AGC79" s="433"/>
      <c r="AGD79" s="433"/>
      <c r="AGE79" s="433"/>
      <c r="AGF79" s="433"/>
      <c r="AGG79" s="433"/>
      <c r="AGH79" s="433"/>
      <c r="AGI79" s="433"/>
      <c r="AGJ79" s="433"/>
      <c r="AGK79" s="433"/>
      <c r="AGL79" s="433"/>
      <c r="AGM79" s="433"/>
      <c r="AGN79" s="433"/>
      <c r="AGO79" s="433"/>
      <c r="AGP79" s="433"/>
      <c r="AGQ79" s="433"/>
      <c r="AGR79" s="433"/>
      <c r="AGS79" s="433"/>
      <c r="AGT79" s="433"/>
      <c r="AGU79" s="433"/>
      <c r="AGV79" s="433"/>
      <c r="AGW79" s="433"/>
      <c r="AGX79" s="433"/>
      <c r="AGY79" s="433"/>
      <c r="AGZ79" s="433"/>
      <c r="AHA79" s="433"/>
      <c r="AHB79" s="433"/>
      <c r="AHC79" s="433"/>
      <c r="AHD79" s="433"/>
      <c r="AHE79" s="433"/>
      <c r="AHF79" s="433"/>
      <c r="AHG79" s="433"/>
      <c r="AHH79" s="433"/>
      <c r="AHI79" s="433"/>
      <c r="AHJ79" s="433"/>
      <c r="AHK79" s="433"/>
      <c r="AHL79" s="433"/>
      <c r="AHM79" s="433"/>
      <c r="AHN79" s="433"/>
      <c r="AHO79" s="433"/>
      <c r="AHP79" s="433"/>
      <c r="AHQ79" s="433"/>
      <c r="AHR79" s="433"/>
      <c r="AHS79" s="433"/>
      <c r="AHT79" s="433"/>
      <c r="AHU79" s="433"/>
      <c r="AHV79" s="433"/>
      <c r="AHW79" s="433"/>
      <c r="AHX79" s="433"/>
      <c r="AHY79" s="433"/>
      <c r="AHZ79" s="433"/>
      <c r="AIA79" s="433"/>
      <c r="AIB79" s="433"/>
      <c r="AIC79" s="433"/>
      <c r="AID79" s="433"/>
      <c r="AIE79" s="433"/>
      <c r="AIF79" s="433"/>
      <c r="AIG79" s="433"/>
      <c r="AIH79" s="433"/>
      <c r="AII79" s="433"/>
      <c r="AIJ79" s="433"/>
      <c r="AIK79" s="433"/>
      <c r="AIL79" s="433"/>
      <c r="AIM79" s="433"/>
      <c r="AIN79" s="433"/>
      <c r="AIO79" s="433"/>
      <c r="AIP79" s="433"/>
      <c r="AIQ79" s="433"/>
      <c r="AIR79" s="433"/>
      <c r="AIS79" s="433"/>
      <c r="AIT79" s="433"/>
      <c r="AIU79" s="433"/>
      <c r="AIV79" s="433"/>
      <c r="AIW79" s="433"/>
      <c r="AIX79" s="433"/>
      <c r="AIY79" s="433"/>
      <c r="AIZ79" s="433"/>
      <c r="AJA79" s="433"/>
      <c r="AJB79" s="433"/>
      <c r="AJC79" s="433"/>
      <c r="AJD79" s="433"/>
      <c r="AJE79" s="433"/>
      <c r="AJF79" s="433"/>
      <c r="AJG79" s="433"/>
      <c r="AJH79" s="433"/>
      <c r="AJI79" s="433"/>
      <c r="AJJ79" s="433"/>
      <c r="AJK79" s="433"/>
      <c r="AJL79" s="433"/>
      <c r="AJM79" s="433"/>
      <c r="AJN79" s="433"/>
      <c r="AJO79" s="433"/>
      <c r="AJP79" s="433"/>
      <c r="AJQ79" s="433"/>
      <c r="AJR79" s="433"/>
      <c r="AJS79" s="433"/>
      <c r="AJT79" s="433"/>
      <c r="AJU79" s="433"/>
      <c r="AJV79" s="433"/>
      <c r="AJW79" s="433"/>
      <c r="AJX79" s="433"/>
      <c r="AJY79" s="433"/>
      <c r="AJZ79" s="433"/>
      <c r="AKA79" s="433"/>
      <c r="AKB79" s="433"/>
      <c r="AKC79" s="433"/>
      <c r="AKD79" s="433"/>
      <c r="AKE79" s="433"/>
      <c r="AKF79" s="433"/>
      <c r="AKG79" s="433"/>
      <c r="AKH79" s="433"/>
      <c r="AKI79" s="433"/>
      <c r="AKJ79" s="433"/>
      <c r="AKK79" s="433"/>
      <c r="AKL79" s="433"/>
      <c r="AKM79" s="433"/>
      <c r="AKN79" s="433"/>
      <c r="AKO79" s="433"/>
      <c r="AKP79" s="433"/>
      <c r="AKQ79" s="433"/>
      <c r="AKR79" s="433"/>
      <c r="AKS79" s="433"/>
      <c r="AKT79" s="433"/>
      <c r="AKU79" s="433"/>
      <c r="AKV79" s="433"/>
      <c r="AKW79" s="433"/>
      <c r="AKX79" s="433"/>
      <c r="AKY79" s="433"/>
      <c r="AKZ79" s="433"/>
      <c r="ALA79" s="433"/>
      <c r="ALB79" s="433"/>
      <c r="ALC79" s="433"/>
      <c r="ALD79" s="433"/>
      <c r="ALE79" s="433"/>
      <c r="ALF79" s="433"/>
      <c r="ALG79" s="433"/>
      <c r="ALH79" s="433"/>
      <c r="ALI79" s="433"/>
      <c r="ALJ79" s="433"/>
      <c r="ALK79" s="433"/>
      <c r="ALL79" s="433"/>
      <c r="ALM79" s="433"/>
      <c r="ALN79" s="433"/>
      <c r="ALO79" s="433"/>
      <c r="ALP79" s="433"/>
      <c r="ALQ79" s="433"/>
      <c r="ALR79" s="433"/>
      <c r="ALS79" s="433"/>
      <c r="ALT79" s="433"/>
      <c r="ALU79" s="433"/>
      <c r="ALV79" s="433"/>
      <c r="ALW79" s="433"/>
      <c r="ALX79" s="433"/>
      <c r="ALY79" s="433"/>
      <c r="ALZ79" s="433"/>
      <c r="AMA79" s="433"/>
      <c r="AMB79" s="433"/>
      <c r="AMC79" s="433"/>
      <c r="AMD79" s="433"/>
      <c r="AME79" s="433"/>
      <c r="AMF79" s="433"/>
      <c r="AMG79" s="433"/>
      <c r="AMH79" s="433"/>
      <c r="AMI79" s="433"/>
      <c r="AMJ79" s="433"/>
      <c r="AMK79" s="433"/>
    </row>
    <row r="80" spans="1:1025" x14ac:dyDescent="0.3">
      <c r="A80" s="312" t="s">
        <v>500</v>
      </c>
      <c r="B80" s="419" t="s">
        <v>243</v>
      </c>
      <c r="C80" s="338" t="s">
        <v>416</v>
      </c>
      <c r="D80" s="338" t="s">
        <v>419</v>
      </c>
      <c r="E80" s="338"/>
      <c r="F80" s="338"/>
      <c r="G80" s="412"/>
      <c r="H80" s="306"/>
      <c r="I80" s="413">
        <f t="shared" si="3"/>
        <v>5100</v>
      </c>
      <c r="J80" s="420">
        <v>4800</v>
      </c>
      <c r="K80" s="213">
        <f t="shared" si="4"/>
        <v>300</v>
      </c>
      <c r="L80" s="415">
        <f t="shared" si="5"/>
        <v>2</v>
      </c>
      <c r="M80" s="201">
        <v>1</v>
      </c>
      <c r="N80" s="201"/>
      <c r="O80" s="201"/>
      <c r="P80" s="201"/>
      <c r="Q80" s="207"/>
      <c r="R80" s="201"/>
      <c r="S80" s="201">
        <v>1</v>
      </c>
      <c r="T80" s="201"/>
      <c r="U80" s="417"/>
      <c r="V80" s="201"/>
    </row>
    <row r="81" spans="1:22" x14ac:dyDescent="0.3">
      <c r="A81" s="312" t="s">
        <v>501</v>
      </c>
      <c r="B81" s="419" t="s">
        <v>323</v>
      </c>
      <c r="C81" s="206"/>
      <c r="D81" s="206" t="s">
        <v>419</v>
      </c>
      <c r="E81" s="206"/>
      <c r="F81" s="206"/>
      <c r="G81" s="412"/>
      <c r="H81" s="306"/>
      <c r="I81" s="413">
        <f t="shared" si="3"/>
        <v>150</v>
      </c>
      <c r="J81" s="420">
        <v>150</v>
      </c>
      <c r="K81" s="213">
        <f t="shared" si="4"/>
        <v>0</v>
      </c>
      <c r="L81" s="415">
        <f t="shared" si="5"/>
        <v>0</v>
      </c>
      <c r="M81" s="201"/>
      <c r="N81" s="201"/>
      <c r="O81" s="201"/>
      <c r="P81" s="201"/>
      <c r="Q81" s="207"/>
      <c r="R81" s="201"/>
      <c r="S81" s="201"/>
      <c r="T81" s="201"/>
      <c r="U81" s="417"/>
      <c r="V81" s="201"/>
    </row>
    <row r="82" spans="1:22" x14ac:dyDescent="0.3">
      <c r="A82" s="312" t="s">
        <v>502</v>
      </c>
      <c r="B82" s="419" t="s">
        <v>429</v>
      </c>
      <c r="C82" s="338"/>
      <c r="D82" s="338" t="s">
        <v>419</v>
      </c>
      <c r="E82" s="338"/>
      <c r="F82" s="338"/>
      <c r="G82" s="412"/>
      <c r="H82" s="306"/>
      <c r="I82" s="413">
        <f t="shared" si="3"/>
        <v>450</v>
      </c>
      <c r="J82" s="420">
        <v>450</v>
      </c>
      <c r="K82" s="213">
        <f t="shared" si="4"/>
        <v>0</v>
      </c>
      <c r="L82" s="415">
        <f t="shared" si="5"/>
        <v>0</v>
      </c>
      <c r="M82" s="201"/>
      <c r="N82" s="201"/>
      <c r="O82" s="201"/>
      <c r="P82" s="201"/>
      <c r="Q82" s="207"/>
      <c r="R82" s="201"/>
      <c r="S82" s="201"/>
      <c r="T82" s="201"/>
      <c r="U82" s="417"/>
      <c r="V82" s="201"/>
    </row>
    <row r="83" spans="1:22" x14ac:dyDescent="0.3">
      <c r="A83" s="312" t="s">
        <v>503</v>
      </c>
      <c r="B83" s="419" t="s">
        <v>223</v>
      </c>
      <c r="C83" s="206" t="s">
        <v>416</v>
      </c>
      <c r="D83" s="206" t="s">
        <v>419</v>
      </c>
      <c r="E83" s="206"/>
      <c r="F83" s="206"/>
      <c r="G83" s="412"/>
      <c r="H83" s="306"/>
      <c r="I83" s="413">
        <f t="shared" si="3"/>
        <v>1650</v>
      </c>
      <c r="J83" s="420">
        <v>1350</v>
      </c>
      <c r="K83" s="213">
        <f t="shared" si="4"/>
        <v>300</v>
      </c>
      <c r="L83" s="415">
        <f t="shared" si="5"/>
        <v>2</v>
      </c>
      <c r="M83" s="201"/>
      <c r="N83" s="201">
        <v>1</v>
      </c>
      <c r="O83" s="201"/>
      <c r="P83" s="201"/>
      <c r="Q83" s="207"/>
      <c r="R83" s="201"/>
      <c r="S83" s="201">
        <v>1</v>
      </c>
      <c r="T83" s="201"/>
      <c r="U83" s="417"/>
      <c r="V83" s="201"/>
    </row>
    <row r="84" spans="1:22" x14ac:dyDescent="0.3">
      <c r="A84" s="312" t="s">
        <v>504</v>
      </c>
      <c r="B84" s="419" t="s">
        <v>429</v>
      </c>
      <c r="C84" s="338" t="s">
        <v>416</v>
      </c>
      <c r="D84" s="338" t="s">
        <v>419</v>
      </c>
      <c r="E84" s="338" t="s">
        <v>414</v>
      </c>
      <c r="F84" s="338"/>
      <c r="G84" s="412" t="s">
        <v>414</v>
      </c>
      <c r="H84" s="306">
        <v>3</v>
      </c>
      <c r="I84" s="413">
        <f t="shared" si="3"/>
        <v>3000</v>
      </c>
      <c r="J84" s="420">
        <v>2700</v>
      </c>
      <c r="K84" s="213">
        <f t="shared" si="4"/>
        <v>300</v>
      </c>
      <c r="L84" s="415">
        <f t="shared" si="5"/>
        <v>2</v>
      </c>
      <c r="M84" s="201"/>
      <c r="N84" s="201">
        <v>1</v>
      </c>
      <c r="O84" s="201"/>
      <c r="P84" s="201">
        <v>1</v>
      </c>
      <c r="Q84" s="207"/>
      <c r="R84" s="201"/>
      <c r="S84" s="201"/>
      <c r="T84" s="201"/>
      <c r="U84" s="417"/>
      <c r="V84" s="201"/>
    </row>
    <row r="85" spans="1:22" x14ac:dyDescent="0.3">
      <c r="A85" s="312" t="s">
        <v>505</v>
      </c>
      <c r="B85" s="419" t="s">
        <v>323</v>
      </c>
      <c r="C85" s="338" t="s">
        <v>416</v>
      </c>
      <c r="D85" s="338" t="s">
        <v>419</v>
      </c>
      <c r="E85" s="338" t="s">
        <v>414</v>
      </c>
      <c r="F85" s="338"/>
      <c r="G85" s="412"/>
      <c r="H85" s="306"/>
      <c r="I85" s="413">
        <f t="shared" si="3"/>
        <v>2100</v>
      </c>
      <c r="J85" s="420">
        <v>2100</v>
      </c>
      <c r="K85" s="213">
        <f t="shared" si="4"/>
        <v>0</v>
      </c>
      <c r="L85" s="415">
        <f t="shared" si="5"/>
        <v>0</v>
      </c>
      <c r="M85" s="201"/>
      <c r="N85" s="201"/>
      <c r="O85" s="201"/>
      <c r="P85" s="201"/>
      <c r="Q85" s="207"/>
      <c r="R85" s="201"/>
      <c r="S85" s="201"/>
      <c r="T85" s="201"/>
      <c r="U85" s="417"/>
      <c r="V85" s="201"/>
    </row>
    <row r="86" spans="1:22" x14ac:dyDescent="0.3">
      <c r="A86" s="312" t="s">
        <v>506</v>
      </c>
      <c r="B86" s="419" t="s">
        <v>429</v>
      </c>
      <c r="C86" s="338"/>
      <c r="D86" s="338"/>
      <c r="E86" s="338" t="s">
        <v>414</v>
      </c>
      <c r="F86" s="338"/>
      <c r="G86" s="412"/>
      <c r="H86" s="306"/>
      <c r="I86" s="413">
        <f t="shared" si="3"/>
        <v>0</v>
      </c>
      <c r="J86" s="420">
        <v>0</v>
      </c>
      <c r="K86" s="213">
        <f t="shared" si="4"/>
        <v>0</v>
      </c>
      <c r="L86" s="415">
        <f t="shared" si="5"/>
        <v>0</v>
      </c>
      <c r="M86" s="201"/>
      <c r="N86" s="201"/>
      <c r="O86" s="201"/>
      <c r="P86" s="201"/>
      <c r="Q86" s="207"/>
      <c r="R86" s="201"/>
      <c r="S86" s="201"/>
      <c r="T86" s="201"/>
      <c r="U86" s="417"/>
      <c r="V86" s="201"/>
    </row>
    <row r="87" spans="1:22" x14ac:dyDescent="0.3">
      <c r="A87" s="312" t="s">
        <v>507</v>
      </c>
      <c r="B87" s="419" t="s">
        <v>429</v>
      </c>
      <c r="C87" s="338" t="s">
        <v>416</v>
      </c>
      <c r="D87" s="338"/>
      <c r="E87" s="338"/>
      <c r="F87" s="338"/>
      <c r="G87" s="412"/>
      <c r="H87" s="306"/>
      <c r="I87" s="413">
        <f t="shared" si="3"/>
        <v>1050</v>
      </c>
      <c r="J87" s="420">
        <v>450</v>
      </c>
      <c r="K87" s="213">
        <f t="shared" si="4"/>
        <v>600</v>
      </c>
      <c r="L87" s="415">
        <f t="shared" si="5"/>
        <v>4</v>
      </c>
      <c r="M87" s="201">
        <v>1</v>
      </c>
      <c r="N87" s="201"/>
      <c r="O87" s="201">
        <v>1</v>
      </c>
      <c r="P87" s="201"/>
      <c r="Q87" s="207">
        <v>1</v>
      </c>
      <c r="R87" s="201"/>
      <c r="S87" s="201">
        <v>1</v>
      </c>
      <c r="T87" s="201"/>
      <c r="U87" s="417"/>
      <c r="V87" s="201"/>
    </row>
    <row r="88" spans="1:22" x14ac:dyDescent="0.3">
      <c r="A88" s="312" t="s">
        <v>508</v>
      </c>
      <c r="B88" s="419" t="s">
        <v>440</v>
      </c>
      <c r="C88" s="338" t="s">
        <v>416</v>
      </c>
      <c r="D88" s="338"/>
      <c r="E88" s="338"/>
      <c r="F88" s="338"/>
      <c r="G88" s="412"/>
      <c r="H88" s="306"/>
      <c r="I88" s="413">
        <f t="shared" si="3"/>
        <v>150</v>
      </c>
      <c r="J88" s="420">
        <v>150</v>
      </c>
      <c r="K88" s="213">
        <f t="shared" si="4"/>
        <v>0</v>
      </c>
      <c r="L88" s="415">
        <f t="shared" si="5"/>
        <v>0</v>
      </c>
      <c r="M88" s="201"/>
      <c r="N88" s="201"/>
      <c r="O88" s="201"/>
      <c r="P88" s="201"/>
      <c r="Q88" s="207"/>
      <c r="R88" s="201"/>
      <c r="S88" s="201"/>
      <c r="T88" s="201"/>
      <c r="U88" s="417"/>
      <c r="V88" s="201"/>
    </row>
    <row r="89" spans="1:22" x14ac:dyDescent="0.3">
      <c r="A89" s="312" t="s">
        <v>509</v>
      </c>
      <c r="B89" s="419" t="s">
        <v>418</v>
      </c>
      <c r="C89" s="206" t="s">
        <v>416</v>
      </c>
      <c r="D89" s="206"/>
      <c r="E89" s="206"/>
      <c r="F89" s="206"/>
      <c r="G89" s="412"/>
      <c r="H89" s="306"/>
      <c r="I89" s="413">
        <f t="shared" si="3"/>
        <v>0</v>
      </c>
      <c r="J89" s="420">
        <v>0</v>
      </c>
      <c r="K89" s="213">
        <f t="shared" si="4"/>
        <v>0</v>
      </c>
      <c r="L89" s="415">
        <f t="shared" si="5"/>
        <v>0</v>
      </c>
      <c r="M89" s="201"/>
      <c r="N89" s="201"/>
      <c r="O89" s="201"/>
      <c r="P89" s="201"/>
      <c r="Q89" s="207"/>
      <c r="R89" s="201"/>
      <c r="S89" s="201"/>
      <c r="T89" s="201"/>
      <c r="U89" s="417"/>
      <c r="V89" s="201"/>
    </row>
    <row r="90" spans="1:22" x14ac:dyDescent="0.3">
      <c r="A90" s="312" t="s">
        <v>510</v>
      </c>
      <c r="B90" s="419" t="s">
        <v>223</v>
      </c>
      <c r="C90" s="206" t="s">
        <v>416</v>
      </c>
      <c r="D90" s="206"/>
      <c r="E90" s="206"/>
      <c r="F90" s="206"/>
      <c r="G90" s="412"/>
      <c r="H90" s="306"/>
      <c r="I90" s="413">
        <f t="shared" si="3"/>
        <v>1350</v>
      </c>
      <c r="J90" s="420">
        <v>1350</v>
      </c>
      <c r="K90" s="213">
        <f t="shared" si="4"/>
        <v>0</v>
      </c>
      <c r="L90" s="415">
        <f t="shared" si="5"/>
        <v>0</v>
      </c>
      <c r="M90" s="201"/>
      <c r="N90" s="201"/>
      <c r="O90" s="201"/>
      <c r="P90" s="201"/>
      <c r="Q90" s="207"/>
      <c r="R90" s="201"/>
      <c r="S90" s="201"/>
      <c r="T90" s="201"/>
      <c r="U90" s="417"/>
      <c r="V90" s="201"/>
    </row>
    <row r="91" spans="1:22" x14ac:dyDescent="0.3">
      <c r="A91" s="312" t="s">
        <v>511</v>
      </c>
      <c r="B91" s="419" t="s">
        <v>323</v>
      </c>
      <c r="C91" s="206"/>
      <c r="D91" s="206"/>
      <c r="E91" s="206" t="s">
        <v>414</v>
      </c>
      <c r="F91" s="206"/>
      <c r="G91" s="412"/>
      <c r="H91" s="306"/>
      <c r="I91" s="413">
        <f t="shared" si="3"/>
        <v>0</v>
      </c>
      <c r="J91" s="420"/>
      <c r="K91" s="213">
        <f t="shared" si="4"/>
        <v>0</v>
      </c>
      <c r="L91" s="415">
        <f t="shared" si="5"/>
        <v>0</v>
      </c>
      <c r="M91" s="201"/>
      <c r="N91" s="201"/>
      <c r="O91" s="201"/>
      <c r="P91" s="201"/>
      <c r="Q91" s="207"/>
      <c r="R91" s="201"/>
      <c r="S91" s="201"/>
      <c r="T91" s="201"/>
      <c r="U91" s="417"/>
      <c r="V91" s="201"/>
    </row>
    <row r="92" spans="1:22" x14ac:dyDescent="0.3">
      <c r="A92" s="312" t="s">
        <v>512</v>
      </c>
      <c r="B92" s="419" t="s">
        <v>321</v>
      </c>
      <c r="C92" s="206"/>
      <c r="D92" s="206" t="s">
        <v>419</v>
      </c>
      <c r="E92" s="206"/>
      <c r="F92" s="206"/>
      <c r="G92" s="412" t="s">
        <v>414</v>
      </c>
      <c r="H92" s="306">
        <v>1</v>
      </c>
      <c r="I92" s="413">
        <f t="shared" si="3"/>
        <v>1200</v>
      </c>
      <c r="J92" s="420">
        <v>1050</v>
      </c>
      <c r="K92" s="213">
        <f t="shared" si="4"/>
        <v>150</v>
      </c>
      <c r="L92" s="415">
        <f t="shared" si="5"/>
        <v>1</v>
      </c>
      <c r="M92" s="201"/>
      <c r="N92" s="201">
        <v>1</v>
      </c>
      <c r="O92" s="201"/>
      <c r="P92" s="201"/>
      <c r="Q92" s="207"/>
      <c r="R92" s="201"/>
      <c r="S92" s="201"/>
      <c r="T92" s="201"/>
      <c r="U92" s="417"/>
      <c r="V92" s="201"/>
    </row>
    <row r="93" spans="1:22" x14ac:dyDescent="0.3">
      <c r="A93" s="312" t="s">
        <v>513</v>
      </c>
      <c r="B93" s="419" t="s">
        <v>323</v>
      </c>
      <c r="C93" s="206"/>
      <c r="D93" s="206"/>
      <c r="E93" s="206" t="s">
        <v>414</v>
      </c>
      <c r="F93" s="206"/>
      <c r="G93" s="412"/>
      <c r="H93" s="306"/>
      <c r="I93" s="413">
        <f t="shared" si="3"/>
        <v>2150</v>
      </c>
      <c r="J93" s="420">
        <v>2000</v>
      </c>
      <c r="K93" s="213">
        <f t="shared" si="4"/>
        <v>150</v>
      </c>
      <c r="L93" s="415">
        <f t="shared" si="5"/>
        <v>1</v>
      </c>
      <c r="M93" s="201"/>
      <c r="N93" s="201"/>
      <c r="O93" s="201">
        <v>1</v>
      </c>
      <c r="P93" s="201"/>
      <c r="Q93" s="207"/>
      <c r="R93" s="201"/>
      <c r="S93" s="201"/>
      <c r="T93" s="201"/>
      <c r="U93" s="417"/>
      <c r="V93" s="201"/>
    </row>
    <row r="94" spans="1:22" x14ac:dyDescent="0.3">
      <c r="A94" s="312" t="s">
        <v>514</v>
      </c>
      <c r="B94" s="419" t="s">
        <v>315</v>
      </c>
      <c r="C94" s="206"/>
      <c r="D94" s="206" t="s">
        <v>419</v>
      </c>
      <c r="E94" s="206"/>
      <c r="F94" s="206"/>
      <c r="G94" s="412" t="s">
        <v>414</v>
      </c>
      <c r="H94" s="306">
        <v>3</v>
      </c>
      <c r="I94" s="413">
        <f t="shared" si="3"/>
        <v>750</v>
      </c>
      <c r="J94" s="420">
        <v>600</v>
      </c>
      <c r="K94" s="213">
        <f t="shared" si="4"/>
        <v>150</v>
      </c>
      <c r="L94" s="415">
        <f t="shared" si="5"/>
        <v>1</v>
      </c>
      <c r="M94" s="201"/>
      <c r="N94" s="201"/>
      <c r="O94" s="201">
        <v>1</v>
      </c>
      <c r="P94" s="201"/>
      <c r="Q94" s="207"/>
      <c r="R94" s="201"/>
      <c r="S94" s="201"/>
      <c r="T94" s="201"/>
      <c r="U94" s="417"/>
      <c r="V94" s="201"/>
    </row>
    <row r="95" spans="1:22" x14ac:dyDescent="0.3">
      <c r="A95" s="312" t="s">
        <v>515</v>
      </c>
      <c r="B95" s="419" t="s">
        <v>440</v>
      </c>
      <c r="C95" s="338" t="s">
        <v>416</v>
      </c>
      <c r="D95" s="338"/>
      <c r="E95" s="338"/>
      <c r="F95" s="338"/>
      <c r="G95" s="412"/>
      <c r="H95" s="306"/>
      <c r="I95" s="413">
        <f t="shared" si="3"/>
        <v>6300</v>
      </c>
      <c r="J95" s="420">
        <v>5400</v>
      </c>
      <c r="K95" s="213">
        <f t="shared" si="4"/>
        <v>900</v>
      </c>
      <c r="L95" s="415">
        <f t="shared" si="5"/>
        <v>6</v>
      </c>
      <c r="M95" s="201">
        <v>1</v>
      </c>
      <c r="N95" s="201">
        <v>1</v>
      </c>
      <c r="O95" s="201">
        <v>1</v>
      </c>
      <c r="P95" s="201">
        <v>1</v>
      </c>
      <c r="Q95" s="207">
        <v>1</v>
      </c>
      <c r="R95" s="201"/>
      <c r="S95" s="201">
        <v>1</v>
      </c>
      <c r="T95" s="201"/>
      <c r="U95" s="417"/>
      <c r="V95" s="201"/>
    </row>
    <row r="96" spans="1:22" x14ac:dyDescent="0.3">
      <c r="A96" s="312" t="s">
        <v>516</v>
      </c>
      <c r="B96" s="419" t="s">
        <v>323</v>
      </c>
      <c r="C96" s="338"/>
      <c r="D96" s="338"/>
      <c r="E96" s="206" t="s">
        <v>414</v>
      </c>
      <c r="F96" s="206"/>
      <c r="G96" s="412" t="s">
        <v>517</v>
      </c>
      <c r="H96" s="306"/>
      <c r="I96" s="413">
        <f t="shared" si="3"/>
        <v>0</v>
      </c>
      <c r="J96" s="420"/>
      <c r="K96" s="213">
        <f t="shared" si="4"/>
        <v>0</v>
      </c>
      <c r="L96" s="415">
        <f t="shared" si="5"/>
        <v>0</v>
      </c>
      <c r="M96" s="201"/>
      <c r="N96" s="201"/>
      <c r="O96" s="201"/>
      <c r="P96" s="201"/>
      <c r="Q96" s="207"/>
      <c r="R96" s="201"/>
      <c r="S96" s="201"/>
      <c r="T96" s="201"/>
      <c r="U96" s="417"/>
      <c r="V96" s="201"/>
    </row>
    <row r="97" spans="1:22" x14ac:dyDescent="0.3">
      <c r="A97" s="312" t="s">
        <v>518</v>
      </c>
      <c r="B97" s="419" t="s">
        <v>315</v>
      </c>
      <c r="C97" s="206"/>
      <c r="D97" s="206" t="s">
        <v>419</v>
      </c>
      <c r="E97" s="206"/>
      <c r="F97" s="206"/>
      <c r="G97" s="418"/>
      <c r="H97" s="205"/>
      <c r="I97" s="413">
        <f t="shared" si="3"/>
        <v>150</v>
      </c>
      <c r="J97" s="420"/>
      <c r="K97" s="213">
        <f t="shared" si="4"/>
        <v>150</v>
      </c>
      <c r="L97" s="415">
        <f t="shared" si="5"/>
        <v>1</v>
      </c>
      <c r="M97" s="201"/>
      <c r="N97" s="201"/>
      <c r="O97" s="201">
        <v>1</v>
      </c>
      <c r="P97" s="201"/>
      <c r="Q97" s="207"/>
      <c r="R97" s="201"/>
      <c r="S97" s="201"/>
      <c r="T97" s="201"/>
      <c r="U97" s="417"/>
      <c r="V97" s="207"/>
    </row>
    <row r="98" spans="1:22" x14ac:dyDescent="0.3">
      <c r="A98" s="226" t="s">
        <v>519</v>
      </c>
      <c r="B98" s="226" t="s">
        <v>223</v>
      </c>
      <c r="C98" s="205" t="s">
        <v>416</v>
      </c>
      <c r="D98" s="205"/>
      <c r="E98" s="205" t="s">
        <v>414</v>
      </c>
      <c r="F98" s="205"/>
      <c r="G98" s="412"/>
      <c r="H98" s="306"/>
      <c r="I98" s="413">
        <f t="shared" si="3"/>
        <v>150</v>
      </c>
      <c r="J98" s="414"/>
      <c r="K98" s="213">
        <f t="shared" si="4"/>
        <v>150</v>
      </c>
      <c r="L98" s="415">
        <f t="shared" si="5"/>
        <v>1</v>
      </c>
      <c r="M98" s="201"/>
      <c r="N98" s="201"/>
      <c r="O98" s="201"/>
      <c r="P98" s="201"/>
      <c r="Q98" s="207">
        <v>1</v>
      </c>
      <c r="R98" s="201"/>
      <c r="S98" s="201"/>
      <c r="T98" s="201"/>
      <c r="U98" s="417"/>
      <c r="V98" s="201"/>
    </row>
    <row r="99" spans="1:22" x14ac:dyDescent="0.3">
      <c r="A99" s="226" t="s">
        <v>520</v>
      </c>
      <c r="B99" s="226" t="s">
        <v>225</v>
      </c>
      <c r="C99" s="201" t="s">
        <v>416</v>
      </c>
      <c r="D99" s="201"/>
      <c r="E99" s="201"/>
      <c r="F99" s="201"/>
      <c r="G99" s="412" t="s">
        <v>414</v>
      </c>
      <c r="H99" s="306">
        <v>2</v>
      </c>
      <c r="I99" s="413">
        <f t="shared" si="3"/>
        <v>1350</v>
      </c>
      <c r="J99" s="414">
        <v>1350</v>
      </c>
      <c r="K99" s="213">
        <f t="shared" si="4"/>
        <v>0</v>
      </c>
      <c r="L99" s="415">
        <f t="shared" si="5"/>
        <v>0</v>
      </c>
      <c r="M99" s="201"/>
      <c r="N99" s="201"/>
      <c r="O99" s="201"/>
      <c r="P99" s="201"/>
      <c r="Q99" s="207"/>
      <c r="R99" s="201"/>
      <c r="S99" s="201"/>
      <c r="T99" s="201"/>
      <c r="U99" s="417"/>
      <c r="V99" s="201"/>
    </row>
    <row r="100" spans="1:22" x14ac:dyDescent="0.3">
      <c r="A100" s="226" t="s">
        <v>521</v>
      </c>
      <c r="B100" s="226" t="s">
        <v>225</v>
      </c>
      <c r="C100" s="201" t="s">
        <v>416</v>
      </c>
      <c r="D100" s="201" t="s">
        <v>419</v>
      </c>
      <c r="E100" s="201" t="s">
        <v>414</v>
      </c>
      <c r="F100" s="201"/>
      <c r="G100" s="412"/>
      <c r="H100" s="306"/>
      <c r="I100" s="413">
        <f t="shared" si="3"/>
        <v>300</v>
      </c>
      <c r="J100" s="414">
        <v>300</v>
      </c>
      <c r="K100" s="213">
        <f t="shared" si="4"/>
        <v>0</v>
      </c>
      <c r="L100" s="415">
        <f t="shared" si="5"/>
        <v>0</v>
      </c>
      <c r="M100" s="201"/>
      <c r="N100" s="201"/>
      <c r="O100" s="201"/>
      <c r="P100" s="201"/>
      <c r="Q100" s="207"/>
      <c r="R100" s="201"/>
      <c r="S100" s="201"/>
      <c r="T100" s="201"/>
      <c r="U100" s="417"/>
      <c r="V100" s="201"/>
    </row>
    <row r="101" spans="1:22" x14ac:dyDescent="0.3">
      <c r="A101" s="226" t="s">
        <v>522</v>
      </c>
      <c r="B101" s="226" t="s">
        <v>318</v>
      </c>
      <c r="C101" s="201" t="s">
        <v>416</v>
      </c>
      <c r="D101" s="201"/>
      <c r="E101" s="201"/>
      <c r="F101" s="201"/>
      <c r="G101" s="412" t="s">
        <v>414</v>
      </c>
      <c r="H101" s="306">
        <v>1</v>
      </c>
      <c r="I101" s="413">
        <f t="shared" si="3"/>
        <v>450</v>
      </c>
      <c r="J101" s="414">
        <v>450</v>
      </c>
      <c r="K101" s="213">
        <f t="shared" si="4"/>
        <v>0</v>
      </c>
      <c r="L101" s="415">
        <f t="shared" si="5"/>
        <v>0</v>
      </c>
      <c r="M101" s="201"/>
      <c r="N101" s="201"/>
      <c r="O101" s="201"/>
      <c r="P101" s="201"/>
      <c r="Q101" s="207"/>
      <c r="R101" s="201"/>
      <c r="S101" s="201"/>
      <c r="T101" s="201"/>
      <c r="U101" s="417"/>
      <c r="V101" s="201"/>
    </row>
    <row r="102" spans="1:22" x14ac:dyDescent="0.3">
      <c r="A102" s="226" t="s">
        <v>523</v>
      </c>
      <c r="B102" s="226" t="s">
        <v>318</v>
      </c>
      <c r="C102" s="201"/>
      <c r="D102" s="201" t="s">
        <v>419</v>
      </c>
      <c r="E102" s="201"/>
      <c r="F102" s="201"/>
      <c r="G102" s="412"/>
      <c r="H102" s="306"/>
      <c r="I102" s="413">
        <f t="shared" si="3"/>
        <v>150</v>
      </c>
      <c r="J102" s="414">
        <v>150</v>
      </c>
      <c r="K102" s="213">
        <f t="shared" si="4"/>
        <v>0</v>
      </c>
      <c r="L102" s="415">
        <f t="shared" si="5"/>
        <v>0</v>
      </c>
      <c r="M102" s="201"/>
      <c r="N102" s="201"/>
      <c r="O102" s="201"/>
      <c r="P102" s="201"/>
      <c r="Q102" s="207"/>
      <c r="R102" s="201"/>
      <c r="S102" s="201"/>
      <c r="T102" s="201"/>
      <c r="U102" s="417"/>
      <c r="V102" s="201"/>
    </row>
    <row r="103" spans="1:22" x14ac:dyDescent="0.3">
      <c r="A103" s="226" t="s">
        <v>524</v>
      </c>
      <c r="B103" s="226" t="s">
        <v>368</v>
      </c>
      <c r="C103" s="201"/>
      <c r="D103" s="201"/>
      <c r="E103" s="201" t="s">
        <v>414</v>
      </c>
      <c r="F103" s="201"/>
      <c r="G103" s="412"/>
      <c r="H103" s="306"/>
      <c r="I103" s="413">
        <f t="shared" si="3"/>
        <v>150</v>
      </c>
      <c r="J103" s="414">
        <v>150</v>
      </c>
      <c r="K103" s="213">
        <f t="shared" si="4"/>
        <v>0</v>
      </c>
      <c r="L103" s="415">
        <f t="shared" si="5"/>
        <v>0</v>
      </c>
      <c r="M103" s="201"/>
      <c r="N103" s="201"/>
      <c r="O103" s="201"/>
      <c r="P103" s="201"/>
      <c r="Q103" s="207"/>
      <c r="R103" s="201"/>
      <c r="S103" s="201"/>
      <c r="T103" s="201"/>
      <c r="U103" s="417"/>
      <c r="V103" s="201"/>
    </row>
    <row r="104" spans="1:22" x14ac:dyDescent="0.3">
      <c r="A104" s="226" t="s">
        <v>525</v>
      </c>
      <c r="B104" s="226" t="s">
        <v>262</v>
      </c>
      <c r="C104" s="201" t="s">
        <v>416</v>
      </c>
      <c r="D104" s="201" t="s">
        <v>419</v>
      </c>
      <c r="E104" s="201"/>
      <c r="F104" s="201"/>
      <c r="G104" s="412"/>
      <c r="H104" s="306"/>
      <c r="I104" s="413">
        <f t="shared" si="3"/>
        <v>750</v>
      </c>
      <c r="J104" s="414"/>
      <c r="K104" s="213">
        <f t="shared" si="4"/>
        <v>750</v>
      </c>
      <c r="L104" s="415">
        <f t="shared" si="5"/>
        <v>5</v>
      </c>
      <c r="M104" s="201">
        <v>1</v>
      </c>
      <c r="N104" s="201">
        <v>1</v>
      </c>
      <c r="O104" s="201">
        <v>1</v>
      </c>
      <c r="P104" s="201"/>
      <c r="Q104" s="207">
        <v>1</v>
      </c>
      <c r="R104" s="201"/>
      <c r="S104" s="201">
        <v>1</v>
      </c>
      <c r="T104" s="201"/>
      <c r="U104" s="417"/>
      <c r="V104" s="201"/>
    </row>
    <row r="105" spans="1:22" x14ac:dyDescent="0.3">
      <c r="A105" s="226" t="s">
        <v>526</v>
      </c>
      <c r="B105" s="226" t="s">
        <v>429</v>
      </c>
      <c r="C105" s="201" t="s">
        <v>416</v>
      </c>
      <c r="D105" s="201"/>
      <c r="E105" s="201" t="s">
        <v>414</v>
      </c>
      <c r="F105" s="201"/>
      <c r="G105" s="412"/>
      <c r="H105" s="306"/>
      <c r="I105" s="413">
        <f t="shared" si="3"/>
        <v>0</v>
      </c>
      <c r="J105" s="414">
        <v>0</v>
      </c>
      <c r="K105" s="213">
        <f t="shared" si="4"/>
        <v>0</v>
      </c>
      <c r="L105" s="415">
        <f t="shared" si="5"/>
        <v>0</v>
      </c>
      <c r="M105" s="201"/>
      <c r="N105" s="201"/>
      <c r="O105" s="201"/>
      <c r="P105" s="201"/>
      <c r="Q105" s="207"/>
      <c r="R105" s="201"/>
      <c r="S105" s="201"/>
      <c r="T105" s="201"/>
      <c r="U105" s="417"/>
      <c r="V105" s="201"/>
    </row>
    <row r="106" spans="1:22" x14ac:dyDescent="0.3">
      <c r="A106" s="226" t="s">
        <v>527</v>
      </c>
      <c r="B106" s="226" t="s">
        <v>443</v>
      </c>
      <c r="C106" s="205" t="s">
        <v>416</v>
      </c>
      <c r="D106" s="205"/>
      <c r="E106" s="205" t="s">
        <v>414</v>
      </c>
      <c r="F106" s="205"/>
      <c r="G106" s="412"/>
      <c r="H106" s="306"/>
      <c r="I106" s="413">
        <f t="shared" si="3"/>
        <v>300</v>
      </c>
      <c r="J106" s="414">
        <v>150</v>
      </c>
      <c r="K106" s="213">
        <f t="shared" si="4"/>
        <v>150</v>
      </c>
      <c r="L106" s="415">
        <f t="shared" si="5"/>
        <v>1</v>
      </c>
      <c r="M106" s="201"/>
      <c r="N106" s="201"/>
      <c r="O106" s="201">
        <v>1</v>
      </c>
      <c r="P106" s="201"/>
      <c r="Q106" s="207"/>
      <c r="R106" s="201"/>
      <c r="S106" s="201"/>
      <c r="T106" s="201"/>
      <c r="U106" s="417"/>
      <c r="V106" s="201"/>
    </row>
    <row r="107" spans="1:22" x14ac:dyDescent="0.3">
      <c r="A107" s="226" t="s">
        <v>528</v>
      </c>
      <c r="B107" s="226" t="s">
        <v>318</v>
      </c>
      <c r="C107" s="201"/>
      <c r="D107" s="201"/>
      <c r="E107" s="201" t="s">
        <v>414</v>
      </c>
      <c r="F107" s="201"/>
      <c r="G107" s="412"/>
      <c r="H107" s="306"/>
      <c r="I107" s="413">
        <f t="shared" si="3"/>
        <v>3000</v>
      </c>
      <c r="J107" s="414">
        <v>2100</v>
      </c>
      <c r="K107" s="213">
        <f t="shared" si="4"/>
        <v>900</v>
      </c>
      <c r="L107" s="415">
        <f t="shared" si="5"/>
        <v>6</v>
      </c>
      <c r="M107" s="201">
        <v>1</v>
      </c>
      <c r="N107" s="201">
        <v>1</v>
      </c>
      <c r="O107" s="201">
        <v>1</v>
      </c>
      <c r="P107" s="201">
        <v>1</v>
      </c>
      <c r="Q107" s="207">
        <v>1</v>
      </c>
      <c r="R107" s="201"/>
      <c r="S107" s="201">
        <v>1</v>
      </c>
      <c r="T107" s="201"/>
      <c r="U107" s="417"/>
      <c r="V107" s="201"/>
    </row>
    <row r="108" spans="1:22" x14ac:dyDescent="0.3">
      <c r="A108" s="226" t="s">
        <v>529</v>
      </c>
      <c r="B108" s="226" t="s">
        <v>380</v>
      </c>
      <c r="C108" s="201"/>
      <c r="D108" s="201"/>
      <c r="E108" s="201" t="s">
        <v>414</v>
      </c>
      <c r="F108" s="201"/>
      <c r="G108" s="412"/>
      <c r="H108" s="306"/>
      <c r="I108" s="413">
        <f t="shared" si="3"/>
        <v>750</v>
      </c>
      <c r="J108" s="414"/>
      <c r="K108" s="213">
        <f t="shared" si="4"/>
        <v>750</v>
      </c>
      <c r="L108" s="415">
        <f t="shared" si="5"/>
        <v>5</v>
      </c>
      <c r="M108" s="201">
        <v>1</v>
      </c>
      <c r="N108" s="201">
        <v>1</v>
      </c>
      <c r="O108" s="201">
        <v>1</v>
      </c>
      <c r="P108" s="201">
        <v>1</v>
      </c>
      <c r="Q108" s="207"/>
      <c r="R108" s="201"/>
      <c r="S108" s="201">
        <v>1</v>
      </c>
      <c r="T108" s="201"/>
      <c r="U108" s="417"/>
      <c r="V108" s="201"/>
    </row>
    <row r="109" spans="1:22" x14ac:dyDescent="0.3">
      <c r="A109" s="226" t="s">
        <v>530</v>
      </c>
      <c r="B109" s="226" t="s">
        <v>318</v>
      </c>
      <c r="C109" s="201" t="s">
        <v>416</v>
      </c>
      <c r="D109" s="201"/>
      <c r="E109" s="201"/>
      <c r="F109" s="201"/>
      <c r="G109" s="412"/>
      <c r="H109" s="306"/>
      <c r="I109" s="413">
        <f t="shared" si="3"/>
        <v>300</v>
      </c>
      <c r="J109" s="414">
        <v>300</v>
      </c>
      <c r="K109" s="213">
        <f t="shared" si="4"/>
        <v>0</v>
      </c>
      <c r="L109" s="415">
        <f t="shared" si="5"/>
        <v>0</v>
      </c>
      <c r="M109" s="201"/>
      <c r="N109" s="201"/>
      <c r="O109" s="201"/>
      <c r="P109" s="201"/>
      <c r="Q109" s="207"/>
      <c r="R109" s="201"/>
      <c r="S109" s="201"/>
      <c r="T109" s="201"/>
      <c r="U109" s="417"/>
      <c r="V109" s="201"/>
    </row>
    <row r="110" spans="1:22" x14ac:dyDescent="0.3">
      <c r="A110" s="312" t="s">
        <v>531</v>
      </c>
      <c r="B110" s="419" t="s">
        <v>368</v>
      </c>
      <c r="C110" s="201"/>
      <c r="D110" s="201"/>
      <c r="E110" s="201" t="s">
        <v>414</v>
      </c>
      <c r="F110" s="201"/>
      <c r="G110" s="412" t="s">
        <v>414</v>
      </c>
      <c r="H110" s="306">
        <v>1</v>
      </c>
      <c r="I110" s="413">
        <f t="shared" si="3"/>
        <v>450</v>
      </c>
      <c r="J110" s="414">
        <v>450</v>
      </c>
      <c r="K110" s="213">
        <f t="shared" si="4"/>
        <v>0</v>
      </c>
      <c r="L110" s="415">
        <f t="shared" si="5"/>
        <v>0</v>
      </c>
      <c r="M110" s="201"/>
      <c r="N110" s="201"/>
      <c r="O110" s="201"/>
      <c r="P110" s="201"/>
      <c r="Q110" s="207"/>
      <c r="R110" s="201"/>
      <c r="S110" s="201"/>
      <c r="T110" s="201"/>
      <c r="U110" s="417"/>
      <c r="V110" s="201"/>
    </row>
    <row r="111" spans="1:22" x14ac:dyDescent="0.3">
      <c r="A111" s="226" t="s">
        <v>532</v>
      </c>
      <c r="B111" s="226" t="s">
        <v>318</v>
      </c>
      <c r="C111" s="201"/>
      <c r="D111" s="201"/>
      <c r="E111" s="201" t="s">
        <v>414</v>
      </c>
      <c r="F111" s="201"/>
      <c r="G111" s="412"/>
      <c r="H111" s="306"/>
      <c r="I111" s="413">
        <f t="shared" si="3"/>
        <v>300</v>
      </c>
      <c r="J111" s="414">
        <v>300</v>
      </c>
      <c r="K111" s="213">
        <f t="shared" si="4"/>
        <v>0</v>
      </c>
      <c r="L111" s="415">
        <f t="shared" si="5"/>
        <v>0</v>
      </c>
      <c r="M111" s="201"/>
      <c r="N111" s="201"/>
      <c r="O111" s="201"/>
      <c r="P111" s="201"/>
      <c r="Q111" s="207"/>
      <c r="R111" s="201"/>
      <c r="S111" s="201"/>
      <c r="T111" s="201"/>
      <c r="U111" s="417"/>
      <c r="V111" s="201"/>
    </row>
    <row r="112" spans="1:22" x14ac:dyDescent="0.3">
      <c r="A112" s="226" t="s">
        <v>533</v>
      </c>
      <c r="B112" s="226" t="s">
        <v>328</v>
      </c>
      <c r="C112" s="205"/>
      <c r="D112" s="205" t="s">
        <v>419</v>
      </c>
      <c r="E112" s="205"/>
      <c r="F112" s="205"/>
      <c r="G112" s="412"/>
      <c r="H112" s="306"/>
      <c r="I112" s="413">
        <f t="shared" si="3"/>
        <v>2400</v>
      </c>
      <c r="J112" s="414">
        <v>2400</v>
      </c>
      <c r="K112" s="213">
        <f t="shared" si="4"/>
        <v>0</v>
      </c>
      <c r="L112" s="415">
        <f t="shared" si="5"/>
        <v>0</v>
      </c>
      <c r="M112" s="201"/>
      <c r="N112" s="201"/>
      <c r="O112" s="201"/>
      <c r="P112" s="201"/>
      <c r="Q112" s="207"/>
      <c r="R112" s="201"/>
      <c r="S112" s="201"/>
      <c r="T112" s="201"/>
      <c r="U112" s="417"/>
      <c r="V112" s="201"/>
    </row>
    <row r="113" spans="1:22" x14ac:dyDescent="0.3">
      <c r="A113" s="226" t="s">
        <v>534</v>
      </c>
      <c r="B113" s="226" t="s">
        <v>427</v>
      </c>
      <c r="C113" s="205"/>
      <c r="D113" s="205" t="s">
        <v>419</v>
      </c>
      <c r="E113" s="205"/>
      <c r="F113" s="205"/>
      <c r="G113" s="412" t="s">
        <v>414</v>
      </c>
      <c r="H113" s="306">
        <v>1</v>
      </c>
      <c r="I113" s="413">
        <f t="shared" si="3"/>
        <v>750</v>
      </c>
      <c r="J113" s="414">
        <v>750</v>
      </c>
      <c r="K113" s="213">
        <f t="shared" si="4"/>
        <v>0</v>
      </c>
      <c r="L113" s="415">
        <f t="shared" si="5"/>
        <v>0</v>
      </c>
      <c r="M113" s="201"/>
      <c r="N113" s="201"/>
      <c r="O113" s="201"/>
      <c r="P113" s="201"/>
      <c r="Q113" s="207"/>
      <c r="R113" s="201"/>
      <c r="S113" s="201"/>
      <c r="T113" s="201"/>
      <c r="U113" s="417"/>
      <c r="V113" s="201"/>
    </row>
    <row r="114" spans="1:22" x14ac:dyDescent="0.3">
      <c r="A114" s="226" t="s">
        <v>535</v>
      </c>
      <c r="B114" s="226" t="s">
        <v>262</v>
      </c>
      <c r="C114" s="205" t="s">
        <v>416</v>
      </c>
      <c r="D114" s="205"/>
      <c r="E114" s="205"/>
      <c r="F114" s="205" t="s">
        <v>453</v>
      </c>
      <c r="G114" s="412"/>
      <c r="H114" s="306"/>
      <c r="I114" s="413">
        <f t="shared" si="3"/>
        <v>150</v>
      </c>
      <c r="J114" s="414">
        <v>0</v>
      </c>
      <c r="K114" s="213">
        <f t="shared" si="4"/>
        <v>150</v>
      </c>
      <c r="L114" s="415">
        <f t="shared" si="5"/>
        <v>1</v>
      </c>
      <c r="M114" s="201"/>
      <c r="N114" s="201"/>
      <c r="O114" s="201"/>
      <c r="P114" s="201">
        <v>1</v>
      </c>
      <c r="Q114" s="207"/>
      <c r="R114" s="201"/>
      <c r="S114" s="201"/>
      <c r="T114" s="201"/>
      <c r="U114" s="417"/>
      <c r="V114" s="201"/>
    </row>
    <row r="115" spans="1:22" x14ac:dyDescent="0.3">
      <c r="A115" s="226" t="s">
        <v>536</v>
      </c>
      <c r="B115" s="226" t="s">
        <v>323</v>
      </c>
      <c r="C115" s="205"/>
      <c r="D115" s="205"/>
      <c r="E115" s="205" t="s">
        <v>414</v>
      </c>
      <c r="F115" s="205"/>
      <c r="G115" s="412"/>
      <c r="H115" s="306"/>
      <c r="I115" s="413">
        <f t="shared" si="3"/>
        <v>300</v>
      </c>
      <c r="J115" s="414">
        <v>150</v>
      </c>
      <c r="K115" s="213">
        <f t="shared" si="4"/>
        <v>150</v>
      </c>
      <c r="L115" s="415">
        <f t="shared" si="5"/>
        <v>1</v>
      </c>
      <c r="M115" s="201">
        <v>1</v>
      </c>
      <c r="N115" s="201"/>
      <c r="O115" s="201"/>
      <c r="P115" s="201"/>
      <c r="Q115" s="207"/>
      <c r="R115" s="201"/>
      <c r="S115" s="201"/>
      <c r="T115" s="201"/>
      <c r="U115" s="417"/>
      <c r="V115" s="201"/>
    </row>
    <row r="116" spans="1:22" x14ac:dyDescent="0.3">
      <c r="A116" s="226" t="s">
        <v>537</v>
      </c>
      <c r="B116" s="226" t="s">
        <v>328</v>
      </c>
      <c r="C116" s="201" t="s">
        <v>416</v>
      </c>
      <c r="D116" s="201"/>
      <c r="E116" s="201"/>
      <c r="F116" s="201"/>
      <c r="G116" s="412"/>
      <c r="H116" s="306"/>
      <c r="I116" s="413">
        <f t="shared" si="3"/>
        <v>300</v>
      </c>
      <c r="J116" s="414">
        <v>300</v>
      </c>
      <c r="K116" s="213">
        <f t="shared" si="4"/>
        <v>0</v>
      </c>
      <c r="L116" s="415">
        <f t="shared" si="5"/>
        <v>0</v>
      </c>
      <c r="M116" s="201"/>
      <c r="N116" s="201"/>
      <c r="O116" s="201"/>
      <c r="P116" s="201"/>
      <c r="Q116" s="207"/>
      <c r="R116" s="201"/>
      <c r="S116" s="201"/>
      <c r="T116" s="201"/>
      <c r="U116" s="417"/>
      <c r="V116" s="201"/>
    </row>
    <row r="117" spans="1:22" x14ac:dyDescent="0.3">
      <c r="A117" s="226" t="s">
        <v>538</v>
      </c>
      <c r="B117" s="226" t="s">
        <v>318</v>
      </c>
      <c r="C117" s="205"/>
      <c r="D117" s="205"/>
      <c r="E117" s="205" t="s">
        <v>414</v>
      </c>
      <c r="F117" s="205"/>
      <c r="G117" s="418"/>
      <c r="H117" s="205"/>
      <c r="I117" s="413">
        <f t="shared" si="3"/>
        <v>300</v>
      </c>
      <c r="J117" s="414"/>
      <c r="K117" s="213">
        <f t="shared" si="4"/>
        <v>300</v>
      </c>
      <c r="L117" s="415">
        <f t="shared" si="5"/>
        <v>2</v>
      </c>
      <c r="M117" s="201"/>
      <c r="N117" s="201">
        <v>1</v>
      </c>
      <c r="O117" s="201">
        <v>1</v>
      </c>
      <c r="P117" s="201"/>
      <c r="Q117" s="207"/>
      <c r="R117" s="201"/>
      <c r="S117" s="201"/>
      <c r="T117" s="201"/>
      <c r="U117" s="417"/>
      <c r="V117" s="207"/>
    </row>
    <row r="118" spans="1:22" x14ac:dyDescent="0.3">
      <c r="A118" s="226" t="s">
        <v>539</v>
      </c>
      <c r="B118" s="226" t="s">
        <v>380</v>
      </c>
      <c r="C118" s="201"/>
      <c r="D118" s="201"/>
      <c r="E118" s="201" t="s">
        <v>414</v>
      </c>
      <c r="F118" s="201"/>
      <c r="G118" s="412"/>
      <c r="H118" s="306"/>
      <c r="I118" s="413">
        <f t="shared" si="3"/>
        <v>150</v>
      </c>
      <c r="J118" s="414"/>
      <c r="K118" s="213">
        <f t="shared" si="4"/>
        <v>150</v>
      </c>
      <c r="L118" s="415">
        <f t="shared" si="5"/>
        <v>1</v>
      </c>
      <c r="M118" s="201">
        <v>1</v>
      </c>
      <c r="N118" s="201"/>
      <c r="O118" s="201"/>
      <c r="P118" s="201"/>
      <c r="Q118" s="207"/>
      <c r="R118" s="201"/>
      <c r="S118" s="201"/>
      <c r="T118" s="201"/>
      <c r="U118" s="417"/>
      <c r="V118" s="201"/>
    </row>
    <row r="119" spans="1:22" x14ac:dyDescent="0.3">
      <c r="A119" s="226" t="s">
        <v>540</v>
      </c>
      <c r="B119" s="226" t="s">
        <v>262</v>
      </c>
      <c r="C119" s="205" t="s">
        <v>416</v>
      </c>
      <c r="D119" s="205"/>
      <c r="E119" s="205"/>
      <c r="F119" s="205"/>
      <c r="G119" s="412" t="s">
        <v>414</v>
      </c>
      <c r="H119" s="306">
        <v>1</v>
      </c>
      <c r="I119" s="413">
        <f t="shared" si="3"/>
        <v>600</v>
      </c>
      <c r="J119" s="414">
        <v>600</v>
      </c>
      <c r="K119" s="213">
        <f t="shared" si="4"/>
        <v>0</v>
      </c>
      <c r="L119" s="415">
        <f t="shared" si="5"/>
        <v>0</v>
      </c>
      <c r="M119" s="201"/>
      <c r="N119" s="201"/>
      <c r="O119" s="201"/>
      <c r="P119" s="201"/>
      <c r="Q119" s="207"/>
      <c r="R119" s="201"/>
      <c r="S119" s="201"/>
      <c r="T119" s="201"/>
      <c r="U119" s="417"/>
      <c r="V119" s="201"/>
    </row>
    <row r="120" spans="1:22" x14ac:dyDescent="0.3">
      <c r="A120" s="226" t="s">
        <v>541</v>
      </c>
      <c r="B120" s="226" t="s">
        <v>323</v>
      </c>
      <c r="C120" s="201"/>
      <c r="D120" s="201"/>
      <c r="E120" s="201" t="s">
        <v>414</v>
      </c>
      <c r="F120" s="201"/>
      <c r="G120" s="412" t="s">
        <v>414</v>
      </c>
      <c r="H120" s="306">
        <v>1</v>
      </c>
      <c r="I120" s="413">
        <f t="shared" si="3"/>
        <v>1950</v>
      </c>
      <c r="J120" s="414">
        <v>1950</v>
      </c>
      <c r="K120" s="213">
        <f t="shared" si="4"/>
        <v>0</v>
      </c>
      <c r="L120" s="415">
        <f t="shared" si="5"/>
        <v>0</v>
      </c>
      <c r="M120" s="201"/>
      <c r="N120" s="201"/>
      <c r="O120" s="201"/>
      <c r="P120" s="201"/>
      <c r="Q120" s="207"/>
      <c r="R120" s="201"/>
      <c r="S120" s="201"/>
      <c r="T120" s="201"/>
      <c r="U120" s="417"/>
      <c r="V120" s="201"/>
    </row>
    <row r="121" spans="1:22" x14ac:dyDescent="0.3">
      <c r="A121" s="226" t="s">
        <v>542</v>
      </c>
      <c r="B121" s="226" t="s">
        <v>318</v>
      </c>
      <c r="C121" s="201"/>
      <c r="D121" s="201" t="s">
        <v>419</v>
      </c>
      <c r="E121" s="201"/>
      <c r="F121" s="201"/>
      <c r="G121" s="412"/>
      <c r="H121" s="306"/>
      <c r="I121" s="413">
        <f t="shared" si="3"/>
        <v>150</v>
      </c>
      <c r="J121" s="414">
        <v>150</v>
      </c>
      <c r="K121" s="213">
        <f t="shared" si="4"/>
        <v>0</v>
      </c>
      <c r="L121" s="415">
        <f t="shared" si="5"/>
        <v>0</v>
      </c>
      <c r="M121" s="201"/>
      <c r="N121" s="201"/>
      <c r="O121" s="201"/>
      <c r="P121" s="201"/>
      <c r="Q121" s="207"/>
      <c r="R121" s="201"/>
      <c r="S121" s="201"/>
      <c r="T121" s="201"/>
      <c r="U121" s="417"/>
      <c r="V121" s="201"/>
    </row>
    <row r="122" spans="1:22" x14ac:dyDescent="0.3">
      <c r="A122" s="226" t="s">
        <v>543</v>
      </c>
      <c r="B122" s="226" t="s">
        <v>328</v>
      </c>
      <c r="C122" s="201"/>
      <c r="D122" s="201" t="s">
        <v>419</v>
      </c>
      <c r="E122" s="201"/>
      <c r="F122" s="201"/>
      <c r="G122" s="412"/>
      <c r="H122" s="306"/>
      <c r="I122" s="413">
        <f t="shared" si="3"/>
        <v>150</v>
      </c>
      <c r="J122" s="414">
        <v>150</v>
      </c>
      <c r="K122" s="213">
        <f t="shared" si="4"/>
        <v>0</v>
      </c>
      <c r="L122" s="415">
        <f t="shared" si="5"/>
        <v>0</v>
      </c>
      <c r="M122" s="201"/>
      <c r="N122" s="201"/>
      <c r="O122" s="201"/>
      <c r="P122" s="201"/>
      <c r="Q122" s="207"/>
      <c r="R122" s="201"/>
      <c r="S122" s="201"/>
      <c r="T122" s="201"/>
      <c r="U122" s="417"/>
      <c r="V122" s="201"/>
    </row>
    <row r="123" spans="1:22" x14ac:dyDescent="0.3">
      <c r="A123" s="226" t="s">
        <v>544</v>
      </c>
      <c r="B123" s="226" t="s">
        <v>323</v>
      </c>
      <c r="C123" s="205"/>
      <c r="D123" s="205"/>
      <c r="E123" s="205" t="s">
        <v>414</v>
      </c>
      <c r="F123" s="205"/>
      <c r="G123" s="412"/>
      <c r="H123" s="306"/>
      <c r="I123" s="413">
        <f t="shared" si="3"/>
        <v>300</v>
      </c>
      <c r="J123" s="414">
        <v>300</v>
      </c>
      <c r="K123" s="213">
        <f t="shared" si="4"/>
        <v>0</v>
      </c>
      <c r="L123" s="415">
        <f t="shared" si="5"/>
        <v>0</v>
      </c>
      <c r="M123" s="201"/>
      <c r="N123" s="201"/>
      <c r="O123" s="201"/>
      <c r="P123" s="201"/>
      <c r="Q123" s="207"/>
      <c r="R123" s="201"/>
      <c r="S123" s="201"/>
      <c r="T123" s="201"/>
      <c r="U123" s="417"/>
      <c r="V123" s="201"/>
    </row>
    <row r="124" spans="1:22" x14ac:dyDescent="0.3">
      <c r="A124" s="226" t="s">
        <v>545</v>
      </c>
      <c r="B124" s="226" t="s">
        <v>328</v>
      </c>
      <c r="C124" s="205"/>
      <c r="D124" s="205" t="s">
        <v>419</v>
      </c>
      <c r="E124" s="205"/>
      <c r="F124" s="205"/>
      <c r="G124" s="412"/>
      <c r="H124" s="306"/>
      <c r="I124" s="413">
        <f t="shared" si="3"/>
        <v>150</v>
      </c>
      <c r="J124" s="414">
        <v>150</v>
      </c>
      <c r="K124" s="213">
        <f t="shared" si="4"/>
        <v>0</v>
      </c>
      <c r="L124" s="415">
        <f t="shared" si="5"/>
        <v>0</v>
      </c>
      <c r="M124" s="201"/>
      <c r="N124" s="201"/>
      <c r="O124" s="201"/>
      <c r="P124" s="201"/>
      <c r="Q124" s="207"/>
      <c r="R124" s="201"/>
      <c r="S124" s="201"/>
      <c r="T124" s="201"/>
      <c r="U124" s="417"/>
      <c r="V124" s="201"/>
    </row>
    <row r="125" spans="1:22" x14ac:dyDescent="0.3">
      <c r="A125" s="226" t="s">
        <v>546</v>
      </c>
      <c r="B125" s="226" t="s">
        <v>315</v>
      </c>
      <c r="C125" s="205"/>
      <c r="D125" s="205" t="s">
        <v>419</v>
      </c>
      <c r="E125" s="205"/>
      <c r="F125" s="205"/>
      <c r="G125" s="412"/>
      <c r="H125" s="306"/>
      <c r="I125" s="413">
        <f t="shared" si="3"/>
        <v>900</v>
      </c>
      <c r="J125" s="414">
        <v>900</v>
      </c>
      <c r="K125" s="213">
        <f t="shared" si="4"/>
        <v>0</v>
      </c>
      <c r="L125" s="415">
        <f t="shared" si="5"/>
        <v>0</v>
      </c>
      <c r="M125" s="201"/>
      <c r="N125" s="201"/>
      <c r="O125" s="201"/>
      <c r="P125" s="201"/>
      <c r="Q125" s="207"/>
      <c r="R125" s="201"/>
      <c r="S125" s="201"/>
      <c r="T125" s="201"/>
      <c r="U125" s="417"/>
      <c r="V125" s="201"/>
    </row>
    <row r="126" spans="1:22" x14ac:dyDescent="0.3">
      <c r="A126" s="226" t="s">
        <v>547</v>
      </c>
      <c r="B126" s="226" t="s">
        <v>225</v>
      </c>
      <c r="C126" s="201" t="s">
        <v>416</v>
      </c>
      <c r="D126" s="201"/>
      <c r="E126" s="201"/>
      <c r="F126" s="201"/>
      <c r="G126" s="412"/>
      <c r="H126" s="306"/>
      <c r="I126" s="413">
        <f t="shared" si="3"/>
        <v>0</v>
      </c>
      <c r="J126" s="414">
        <v>0</v>
      </c>
      <c r="K126" s="213">
        <f t="shared" si="4"/>
        <v>0</v>
      </c>
      <c r="L126" s="415">
        <f t="shared" si="5"/>
        <v>0</v>
      </c>
      <c r="M126" s="201"/>
      <c r="N126" s="201"/>
      <c r="O126" s="201"/>
      <c r="P126" s="201"/>
      <c r="Q126" s="207"/>
      <c r="R126" s="201"/>
      <c r="S126" s="201"/>
      <c r="T126" s="201"/>
      <c r="U126" s="417"/>
      <c r="V126" s="201"/>
    </row>
    <row r="127" spans="1:22" x14ac:dyDescent="0.3">
      <c r="A127" s="226" t="s">
        <v>548</v>
      </c>
      <c r="B127" s="226" t="s">
        <v>549</v>
      </c>
      <c r="C127" s="201" t="s">
        <v>416</v>
      </c>
      <c r="D127" s="201"/>
      <c r="E127" s="201"/>
      <c r="F127" s="201" t="s">
        <v>468</v>
      </c>
      <c r="G127" s="412"/>
      <c r="H127" s="306"/>
      <c r="I127" s="413">
        <f t="shared" si="3"/>
        <v>150</v>
      </c>
      <c r="J127" s="414">
        <v>150</v>
      </c>
      <c r="K127" s="213">
        <f t="shared" si="4"/>
        <v>0</v>
      </c>
      <c r="L127" s="415">
        <f t="shared" si="5"/>
        <v>0</v>
      </c>
      <c r="M127" s="201"/>
      <c r="N127" s="201"/>
      <c r="O127" s="201"/>
      <c r="P127" s="201"/>
      <c r="Q127" s="207"/>
      <c r="R127" s="201"/>
      <c r="S127" s="201"/>
      <c r="T127" s="201"/>
      <c r="U127" s="417"/>
      <c r="V127" s="201"/>
    </row>
    <row r="128" spans="1:22" x14ac:dyDescent="0.3">
      <c r="A128" s="226" t="s">
        <v>550</v>
      </c>
      <c r="B128" s="226" t="s">
        <v>440</v>
      </c>
      <c r="C128" s="201"/>
      <c r="D128" s="201" t="s">
        <v>419</v>
      </c>
      <c r="E128" s="201"/>
      <c r="F128" s="201"/>
      <c r="G128" s="412"/>
      <c r="H128" s="306"/>
      <c r="I128" s="413">
        <f t="shared" si="3"/>
        <v>1650</v>
      </c>
      <c r="J128" s="414">
        <v>1650</v>
      </c>
      <c r="K128" s="213">
        <f t="shared" si="4"/>
        <v>0</v>
      </c>
      <c r="L128" s="415">
        <f t="shared" si="5"/>
        <v>0</v>
      </c>
      <c r="M128" s="201"/>
      <c r="N128" s="201"/>
      <c r="O128" s="201"/>
      <c r="P128" s="201"/>
      <c r="Q128" s="207"/>
      <c r="R128" s="201"/>
      <c r="S128" s="201"/>
      <c r="T128" s="201"/>
      <c r="U128" s="417"/>
      <c r="V128" s="201"/>
    </row>
    <row r="129" spans="1:22" x14ac:dyDescent="0.3">
      <c r="A129" s="226" t="s">
        <v>551</v>
      </c>
      <c r="B129" s="226" t="s">
        <v>223</v>
      </c>
      <c r="C129" s="205" t="s">
        <v>416</v>
      </c>
      <c r="D129" s="205"/>
      <c r="E129" s="205"/>
      <c r="F129" s="205"/>
      <c r="G129" s="412"/>
      <c r="H129" s="306"/>
      <c r="I129" s="413">
        <f t="shared" si="3"/>
        <v>150</v>
      </c>
      <c r="J129" s="414"/>
      <c r="K129" s="213">
        <f t="shared" si="4"/>
        <v>150</v>
      </c>
      <c r="L129" s="415">
        <f t="shared" si="5"/>
        <v>1</v>
      </c>
      <c r="M129" s="201"/>
      <c r="N129" s="201"/>
      <c r="O129" s="201"/>
      <c r="P129" s="201"/>
      <c r="Q129" s="207"/>
      <c r="R129" s="201"/>
      <c r="S129" s="201">
        <v>1</v>
      </c>
      <c r="T129" s="201"/>
      <c r="U129" s="417"/>
      <c r="V129" s="201"/>
    </row>
    <row r="130" spans="1:22" x14ac:dyDescent="0.3">
      <c r="A130" s="226" t="s">
        <v>552</v>
      </c>
      <c r="B130" s="226" t="s">
        <v>418</v>
      </c>
      <c r="C130" s="205" t="s">
        <v>416</v>
      </c>
      <c r="D130" s="205"/>
      <c r="E130" s="205"/>
      <c r="F130" s="205"/>
      <c r="G130" s="412"/>
      <c r="H130" s="306"/>
      <c r="I130" s="413">
        <f t="shared" si="3"/>
        <v>600</v>
      </c>
      <c r="J130" s="414">
        <v>450</v>
      </c>
      <c r="K130" s="213">
        <f t="shared" si="4"/>
        <v>150</v>
      </c>
      <c r="L130" s="415">
        <f t="shared" si="5"/>
        <v>1</v>
      </c>
      <c r="M130" s="201"/>
      <c r="N130" s="201"/>
      <c r="O130" s="201"/>
      <c r="P130" s="201">
        <v>1</v>
      </c>
      <c r="Q130" s="207"/>
      <c r="R130" s="201"/>
      <c r="S130" s="201"/>
      <c r="T130" s="201"/>
      <c r="U130" s="417"/>
      <c r="V130" s="201"/>
    </row>
    <row r="131" spans="1:22" x14ac:dyDescent="0.3">
      <c r="A131" s="226" t="s">
        <v>553</v>
      </c>
      <c r="B131" s="226" t="s">
        <v>368</v>
      </c>
      <c r="C131" s="205"/>
      <c r="D131" s="205"/>
      <c r="E131" s="205" t="s">
        <v>414</v>
      </c>
      <c r="F131" s="205"/>
      <c r="G131" s="412"/>
      <c r="H131" s="306"/>
      <c r="I131" s="413">
        <f t="shared" si="3"/>
        <v>1500</v>
      </c>
      <c r="J131" s="414">
        <v>1500</v>
      </c>
      <c r="K131" s="213">
        <f t="shared" si="4"/>
        <v>0</v>
      </c>
      <c r="L131" s="415">
        <f t="shared" si="5"/>
        <v>0</v>
      </c>
      <c r="M131" s="201"/>
      <c r="N131" s="201"/>
      <c r="O131" s="201"/>
      <c r="P131" s="201"/>
      <c r="Q131" s="207"/>
      <c r="R131" s="201"/>
      <c r="S131" s="201"/>
      <c r="T131" s="201"/>
      <c r="U131" s="417"/>
      <c r="V131" s="201"/>
    </row>
    <row r="132" spans="1:22" x14ac:dyDescent="0.3">
      <c r="A132" s="226" t="s">
        <v>554</v>
      </c>
      <c r="B132" s="226" t="s">
        <v>315</v>
      </c>
      <c r="C132" s="205"/>
      <c r="D132" s="205" t="s">
        <v>419</v>
      </c>
      <c r="E132" s="205"/>
      <c r="F132" s="205"/>
      <c r="G132" s="412" t="s">
        <v>414</v>
      </c>
      <c r="H132" s="306">
        <v>1</v>
      </c>
      <c r="I132" s="413">
        <f t="shared" si="3"/>
        <v>2250</v>
      </c>
      <c r="J132" s="414">
        <v>2100</v>
      </c>
      <c r="K132" s="213">
        <f t="shared" si="4"/>
        <v>150</v>
      </c>
      <c r="L132" s="415">
        <f t="shared" si="5"/>
        <v>1</v>
      </c>
      <c r="M132" s="201"/>
      <c r="N132" s="201"/>
      <c r="O132" s="201">
        <v>1</v>
      </c>
      <c r="P132" s="201"/>
      <c r="Q132" s="207"/>
      <c r="R132" s="201"/>
      <c r="S132" s="201"/>
      <c r="T132" s="201"/>
      <c r="U132" s="417"/>
      <c r="V132" s="201"/>
    </row>
    <row r="133" spans="1:22" x14ac:dyDescent="0.3">
      <c r="A133" s="226" t="s">
        <v>555</v>
      </c>
      <c r="B133" s="226" t="s">
        <v>323</v>
      </c>
      <c r="C133" s="201"/>
      <c r="D133" s="201"/>
      <c r="E133" s="205" t="s">
        <v>414</v>
      </c>
      <c r="F133" s="205"/>
      <c r="G133" s="412"/>
      <c r="H133" s="306"/>
      <c r="I133" s="413">
        <f t="shared" si="3"/>
        <v>0</v>
      </c>
      <c r="J133" s="414">
        <v>0</v>
      </c>
      <c r="K133" s="213">
        <f t="shared" si="4"/>
        <v>0</v>
      </c>
      <c r="L133" s="415">
        <f t="shared" si="5"/>
        <v>0</v>
      </c>
      <c r="M133" s="201"/>
      <c r="N133" s="201"/>
      <c r="O133" s="201"/>
      <c r="P133" s="201"/>
      <c r="Q133" s="207"/>
      <c r="R133" s="201"/>
      <c r="S133" s="201"/>
      <c r="T133" s="201"/>
      <c r="U133" s="417"/>
      <c r="V133" s="201"/>
    </row>
    <row r="134" spans="1:22" x14ac:dyDescent="0.3">
      <c r="A134" s="226" t="s">
        <v>556</v>
      </c>
      <c r="B134" s="226" t="s">
        <v>443</v>
      </c>
      <c r="C134" s="205" t="s">
        <v>416</v>
      </c>
      <c r="D134" s="205"/>
      <c r="E134" s="205"/>
      <c r="F134" s="205"/>
      <c r="G134" s="412"/>
      <c r="H134" s="306"/>
      <c r="I134" s="413">
        <f t="shared" ref="I134:I196" si="6">J134+K134</f>
        <v>150</v>
      </c>
      <c r="J134" s="414">
        <v>150</v>
      </c>
      <c r="K134" s="213">
        <f t="shared" ref="K134:K196" si="7">L134*150</f>
        <v>0</v>
      </c>
      <c r="L134" s="415">
        <f t="shared" ref="L134:L196" si="8">SUM(M134:V134)</f>
        <v>0</v>
      </c>
      <c r="M134" s="201"/>
      <c r="N134" s="201"/>
      <c r="O134" s="201"/>
      <c r="P134" s="201"/>
      <c r="Q134" s="207"/>
      <c r="R134" s="201"/>
      <c r="S134" s="201"/>
      <c r="T134" s="201"/>
      <c r="U134" s="417"/>
      <c r="V134" s="201"/>
    </row>
    <row r="135" spans="1:22" x14ac:dyDescent="0.3">
      <c r="A135" s="226" t="s">
        <v>557</v>
      </c>
      <c r="B135" s="226" t="s">
        <v>418</v>
      </c>
      <c r="C135" s="205" t="s">
        <v>416</v>
      </c>
      <c r="D135" s="205"/>
      <c r="E135" s="205"/>
      <c r="F135" s="205"/>
      <c r="G135" s="412"/>
      <c r="H135" s="306"/>
      <c r="I135" s="413">
        <f t="shared" si="6"/>
        <v>0</v>
      </c>
      <c r="J135" s="414">
        <v>0</v>
      </c>
      <c r="K135" s="213">
        <f t="shared" si="7"/>
        <v>0</v>
      </c>
      <c r="L135" s="415">
        <f t="shared" si="8"/>
        <v>0</v>
      </c>
      <c r="M135" s="201"/>
      <c r="N135" s="201"/>
      <c r="O135" s="201"/>
      <c r="P135" s="201"/>
      <c r="Q135" s="207"/>
      <c r="R135" s="201"/>
      <c r="S135" s="201"/>
      <c r="T135" s="201"/>
      <c r="U135" s="417"/>
      <c r="V135" s="201"/>
    </row>
    <row r="136" spans="1:22" x14ac:dyDescent="0.3">
      <c r="A136" s="226" t="s">
        <v>558</v>
      </c>
      <c r="B136" s="226" t="s">
        <v>323</v>
      </c>
      <c r="C136" s="205"/>
      <c r="D136" s="205"/>
      <c r="E136" s="205" t="s">
        <v>414</v>
      </c>
      <c r="F136" s="205"/>
      <c r="G136" s="412" t="s">
        <v>414</v>
      </c>
      <c r="H136" s="306">
        <v>1</v>
      </c>
      <c r="I136" s="413">
        <f t="shared" si="6"/>
        <v>0</v>
      </c>
      <c r="J136" s="414">
        <v>0</v>
      </c>
      <c r="K136" s="213">
        <f t="shared" si="7"/>
        <v>0</v>
      </c>
      <c r="L136" s="415">
        <f t="shared" si="8"/>
        <v>0</v>
      </c>
      <c r="M136" s="201"/>
      <c r="N136" s="201"/>
      <c r="O136" s="201"/>
      <c r="P136" s="201"/>
      <c r="Q136" s="207"/>
      <c r="R136" s="201"/>
      <c r="S136" s="201"/>
      <c r="T136" s="201"/>
      <c r="U136" s="417"/>
      <c r="V136" s="201"/>
    </row>
    <row r="137" spans="1:22" x14ac:dyDescent="0.3">
      <c r="A137" s="226" t="s">
        <v>559</v>
      </c>
      <c r="B137" s="226" t="s">
        <v>440</v>
      </c>
      <c r="C137" s="201" t="s">
        <v>416</v>
      </c>
      <c r="D137" s="201" t="s">
        <v>419</v>
      </c>
      <c r="E137" s="201"/>
      <c r="F137" s="201"/>
      <c r="G137" s="412"/>
      <c r="H137" s="306"/>
      <c r="I137" s="413">
        <f t="shared" si="6"/>
        <v>0</v>
      </c>
      <c r="J137" s="414">
        <v>0</v>
      </c>
      <c r="K137" s="213">
        <f t="shared" si="7"/>
        <v>0</v>
      </c>
      <c r="L137" s="415">
        <f t="shared" si="8"/>
        <v>0</v>
      </c>
      <c r="M137" s="201"/>
      <c r="N137" s="201"/>
      <c r="O137" s="201"/>
      <c r="P137" s="201"/>
      <c r="Q137" s="207"/>
      <c r="R137" s="201"/>
      <c r="S137" s="201"/>
      <c r="T137" s="201"/>
      <c r="U137" s="417"/>
      <c r="V137" s="201"/>
    </row>
    <row r="138" spans="1:22" x14ac:dyDescent="0.3">
      <c r="A138" s="226" t="s">
        <v>560</v>
      </c>
      <c r="B138" s="226" t="s">
        <v>418</v>
      </c>
      <c r="C138" s="205" t="s">
        <v>416</v>
      </c>
      <c r="D138" s="205"/>
      <c r="E138" s="205"/>
      <c r="F138" s="205" t="s">
        <v>458</v>
      </c>
      <c r="G138" s="412"/>
      <c r="H138" s="306"/>
      <c r="I138" s="413">
        <f t="shared" si="6"/>
        <v>450</v>
      </c>
      <c r="J138" s="414">
        <v>300</v>
      </c>
      <c r="K138" s="213">
        <f t="shared" si="7"/>
        <v>150</v>
      </c>
      <c r="L138" s="415">
        <f t="shared" si="8"/>
        <v>1</v>
      </c>
      <c r="M138" s="201"/>
      <c r="N138" s="201"/>
      <c r="O138" s="201">
        <v>1</v>
      </c>
      <c r="P138" s="201"/>
      <c r="Q138" s="207"/>
      <c r="R138" s="201"/>
      <c r="S138" s="201"/>
      <c r="T138" s="201"/>
      <c r="U138" s="417"/>
      <c r="V138" s="201"/>
    </row>
    <row r="139" spans="1:22" x14ac:dyDescent="0.3">
      <c r="A139" s="312" t="s">
        <v>561</v>
      </c>
      <c r="B139" s="265" t="s">
        <v>321</v>
      </c>
      <c r="C139" s="206"/>
      <c r="D139" s="206" t="s">
        <v>419</v>
      </c>
      <c r="E139" s="206"/>
      <c r="F139" s="206"/>
      <c r="G139" s="412"/>
      <c r="H139" s="306"/>
      <c r="I139" s="413">
        <f t="shared" si="6"/>
        <v>150</v>
      </c>
      <c r="J139" s="420">
        <v>150</v>
      </c>
      <c r="K139" s="213">
        <f t="shared" si="7"/>
        <v>0</v>
      </c>
      <c r="L139" s="415">
        <f t="shared" si="8"/>
        <v>0</v>
      </c>
      <c r="M139" s="201"/>
      <c r="N139" s="201"/>
      <c r="O139" s="201"/>
      <c r="P139" s="201"/>
      <c r="Q139" s="207"/>
      <c r="R139" s="201"/>
      <c r="S139" s="201"/>
      <c r="T139" s="201"/>
      <c r="U139" s="417"/>
      <c r="V139" s="201"/>
    </row>
    <row r="140" spans="1:22" x14ac:dyDescent="0.3">
      <c r="A140" s="312" t="s">
        <v>562</v>
      </c>
      <c r="B140" s="419" t="s">
        <v>328</v>
      </c>
      <c r="C140" s="206"/>
      <c r="D140" s="206" t="s">
        <v>419</v>
      </c>
      <c r="E140" s="206"/>
      <c r="F140" s="206"/>
      <c r="G140" s="412"/>
      <c r="H140" s="306"/>
      <c r="I140" s="413">
        <f t="shared" si="6"/>
        <v>450</v>
      </c>
      <c r="J140" s="420">
        <v>450</v>
      </c>
      <c r="K140" s="213">
        <f t="shared" si="7"/>
        <v>0</v>
      </c>
      <c r="L140" s="415">
        <f t="shared" si="8"/>
        <v>0</v>
      </c>
      <c r="M140" s="201"/>
      <c r="N140" s="201"/>
      <c r="O140" s="201"/>
      <c r="P140" s="201"/>
      <c r="Q140" s="207"/>
      <c r="R140" s="201"/>
      <c r="S140" s="201"/>
      <c r="T140" s="201"/>
      <c r="U140" s="207"/>
      <c r="V140" s="201"/>
    </row>
    <row r="141" spans="1:22" x14ac:dyDescent="0.3">
      <c r="A141" s="312" t="s">
        <v>591</v>
      </c>
      <c r="B141" s="419" t="s">
        <v>328</v>
      </c>
      <c r="C141" s="206" t="s">
        <v>416</v>
      </c>
      <c r="D141" s="206"/>
      <c r="E141" s="206"/>
      <c r="F141" s="206" t="s">
        <v>453</v>
      </c>
      <c r="G141" s="412"/>
      <c r="H141" s="306"/>
      <c r="I141" s="413">
        <f t="shared" ref="I141:I144" si="9">J141+K141</f>
        <v>150</v>
      </c>
      <c r="J141" s="420"/>
      <c r="K141" s="213">
        <f t="shared" ref="K141:K144" si="10">L141*150</f>
        <v>150</v>
      </c>
      <c r="L141" s="415">
        <f t="shared" ref="L141:L144" si="11">SUM(M141:V141)</f>
        <v>1</v>
      </c>
      <c r="M141" s="201"/>
      <c r="N141" s="201"/>
      <c r="O141" s="201"/>
      <c r="P141" s="201"/>
      <c r="Q141" s="207"/>
      <c r="R141" s="201"/>
      <c r="S141" s="201">
        <v>1</v>
      </c>
      <c r="T141" s="201"/>
      <c r="U141" s="207"/>
      <c r="V141" s="201"/>
    </row>
    <row r="142" spans="1:22" x14ac:dyDescent="0.3">
      <c r="A142" s="312" t="s">
        <v>593</v>
      </c>
      <c r="B142" s="419" t="s">
        <v>223</v>
      </c>
      <c r="C142" s="206" t="s">
        <v>416</v>
      </c>
      <c r="D142" s="206"/>
      <c r="E142" s="206"/>
      <c r="F142" s="206" t="s">
        <v>453</v>
      </c>
      <c r="G142" s="412"/>
      <c r="H142" s="306"/>
      <c r="I142" s="413">
        <f t="shared" si="9"/>
        <v>150</v>
      </c>
      <c r="J142" s="420"/>
      <c r="K142" s="213">
        <f t="shared" si="10"/>
        <v>150</v>
      </c>
      <c r="L142" s="415">
        <f t="shared" si="11"/>
        <v>1</v>
      </c>
      <c r="M142" s="201"/>
      <c r="N142" s="201"/>
      <c r="O142" s="201"/>
      <c r="P142" s="201"/>
      <c r="Q142" s="207"/>
      <c r="R142" s="201"/>
      <c r="S142" s="201">
        <v>1</v>
      </c>
      <c r="T142" s="201"/>
      <c r="U142" s="207"/>
      <c r="V142" s="201"/>
    </row>
    <row r="143" spans="1:22" x14ac:dyDescent="0.3">
      <c r="A143" s="312" t="s">
        <v>592</v>
      </c>
      <c r="B143" s="419" t="s">
        <v>574</v>
      </c>
      <c r="C143" s="206"/>
      <c r="D143" s="206"/>
      <c r="E143" s="206" t="s">
        <v>414</v>
      </c>
      <c r="F143" s="206"/>
      <c r="G143" s="412"/>
      <c r="H143" s="306"/>
      <c r="I143" s="413">
        <f t="shared" si="9"/>
        <v>150</v>
      </c>
      <c r="J143" s="420"/>
      <c r="K143" s="213">
        <f t="shared" si="10"/>
        <v>150</v>
      </c>
      <c r="L143" s="415">
        <f t="shared" si="11"/>
        <v>1</v>
      </c>
      <c r="M143" s="201"/>
      <c r="N143" s="201"/>
      <c r="O143" s="201"/>
      <c r="P143" s="201"/>
      <c r="Q143" s="207"/>
      <c r="R143" s="201"/>
      <c r="S143" s="201">
        <v>1</v>
      </c>
      <c r="T143" s="201"/>
      <c r="U143" s="207"/>
      <c r="V143" s="201"/>
    </row>
    <row r="144" spans="1:22" x14ac:dyDescent="0.3">
      <c r="A144" s="312"/>
      <c r="B144" s="419"/>
      <c r="C144" s="206"/>
      <c r="D144" s="206"/>
      <c r="E144" s="206"/>
      <c r="F144" s="206"/>
      <c r="G144" s="412"/>
      <c r="H144" s="306"/>
      <c r="I144" s="413">
        <f t="shared" si="9"/>
        <v>0</v>
      </c>
      <c r="J144" s="420"/>
      <c r="K144" s="213">
        <f t="shared" si="10"/>
        <v>0</v>
      </c>
      <c r="L144" s="415">
        <f t="shared" si="11"/>
        <v>0</v>
      </c>
      <c r="M144" s="201"/>
      <c r="N144" s="201"/>
      <c r="O144" s="201"/>
      <c r="P144" s="201"/>
      <c r="Q144" s="207"/>
      <c r="R144" s="201"/>
      <c r="S144" s="201"/>
      <c r="T144" s="201"/>
      <c r="U144" s="207"/>
      <c r="V144" s="201"/>
    </row>
    <row r="145" spans="1:22" x14ac:dyDescent="0.3">
      <c r="A145" s="312"/>
      <c r="B145" s="419"/>
      <c r="C145" s="206"/>
      <c r="D145" s="206"/>
      <c r="E145" s="206"/>
      <c r="F145" s="206"/>
      <c r="G145" s="412"/>
      <c r="H145" s="306"/>
      <c r="I145" s="413"/>
      <c r="J145" s="420"/>
      <c r="K145" s="213"/>
      <c r="L145" s="415"/>
      <c r="M145" s="201"/>
      <c r="N145" s="201"/>
      <c r="O145" s="201"/>
      <c r="P145" s="201"/>
      <c r="Q145" s="207"/>
      <c r="R145" s="201"/>
      <c r="S145" s="201"/>
      <c r="T145" s="201"/>
      <c r="U145" s="207"/>
      <c r="V145" s="201"/>
    </row>
    <row r="146" spans="1:22" x14ac:dyDescent="0.3">
      <c r="A146" s="312"/>
      <c r="B146" s="419"/>
      <c r="C146" s="206"/>
      <c r="D146" s="206"/>
      <c r="E146" s="206"/>
      <c r="F146" s="206"/>
      <c r="G146" s="412"/>
      <c r="H146" s="306"/>
      <c r="I146" s="413"/>
      <c r="J146" s="420"/>
      <c r="K146" s="213"/>
      <c r="L146" s="415"/>
      <c r="M146" s="201"/>
      <c r="N146" s="201"/>
      <c r="O146" s="201"/>
      <c r="P146" s="201"/>
      <c r="Q146" s="207"/>
      <c r="R146" s="201"/>
      <c r="S146" s="201"/>
      <c r="T146" s="201"/>
      <c r="U146" s="207"/>
      <c r="V146" s="201"/>
    </row>
    <row r="147" spans="1:22" x14ac:dyDescent="0.3">
      <c r="A147" s="312"/>
      <c r="B147" s="419"/>
      <c r="C147" s="206"/>
      <c r="D147" s="206"/>
      <c r="E147" s="206"/>
      <c r="F147" s="206"/>
      <c r="G147" s="412"/>
      <c r="H147" s="306"/>
      <c r="I147" s="413"/>
      <c r="J147" s="420"/>
      <c r="K147" s="213"/>
      <c r="L147" s="415"/>
      <c r="M147" s="201"/>
      <c r="N147" s="201"/>
      <c r="O147" s="201"/>
      <c r="P147" s="201"/>
      <c r="Q147" s="207"/>
      <c r="R147" s="201"/>
      <c r="S147" s="201"/>
      <c r="T147" s="201"/>
      <c r="U147" s="207"/>
      <c r="V147" s="201"/>
    </row>
    <row r="148" spans="1:22" x14ac:dyDescent="0.3">
      <c r="A148" s="312"/>
      <c r="B148" s="419"/>
      <c r="C148" s="206"/>
      <c r="D148" s="206"/>
      <c r="E148" s="206"/>
      <c r="F148" s="206"/>
      <c r="G148" s="412"/>
      <c r="H148" s="306"/>
      <c r="I148" s="413"/>
      <c r="J148" s="420"/>
      <c r="K148" s="213"/>
      <c r="L148" s="415"/>
      <c r="M148" s="201"/>
      <c r="N148" s="201"/>
      <c r="O148" s="201"/>
      <c r="P148" s="201"/>
      <c r="Q148" s="207"/>
      <c r="R148" s="201"/>
      <c r="S148" s="201"/>
      <c r="T148" s="201"/>
      <c r="U148" s="207"/>
      <c r="V148" s="201"/>
    </row>
    <row r="149" spans="1:22" x14ac:dyDescent="0.3">
      <c r="A149" s="312"/>
      <c r="B149" s="419"/>
      <c r="C149" s="206"/>
      <c r="D149" s="206"/>
      <c r="E149" s="206"/>
      <c r="F149" s="206"/>
      <c r="G149" s="412"/>
      <c r="H149" s="306"/>
      <c r="I149" s="413"/>
      <c r="J149" s="420"/>
      <c r="K149" s="213"/>
      <c r="L149" s="415"/>
      <c r="M149" s="201"/>
      <c r="N149" s="201"/>
      <c r="O149" s="201"/>
      <c r="P149" s="201"/>
      <c r="Q149" s="207"/>
      <c r="R149" s="201"/>
      <c r="S149" s="201"/>
      <c r="T149" s="201"/>
      <c r="U149" s="207"/>
      <c r="V149" s="201"/>
    </row>
    <row r="150" spans="1:22" x14ac:dyDescent="0.3">
      <c r="A150" s="312"/>
      <c r="B150" s="419"/>
      <c r="C150" s="206"/>
      <c r="D150" s="206"/>
      <c r="E150" s="206"/>
      <c r="F150" s="206"/>
      <c r="G150" s="412"/>
      <c r="H150" s="306"/>
      <c r="I150" s="413"/>
      <c r="J150" s="420"/>
      <c r="K150" s="213"/>
      <c r="L150" s="415"/>
      <c r="M150" s="201"/>
      <c r="N150" s="201"/>
      <c r="O150" s="201"/>
      <c r="P150" s="201"/>
      <c r="Q150" s="207"/>
      <c r="R150" s="201"/>
      <c r="S150" s="201"/>
      <c r="T150" s="201"/>
      <c r="U150" s="207"/>
      <c r="V150" s="201"/>
    </row>
    <row r="151" spans="1:22" x14ac:dyDescent="0.3">
      <c r="A151" s="312"/>
      <c r="B151" s="419"/>
      <c r="C151" s="206"/>
      <c r="D151" s="206"/>
      <c r="E151" s="206"/>
      <c r="F151" s="206"/>
      <c r="G151" s="412"/>
      <c r="H151" s="306"/>
      <c r="I151" s="413"/>
      <c r="J151" s="420"/>
      <c r="K151" s="213"/>
      <c r="L151" s="415"/>
      <c r="M151" s="201"/>
      <c r="N151" s="201"/>
      <c r="O151" s="201"/>
      <c r="P151" s="201"/>
      <c r="Q151" s="207"/>
      <c r="R151" s="201"/>
      <c r="S151" s="201"/>
      <c r="T151" s="201"/>
      <c r="U151" s="207"/>
      <c r="V151" s="201"/>
    </row>
    <row r="152" spans="1:22" x14ac:dyDescent="0.3">
      <c r="A152" s="312"/>
      <c r="B152" s="419"/>
      <c r="C152" s="206"/>
      <c r="D152" s="206"/>
      <c r="E152" s="206"/>
      <c r="F152" s="206"/>
      <c r="G152" s="412"/>
      <c r="H152" s="306"/>
      <c r="I152" s="413"/>
      <c r="J152" s="420"/>
      <c r="K152" s="213"/>
      <c r="L152" s="415"/>
      <c r="M152" s="201"/>
      <c r="N152" s="201"/>
      <c r="O152" s="201"/>
      <c r="P152" s="201"/>
      <c r="Q152" s="207"/>
      <c r="R152" s="201"/>
      <c r="S152" s="201"/>
      <c r="T152" s="201"/>
      <c r="U152" s="207"/>
      <c r="V152" s="201"/>
    </row>
    <row r="153" spans="1:22" x14ac:dyDescent="0.3">
      <c r="A153" s="312"/>
      <c r="B153" s="419"/>
      <c r="C153" s="206"/>
      <c r="D153" s="206"/>
      <c r="E153" s="206"/>
      <c r="F153" s="206"/>
      <c r="G153" s="412"/>
      <c r="H153" s="306"/>
      <c r="I153" s="413"/>
      <c r="J153" s="420"/>
      <c r="K153" s="213"/>
      <c r="L153" s="415"/>
      <c r="M153" s="201"/>
      <c r="N153" s="201"/>
      <c r="O153" s="201"/>
      <c r="P153" s="201"/>
      <c r="Q153" s="207"/>
      <c r="R153" s="201"/>
      <c r="S153" s="201"/>
      <c r="T153" s="201"/>
      <c r="U153" s="207"/>
      <c r="V153" s="201"/>
    </row>
    <row r="154" spans="1:22" x14ac:dyDescent="0.3">
      <c r="A154" s="312"/>
      <c r="B154" s="419"/>
      <c r="C154" s="206"/>
      <c r="D154" s="206"/>
      <c r="E154" s="206"/>
      <c r="F154" s="206"/>
      <c r="G154" s="412"/>
      <c r="H154" s="306"/>
      <c r="I154" s="413"/>
      <c r="J154" s="420"/>
      <c r="K154" s="213"/>
      <c r="L154" s="415"/>
      <c r="M154" s="201"/>
      <c r="N154" s="201"/>
      <c r="O154" s="201"/>
      <c r="P154" s="201"/>
      <c r="Q154" s="207"/>
      <c r="R154" s="201"/>
      <c r="S154" s="201"/>
      <c r="T154" s="201"/>
      <c r="U154" s="207"/>
      <c r="V154" s="201"/>
    </row>
    <row r="155" spans="1:22" x14ac:dyDescent="0.3">
      <c r="A155" s="312"/>
      <c r="B155" s="419"/>
      <c r="C155" s="206"/>
      <c r="D155" s="206"/>
      <c r="E155" s="206"/>
      <c r="F155" s="206"/>
      <c r="G155" s="412"/>
      <c r="H155" s="306"/>
      <c r="I155" s="413"/>
      <c r="J155" s="420"/>
      <c r="K155" s="213"/>
      <c r="L155" s="415"/>
      <c r="M155" s="201"/>
      <c r="N155" s="201"/>
      <c r="O155" s="201"/>
      <c r="P155" s="201"/>
      <c r="Q155" s="207"/>
      <c r="R155" s="201"/>
      <c r="S155" s="201"/>
      <c r="T155" s="201"/>
      <c r="U155" s="207"/>
      <c r="V155" s="201"/>
    </row>
    <row r="156" spans="1:22" x14ac:dyDescent="0.3">
      <c r="A156" s="312"/>
      <c r="B156" s="419"/>
      <c r="C156" s="206"/>
      <c r="D156" s="206"/>
      <c r="E156" s="206"/>
      <c r="F156" s="206"/>
      <c r="G156" s="412"/>
      <c r="H156" s="306"/>
      <c r="I156" s="413"/>
      <c r="J156" s="420"/>
      <c r="K156" s="213"/>
      <c r="L156" s="415"/>
      <c r="M156" s="201"/>
      <c r="N156" s="201"/>
      <c r="O156" s="201"/>
      <c r="P156" s="201"/>
      <c r="Q156" s="207"/>
      <c r="R156" s="201"/>
      <c r="S156" s="201"/>
      <c r="T156" s="201"/>
      <c r="U156" s="207"/>
      <c r="V156" s="201"/>
    </row>
    <row r="157" spans="1:22" x14ac:dyDescent="0.3">
      <c r="A157" s="312"/>
      <c r="B157" s="419"/>
      <c r="C157" s="206"/>
      <c r="D157" s="206"/>
      <c r="E157" s="206"/>
      <c r="F157" s="206"/>
      <c r="G157" s="412"/>
      <c r="H157" s="306"/>
      <c r="I157" s="413"/>
      <c r="J157" s="420"/>
      <c r="K157" s="213"/>
      <c r="L157" s="415"/>
      <c r="M157" s="201"/>
      <c r="N157" s="201"/>
      <c r="O157" s="201"/>
      <c r="P157" s="201"/>
      <c r="Q157" s="207"/>
      <c r="R157" s="201"/>
      <c r="S157" s="201"/>
      <c r="T157" s="201"/>
      <c r="U157" s="207"/>
      <c r="V157" s="201"/>
    </row>
    <row r="158" spans="1:22" x14ac:dyDescent="0.3">
      <c r="A158" s="312"/>
      <c r="B158" s="419"/>
      <c r="C158" s="206"/>
      <c r="D158" s="206"/>
      <c r="E158" s="206"/>
      <c r="F158" s="206"/>
      <c r="G158" s="412"/>
      <c r="H158" s="306"/>
      <c r="I158" s="413"/>
      <c r="J158" s="420"/>
      <c r="K158" s="213"/>
      <c r="L158" s="415"/>
      <c r="M158" s="201"/>
      <c r="N158" s="201"/>
      <c r="O158" s="201"/>
      <c r="P158" s="201"/>
      <c r="Q158" s="207"/>
      <c r="R158" s="201"/>
      <c r="S158" s="201"/>
      <c r="T158" s="201"/>
      <c r="U158" s="207"/>
      <c r="V158" s="201"/>
    </row>
    <row r="159" spans="1:22" x14ac:dyDescent="0.3">
      <c r="A159" s="312"/>
      <c r="B159" s="419"/>
      <c r="C159" s="206"/>
      <c r="D159" s="206"/>
      <c r="E159" s="206"/>
      <c r="F159" s="206"/>
      <c r="G159" s="412"/>
      <c r="H159" s="306"/>
      <c r="I159" s="413"/>
      <c r="J159" s="420"/>
      <c r="K159" s="213"/>
      <c r="L159" s="415"/>
      <c r="M159" s="201"/>
      <c r="N159" s="201"/>
      <c r="O159" s="201"/>
      <c r="P159" s="201"/>
      <c r="Q159" s="207"/>
      <c r="R159" s="201"/>
      <c r="S159" s="201"/>
      <c r="T159" s="201"/>
      <c r="U159" s="207"/>
      <c r="V159" s="201"/>
    </row>
    <row r="160" spans="1:22" x14ac:dyDescent="0.3">
      <c r="A160" s="312"/>
      <c r="B160" s="419"/>
      <c r="C160" s="206"/>
      <c r="D160" s="206"/>
      <c r="E160" s="206"/>
      <c r="F160" s="206"/>
      <c r="G160" s="412"/>
      <c r="H160" s="306"/>
      <c r="I160" s="413"/>
      <c r="J160" s="420"/>
      <c r="K160" s="213"/>
      <c r="L160" s="415"/>
      <c r="M160" s="201"/>
      <c r="N160" s="201"/>
      <c r="O160" s="201"/>
      <c r="P160" s="201"/>
      <c r="Q160" s="207"/>
      <c r="R160" s="201"/>
      <c r="S160" s="201"/>
      <c r="T160" s="201"/>
      <c r="U160" s="207"/>
      <c r="V160" s="201"/>
    </row>
    <row r="161" spans="1:22" x14ac:dyDescent="0.3">
      <c r="A161" s="312"/>
      <c r="B161" s="419"/>
      <c r="C161" s="206"/>
      <c r="D161" s="206"/>
      <c r="E161" s="206"/>
      <c r="F161" s="206"/>
      <c r="G161" s="412"/>
      <c r="H161" s="306"/>
      <c r="I161" s="413"/>
      <c r="J161" s="420"/>
      <c r="K161" s="213"/>
      <c r="L161" s="415"/>
      <c r="M161" s="201"/>
      <c r="N161" s="201"/>
      <c r="O161" s="201"/>
      <c r="P161" s="201"/>
      <c r="Q161" s="207"/>
      <c r="R161" s="201"/>
      <c r="S161" s="201"/>
      <c r="T161" s="201"/>
      <c r="U161" s="207"/>
      <c r="V161" s="201"/>
    </row>
    <row r="162" spans="1:22" x14ac:dyDescent="0.3">
      <c r="A162" s="312"/>
      <c r="B162" s="419"/>
      <c r="C162" s="206"/>
      <c r="D162" s="206"/>
      <c r="E162" s="206"/>
      <c r="F162" s="206"/>
      <c r="G162" s="412"/>
      <c r="H162" s="306"/>
      <c r="I162" s="413"/>
      <c r="J162" s="420"/>
      <c r="K162" s="213"/>
      <c r="L162" s="415"/>
      <c r="M162" s="201"/>
      <c r="N162" s="201"/>
      <c r="O162" s="201"/>
      <c r="P162" s="201"/>
      <c r="Q162" s="207"/>
      <c r="R162" s="201"/>
      <c r="S162" s="201"/>
      <c r="T162" s="201"/>
      <c r="U162" s="207"/>
      <c r="V162" s="201"/>
    </row>
    <row r="163" spans="1:22" x14ac:dyDescent="0.3">
      <c r="A163" s="312"/>
      <c r="B163" s="419"/>
      <c r="C163" s="206"/>
      <c r="D163" s="206"/>
      <c r="E163" s="206"/>
      <c r="F163" s="206"/>
      <c r="G163" s="412"/>
      <c r="H163" s="306"/>
      <c r="I163" s="413"/>
      <c r="J163" s="420"/>
      <c r="K163" s="213"/>
      <c r="L163" s="415"/>
      <c r="M163" s="201"/>
      <c r="N163" s="201"/>
      <c r="O163" s="201"/>
      <c r="P163" s="201"/>
      <c r="Q163" s="207"/>
      <c r="R163" s="201"/>
      <c r="S163" s="201"/>
      <c r="T163" s="201"/>
      <c r="U163" s="207"/>
      <c r="V163" s="201"/>
    </row>
    <row r="164" spans="1:22" x14ac:dyDescent="0.3">
      <c r="A164" s="312"/>
      <c r="B164" s="419"/>
      <c r="C164" s="206"/>
      <c r="D164" s="206"/>
      <c r="E164" s="206"/>
      <c r="F164" s="206"/>
      <c r="G164" s="412"/>
      <c r="H164" s="306"/>
      <c r="I164" s="413"/>
      <c r="J164" s="420"/>
      <c r="K164" s="213"/>
      <c r="L164" s="415"/>
      <c r="M164" s="201"/>
      <c r="N164" s="201"/>
      <c r="O164" s="201"/>
      <c r="P164" s="201"/>
      <c r="Q164" s="207"/>
      <c r="R164" s="201"/>
      <c r="S164" s="201"/>
      <c r="T164" s="201"/>
      <c r="U164" s="207"/>
      <c r="V164" s="201"/>
    </row>
    <row r="165" spans="1:22" x14ac:dyDescent="0.3">
      <c r="A165" s="312"/>
      <c r="B165" s="419"/>
      <c r="C165" s="206"/>
      <c r="D165" s="206"/>
      <c r="E165" s="206"/>
      <c r="F165" s="206"/>
      <c r="G165" s="412"/>
      <c r="H165" s="306"/>
      <c r="I165" s="413"/>
      <c r="J165" s="420"/>
      <c r="K165" s="213"/>
      <c r="L165" s="415"/>
      <c r="M165" s="201"/>
      <c r="N165" s="201"/>
      <c r="O165" s="201"/>
      <c r="P165" s="201"/>
      <c r="Q165" s="207"/>
      <c r="R165" s="201"/>
      <c r="S165" s="201"/>
      <c r="T165" s="201"/>
      <c r="U165" s="207"/>
      <c r="V165" s="201"/>
    </row>
    <row r="166" spans="1:22" x14ac:dyDescent="0.3">
      <c r="A166" s="312"/>
      <c r="B166" s="419"/>
      <c r="C166" s="206"/>
      <c r="D166" s="206"/>
      <c r="E166" s="206"/>
      <c r="F166" s="206"/>
      <c r="G166" s="412"/>
      <c r="H166" s="306"/>
      <c r="I166" s="413"/>
      <c r="J166" s="420"/>
      <c r="K166" s="213"/>
      <c r="L166" s="415"/>
      <c r="M166" s="201"/>
      <c r="N166" s="201"/>
      <c r="O166" s="201"/>
      <c r="P166" s="201"/>
      <c r="Q166" s="207"/>
      <c r="R166" s="201"/>
      <c r="S166" s="201"/>
      <c r="T166" s="201"/>
      <c r="U166" s="207"/>
      <c r="V166" s="201"/>
    </row>
    <row r="167" spans="1:22" x14ac:dyDescent="0.3">
      <c r="A167" s="312"/>
      <c r="B167" s="419"/>
      <c r="C167" s="206"/>
      <c r="D167" s="206"/>
      <c r="E167" s="206"/>
      <c r="F167" s="206"/>
      <c r="G167" s="412"/>
      <c r="H167" s="306"/>
      <c r="I167" s="413"/>
      <c r="J167" s="420"/>
      <c r="K167" s="213"/>
      <c r="L167" s="415"/>
      <c r="M167" s="201"/>
      <c r="N167" s="201"/>
      <c r="O167" s="201"/>
      <c r="P167" s="201"/>
      <c r="Q167" s="207"/>
      <c r="R167" s="201"/>
      <c r="S167" s="201"/>
      <c r="T167" s="201"/>
      <c r="U167" s="207"/>
      <c r="V167" s="201"/>
    </row>
    <row r="168" spans="1:22" x14ac:dyDescent="0.3">
      <c r="A168" s="312"/>
      <c r="B168" s="419"/>
      <c r="C168" s="206"/>
      <c r="D168" s="206"/>
      <c r="E168" s="206"/>
      <c r="F168" s="206"/>
      <c r="G168" s="412"/>
      <c r="H168" s="306"/>
      <c r="I168" s="413"/>
      <c r="J168" s="420"/>
      <c r="K168" s="213"/>
      <c r="L168" s="415"/>
      <c r="M168" s="201"/>
      <c r="N168" s="201"/>
      <c r="O168" s="201"/>
      <c r="P168" s="201"/>
      <c r="Q168" s="207"/>
      <c r="R168" s="201"/>
      <c r="S168" s="201"/>
      <c r="T168" s="201"/>
      <c r="U168" s="207"/>
      <c r="V168" s="201"/>
    </row>
    <row r="169" spans="1:22" x14ac:dyDescent="0.3">
      <c r="A169" s="312" t="s">
        <v>563</v>
      </c>
      <c r="B169" s="419" t="s">
        <v>318</v>
      </c>
      <c r="C169" s="206"/>
      <c r="D169" s="206"/>
      <c r="E169" s="206" t="s">
        <v>414</v>
      </c>
      <c r="F169" s="206"/>
      <c r="G169" s="412"/>
      <c r="H169" s="306"/>
      <c r="I169" s="413">
        <f t="shared" si="6"/>
        <v>150</v>
      </c>
      <c r="J169" s="420">
        <v>150</v>
      </c>
      <c r="K169" s="213">
        <f t="shared" si="7"/>
        <v>0</v>
      </c>
      <c r="L169" s="415">
        <f t="shared" si="8"/>
        <v>0</v>
      </c>
      <c r="M169" s="201"/>
      <c r="N169" s="201"/>
      <c r="O169" s="201"/>
      <c r="P169" s="201"/>
      <c r="Q169" s="207"/>
      <c r="R169" s="201"/>
      <c r="S169" s="201"/>
      <c r="T169" s="201"/>
      <c r="U169" s="207"/>
      <c r="V169" s="201"/>
    </row>
    <row r="170" spans="1:22" hidden="1" x14ac:dyDescent="0.3">
      <c r="A170" s="312"/>
      <c r="B170" s="419"/>
      <c r="C170" s="206"/>
      <c r="D170" s="206"/>
      <c r="E170" s="206"/>
      <c r="F170" s="206"/>
      <c r="G170" s="412"/>
      <c r="H170" s="306"/>
      <c r="I170" s="413">
        <f t="shared" si="6"/>
        <v>2851</v>
      </c>
      <c r="J170" s="420">
        <v>2851</v>
      </c>
      <c r="K170" s="213">
        <f t="shared" si="7"/>
        <v>0</v>
      </c>
      <c r="L170" s="415">
        <f t="shared" si="8"/>
        <v>0</v>
      </c>
      <c r="M170" s="201"/>
      <c r="N170" s="201"/>
      <c r="O170" s="201"/>
      <c r="P170" s="201"/>
      <c r="Q170" s="207"/>
      <c r="R170" s="201"/>
      <c r="S170" s="201"/>
      <c r="T170" s="201"/>
      <c r="U170" s="207"/>
      <c r="V170" s="207"/>
    </row>
    <row r="171" spans="1:22" hidden="1" x14ac:dyDescent="0.3">
      <c r="A171" s="312"/>
      <c r="B171" s="419"/>
      <c r="C171" s="206"/>
      <c r="D171" s="206"/>
      <c r="E171" s="206"/>
      <c r="F171" s="206"/>
      <c r="G171" s="412"/>
      <c r="H171" s="306"/>
      <c r="I171" s="413">
        <f t="shared" si="6"/>
        <v>2852</v>
      </c>
      <c r="J171" s="420">
        <v>2852</v>
      </c>
      <c r="K171" s="213">
        <f t="shared" si="7"/>
        <v>0</v>
      </c>
      <c r="L171" s="415">
        <f t="shared" si="8"/>
        <v>0</v>
      </c>
      <c r="M171" s="201"/>
      <c r="N171" s="201"/>
      <c r="O171" s="201"/>
      <c r="P171" s="201"/>
      <c r="Q171" s="207"/>
      <c r="R171" s="201"/>
      <c r="S171" s="201"/>
      <c r="T171" s="201"/>
      <c r="U171" s="207"/>
      <c r="V171" s="207"/>
    </row>
    <row r="172" spans="1:22" hidden="1" x14ac:dyDescent="0.3">
      <c r="A172" s="226"/>
      <c r="B172" s="226"/>
      <c r="C172" s="205"/>
      <c r="D172" s="205"/>
      <c r="E172" s="205"/>
      <c r="F172" s="205"/>
      <c r="G172" s="412"/>
      <c r="H172" s="306"/>
      <c r="I172" s="413">
        <f t="shared" si="6"/>
        <v>2853</v>
      </c>
      <c r="J172" s="420">
        <v>2853</v>
      </c>
      <c r="K172" s="213">
        <f t="shared" si="7"/>
        <v>0</v>
      </c>
      <c r="L172" s="415">
        <f t="shared" si="8"/>
        <v>0</v>
      </c>
      <c r="M172" s="201"/>
      <c r="N172" s="201"/>
      <c r="O172" s="201"/>
      <c r="P172" s="201"/>
      <c r="Q172" s="207"/>
      <c r="R172" s="201"/>
      <c r="S172" s="201"/>
      <c r="T172" s="201"/>
      <c r="U172" s="207"/>
      <c r="V172" s="207"/>
    </row>
    <row r="173" spans="1:22" hidden="1" x14ac:dyDescent="0.3">
      <c r="A173" s="226"/>
      <c r="B173" s="226"/>
      <c r="C173" s="205"/>
      <c r="D173" s="205"/>
      <c r="E173" s="205"/>
      <c r="F173" s="205"/>
      <c r="G173" s="412"/>
      <c r="H173" s="306"/>
      <c r="I173" s="413">
        <f t="shared" si="6"/>
        <v>2854</v>
      </c>
      <c r="J173" s="420">
        <v>2854</v>
      </c>
      <c r="K173" s="213">
        <f t="shared" si="7"/>
        <v>0</v>
      </c>
      <c r="L173" s="415">
        <f t="shared" si="8"/>
        <v>0</v>
      </c>
      <c r="M173" s="201"/>
      <c r="N173" s="201"/>
      <c r="O173" s="201"/>
      <c r="P173" s="201"/>
      <c r="Q173" s="207"/>
      <c r="R173" s="201"/>
      <c r="S173" s="201"/>
      <c r="T173" s="201"/>
      <c r="U173" s="207"/>
      <c r="V173" s="207"/>
    </row>
    <row r="174" spans="1:22" hidden="1" x14ac:dyDescent="0.3">
      <c r="A174" s="226"/>
      <c r="B174" s="226"/>
      <c r="C174" s="205"/>
      <c r="D174" s="205"/>
      <c r="E174" s="205"/>
      <c r="F174" s="205"/>
      <c r="G174" s="412"/>
      <c r="H174" s="306"/>
      <c r="I174" s="413">
        <f t="shared" si="6"/>
        <v>2855</v>
      </c>
      <c r="J174" s="420">
        <v>2855</v>
      </c>
      <c r="K174" s="213">
        <f t="shared" si="7"/>
        <v>0</v>
      </c>
      <c r="L174" s="415">
        <f t="shared" si="8"/>
        <v>0</v>
      </c>
      <c r="M174" s="201"/>
      <c r="N174" s="201"/>
      <c r="O174" s="201"/>
      <c r="P174" s="201"/>
      <c r="Q174" s="207"/>
      <c r="R174" s="201"/>
      <c r="S174" s="201"/>
      <c r="T174" s="201"/>
      <c r="U174" s="207"/>
      <c r="V174" s="207"/>
    </row>
    <row r="175" spans="1:22" hidden="1" x14ac:dyDescent="0.3">
      <c r="A175" s="226"/>
      <c r="B175" s="226"/>
      <c r="C175" s="205"/>
      <c r="D175" s="205"/>
      <c r="E175" s="205"/>
      <c r="F175" s="205"/>
      <c r="G175" s="412"/>
      <c r="H175" s="306"/>
      <c r="I175" s="413">
        <f t="shared" si="6"/>
        <v>2856</v>
      </c>
      <c r="J175" s="420">
        <v>2856</v>
      </c>
      <c r="K175" s="213">
        <f t="shared" si="7"/>
        <v>0</v>
      </c>
      <c r="L175" s="415">
        <f t="shared" si="8"/>
        <v>0</v>
      </c>
      <c r="M175" s="201"/>
      <c r="N175" s="201"/>
      <c r="O175" s="201"/>
      <c r="P175" s="201"/>
      <c r="Q175" s="207"/>
      <c r="R175" s="201"/>
      <c r="S175" s="201"/>
      <c r="T175" s="201"/>
      <c r="U175" s="207"/>
      <c r="V175" s="207"/>
    </row>
    <row r="176" spans="1:22" hidden="1" x14ac:dyDescent="0.3">
      <c r="A176" s="226"/>
      <c r="B176" s="226"/>
      <c r="C176" s="205"/>
      <c r="D176" s="205"/>
      <c r="E176" s="205"/>
      <c r="F176" s="205"/>
      <c r="G176" s="412"/>
      <c r="H176" s="306"/>
      <c r="I176" s="413">
        <f t="shared" si="6"/>
        <v>2857</v>
      </c>
      <c r="J176" s="420">
        <v>2857</v>
      </c>
      <c r="K176" s="213">
        <f t="shared" si="7"/>
        <v>0</v>
      </c>
      <c r="L176" s="415">
        <f t="shared" si="8"/>
        <v>0</v>
      </c>
      <c r="M176" s="201"/>
      <c r="N176" s="201"/>
      <c r="O176" s="201"/>
      <c r="P176" s="201"/>
      <c r="Q176" s="207"/>
      <c r="R176" s="201"/>
      <c r="S176" s="201"/>
      <c r="T176" s="201"/>
      <c r="U176" s="207"/>
      <c r="V176" s="207"/>
    </row>
    <row r="177" spans="1:22" hidden="1" x14ac:dyDescent="0.3">
      <c r="A177" s="226"/>
      <c r="B177" s="226"/>
      <c r="C177" s="205"/>
      <c r="D177" s="205"/>
      <c r="E177" s="205"/>
      <c r="F177" s="205"/>
      <c r="G177" s="412"/>
      <c r="H177" s="306"/>
      <c r="I177" s="413">
        <f t="shared" si="6"/>
        <v>2858</v>
      </c>
      <c r="J177" s="420">
        <v>2858</v>
      </c>
      <c r="K177" s="213">
        <f t="shared" si="7"/>
        <v>0</v>
      </c>
      <c r="L177" s="415">
        <f t="shared" si="8"/>
        <v>0</v>
      </c>
      <c r="M177" s="201"/>
      <c r="N177" s="201"/>
      <c r="O177" s="201"/>
      <c r="P177" s="201"/>
      <c r="Q177" s="207"/>
      <c r="R177" s="201"/>
      <c r="S177" s="201"/>
      <c r="T177" s="201"/>
      <c r="U177" s="207"/>
      <c r="V177" s="207"/>
    </row>
    <row r="178" spans="1:22" hidden="1" x14ac:dyDescent="0.3">
      <c r="A178" s="226"/>
      <c r="B178" s="226"/>
      <c r="C178" s="205"/>
      <c r="D178" s="205"/>
      <c r="E178" s="205"/>
      <c r="F178" s="205"/>
      <c r="G178" s="412"/>
      <c r="H178" s="306"/>
      <c r="I178" s="413">
        <f t="shared" si="6"/>
        <v>2859</v>
      </c>
      <c r="J178" s="420">
        <v>2859</v>
      </c>
      <c r="K178" s="213">
        <f t="shared" si="7"/>
        <v>0</v>
      </c>
      <c r="L178" s="415">
        <f t="shared" si="8"/>
        <v>0</v>
      </c>
      <c r="M178" s="201"/>
      <c r="N178" s="201"/>
      <c r="O178" s="201"/>
      <c r="P178" s="201"/>
      <c r="Q178" s="207"/>
      <c r="R178" s="201"/>
      <c r="S178" s="201"/>
      <c r="T178" s="201"/>
      <c r="U178" s="207"/>
      <c r="V178" s="207"/>
    </row>
    <row r="179" spans="1:22" hidden="1" x14ac:dyDescent="0.3">
      <c r="A179" s="226"/>
      <c r="B179" s="226"/>
      <c r="C179" s="205"/>
      <c r="D179" s="205"/>
      <c r="E179" s="205"/>
      <c r="F179" s="205"/>
      <c r="G179" s="412"/>
      <c r="H179" s="306"/>
      <c r="I179" s="413">
        <f t="shared" si="6"/>
        <v>2860</v>
      </c>
      <c r="J179" s="420">
        <v>2860</v>
      </c>
      <c r="K179" s="213">
        <f t="shared" si="7"/>
        <v>0</v>
      </c>
      <c r="L179" s="415">
        <f t="shared" si="8"/>
        <v>0</v>
      </c>
      <c r="M179" s="201"/>
      <c r="N179" s="201"/>
      <c r="O179" s="201"/>
      <c r="P179" s="201"/>
      <c r="Q179" s="207"/>
      <c r="R179" s="201"/>
      <c r="S179" s="201"/>
      <c r="T179" s="201"/>
      <c r="U179" s="207"/>
      <c r="V179" s="207"/>
    </row>
    <row r="180" spans="1:22" hidden="1" x14ac:dyDescent="0.3">
      <c r="A180" s="226"/>
      <c r="B180" s="226"/>
      <c r="C180" s="201"/>
      <c r="D180" s="201"/>
      <c r="E180" s="201"/>
      <c r="F180" s="201"/>
      <c r="G180" s="412"/>
      <c r="H180" s="306"/>
      <c r="I180" s="413">
        <f t="shared" si="6"/>
        <v>2861</v>
      </c>
      <c r="J180" s="420">
        <v>2861</v>
      </c>
      <c r="K180" s="213">
        <f t="shared" si="7"/>
        <v>0</v>
      </c>
      <c r="L180" s="415">
        <f t="shared" si="8"/>
        <v>0</v>
      </c>
      <c r="M180" s="201"/>
      <c r="N180" s="201"/>
      <c r="O180" s="201"/>
      <c r="P180" s="201"/>
      <c r="Q180" s="207"/>
      <c r="R180" s="201"/>
      <c r="S180" s="201"/>
      <c r="T180" s="201"/>
      <c r="U180" s="207"/>
      <c r="V180" s="207"/>
    </row>
    <row r="181" spans="1:22" hidden="1" x14ac:dyDescent="0.3">
      <c r="A181" s="226"/>
      <c r="B181" s="226"/>
      <c r="C181" s="205"/>
      <c r="D181" s="205"/>
      <c r="E181" s="205"/>
      <c r="F181" s="205"/>
      <c r="G181" s="412"/>
      <c r="H181" s="306"/>
      <c r="I181" s="413">
        <f t="shared" si="6"/>
        <v>2862</v>
      </c>
      <c r="J181" s="420">
        <v>2862</v>
      </c>
      <c r="K181" s="213">
        <f t="shared" si="7"/>
        <v>0</v>
      </c>
      <c r="L181" s="415">
        <f t="shared" si="8"/>
        <v>0</v>
      </c>
      <c r="M181" s="201"/>
      <c r="N181" s="201"/>
      <c r="O181" s="201"/>
      <c r="P181" s="201"/>
      <c r="Q181" s="207"/>
      <c r="R181" s="201"/>
      <c r="S181" s="201"/>
      <c r="T181" s="201"/>
      <c r="U181" s="207"/>
      <c r="V181" s="207"/>
    </row>
    <row r="182" spans="1:22" hidden="1" x14ac:dyDescent="0.3">
      <c r="A182" s="226"/>
      <c r="B182" s="226"/>
      <c r="C182" s="205"/>
      <c r="D182" s="205"/>
      <c r="E182" s="205"/>
      <c r="F182" s="205"/>
      <c r="G182" s="412"/>
      <c r="H182" s="306"/>
      <c r="I182" s="413">
        <f t="shared" si="6"/>
        <v>2863</v>
      </c>
      <c r="J182" s="420">
        <v>2863</v>
      </c>
      <c r="K182" s="213">
        <f t="shared" si="7"/>
        <v>0</v>
      </c>
      <c r="L182" s="415">
        <f t="shared" si="8"/>
        <v>0</v>
      </c>
      <c r="M182" s="201"/>
      <c r="N182" s="201"/>
      <c r="O182" s="201"/>
      <c r="P182" s="201"/>
      <c r="Q182" s="207"/>
      <c r="R182" s="201"/>
      <c r="S182" s="201"/>
      <c r="T182" s="201"/>
      <c r="U182" s="207"/>
      <c r="V182" s="207"/>
    </row>
    <row r="183" spans="1:22" hidden="1" x14ac:dyDescent="0.3">
      <c r="A183" s="226"/>
      <c r="B183" s="226"/>
      <c r="C183" s="205"/>
      <c r="D183" s="205"/>
      <c r="E183" s="205"/>
      <c r="F183" s="205"/>
      <c r="G183" s="412"/>
      <c r="H183" s="306"/>
      <c r="I183" s="413">
        <f t="shared" si="6"/>
        <v>2864</v>
      </c>
      <c r="J183" s="420">
        <v>2864</v>
      </c>
      <c r="K183" s="213">
        <f t="shared" si="7"/>
        <v>0</v>
      </c>
      <c r="L183" s="415">
        <f t="shared" si="8"/>
        <v>0</v>
      </c>
      <c r="M183" s="201"/>
      <c r="N183" s="201"/>
      <c r="O183" s="201"/>
      <c r="P183" s="201"/>
      <c r="Q183" s="207"/>
      <c r="R183" s="201"/>
      <c r="S183" s="201"/>
      <c r="T183" s="201"/>
      <c r="U183" s="207"/>
      <c r="V183" s="207"/>
    </row>
    <row r="184" spans="1:22" hidden="1" x14ac:dyDescent="0.3">
      <c r="A184" s="226"/>
      <c r="B184" s="226"/>
      <c r="C184" s="205"/>
      <c r="D184" s="205"/>
      <c r="E184" s="205"/>
      <c r="F184" s="205"/>
      <c r="G184" s="412"/>
      <c r="H184" s="306"/>
      <c r="I184" s="413">
        <f t="shared" si="6"/>
        <v>2865</v>
      </c>
      <c r="J184" s="420">
        <v>2865</v>
      </c>
      <c r="K184" s="213">
        <f t="shared" si="7"/>
        <v>0</v>
      </c>
      <c r="L184" s="415">
        <f t="shared" si="8"/>
        <v>0</v>
      </c>
      <c r="M184" s="201"/>
      <c r="N184" s="201"/>
      <c r="O184" s="201"/>
      <c r="P184" s="201"/>
      <c r="Q184" s="207"/>
      <c r="R184" s="201"/>
      <c r="S184" s="201"/>
      <c r="T184" s="201"/>
      <c r="U184" s="207"/>
      <c r="V184" s="207"/>
    </row>
    <row r="185" spans="1:22" hidden="1" x14ac:dyDescent="0.3">
      <c r="A185" s="226"/>
      <c r="B185" s="226"/>
      <c r="C185" s="205"/>
      <c r="D185" s="205"/>
      <c r="E185" s="205"/>
      <c r="F185" s="205"/>
      <c r="G185" s="412"/>
      <c r="H185" s="306"/>
      <c r="I185" s="413">
        <f t="shared" si="6"/>
        <v>2866</v>
      </c>
      <c r="J185" s="420">
        <v>2866</v>
      </c>
      <c r="K185" s="213">
        <f t="shared" si="7"/>
        <v>0</v>
      </c>
      <c r="L185" s="415">
        <f t="shared" si="8"/>
        <v>0</v>
      </c>
      <c r="M185" s="201"/>
      <c r="N185" s="201"/>
      <c r="O185" s="201"/>
      <c r="P185" s="201"/>
      <c r="Q185" s="207"/>
      <c r="R185" s="201"/>
      <c r="S185" s="201"/>
      <c r="T185" s="201"/>
      <c r="U185" s="207"/>
      <c r="V185" s="207"/>
    </row>
    <row r="186" spans="1:22" hidden="1" x14ac:dyDescent="0.3">
      <c r="A186" s="226"/>
      <c r="B186" s="226"/>
      <c r="C186" s="205"/>
      <c r="D186" s="205"/>
      <c r="E186" s="205"/>
      <c r="F186" s="205"/>
      <c r="G186" s="412"/>
      <c r="H186" s="306"/>
      <c r="I186" s="413">
        <f t="shared" si="6"/>
        <v>2867</v>
      </c>
      <c r="J186" s="420">
        <v>2867</v>
      </c>
      <c r="K186" s="213">
        <f t="shared" si="7"/>
        <v>0</v>
      </c>
      <c r="L186" s="415">
        <f t="shared" si="8"/>
        <v>0</v>
      </c>
      <c r="M186" s="201"/>
      <c r="N186" s="201"/>
      <c r="O186" s="201"/>
      <c r="P186" s="201"/>
      <c r="Q186" s="207"/>
      <c r="R186" s="201"/>
      <c r="S186" s="201"/>
      <c r="T186" s="201"/>
      <c r="U186" s="207"/>
      <c r="V186" s="207"/>
    </row>
    <row r="187" spans="1:22" hidden="1" x14ac:dyDescent="0.3">
      <c r="A187" s="226"/>
      <c r="B187" s="226"/>
      <c r="C187" s="201"/>
      <c r="D187" s="201"/>
      <c r="E187" s="201"/>
      <c r="F187" s="201"/>
      <c r="G187" s="412"/>
      <c r="H187" s="306"/>
      <c r="I187" s="413">
        <f t="shared" si="6"/>
        <v>2868</v>
      </c>
      <c r="J187" s="420">
        <v>2868</v>
      </c>
      <c r="K187" s="213">
        <f t="shared" si="7"/>
        <v>0</v>
      </c>
      <c r="L187" s="415">
        <f t="shared" si="8"/>
        <v>0</v>
      </c>
      <c r="M187" s="201"/>
      <c r="N187" s="201"/>
      <c r="O187" s="201"/>
      <c r="P187" s="201"/>
      <c r="Q187" s="207"/>
      <c r="R187" s="201"/>
      <c r="S187" s="201"/>
      <c r="T187" s="201"/>
      <c r="U187" s="207"/>
      <c r="V187" s="207"/>
    </row>
    <row r="188" spans="1:22" hidden="1" x14ac:dyDescent="0.3">
      <c r="A188" s="226"/>
      <c r="B188" s="226"/>
      <c r="C188" s="201"/>
      <c r="D188" s="201"/>
      <c r="E188" s="201"/>
      <c r="F188" s="201"/>
      <c r="G188" s="412"/>
      <c r="H188" s="306"/>
      <c r="I188" s="413">
        <f t="shared" si="6"/>
        <v>2869</v>
      </c>
      <c r="J188" s="420">
        <v>2869</v>
      </c>
      <c r="K188" s="213">
        <f t="shared" si="7"/>
        <v>0</v>
      </c>
      <c r="L188" s="415">
        <f t="shared" si="8"/>
        <v>0</v>
      </c>
      <c r="M188" s="201"/>
      <c r="N188" s="201"/>
      <c r="O188" s="201"/>
      <c r="P188" s="201"/>
      <c r="Q188" s="207"/>
      <c r="R188" s="201"/>
      <c r="S188" s="201"/>
      <c r="T188" s="201"/>
      <c r="U188" s="207"/>
      <c r="V188" s="207"/>
    </row>
    <row r="189" spans="1:22" hidden="1" x14ac:dyDescent="0.3">
      <c r="A189" s="226"/>
      <c r="B189" s="226"/>
      <c r="C189" s="201"/>
      <c r="D189" s="201"/>
      <c r="E189" s="201"/>
      <c r="F189" s="201"/>
      <c r="G189" s="412"/>
      <c r="H189" s="306"/>
      <c r="I189" s="413">
        <f t="shared" si="6"/>
        <v>2870</v>
      </c>
      <c r="J189" s="420">
        <v>2870</v>
      </c>
      <c r="K189" s="213">
        <f t="shared" si="7"/>
        <v>0</v>
      </c>
      <c r="L189" s="415">
        <f t="shared" si="8"/>
        <v>0</v>
      </c>
      <c r="M189" s="201"/>
      <c r="N189" s="201"/>
      <c r="O189" s="201"/>
      <c r="P189" s="201"/>
      <c r="Q189" s="207"/>
      <c r="R189" s="201"/>
      <c r="S189" s="201"/>
      <c r="T189" s="201"/>
      <c r="U189" s="207"/>
      <c r="V189" s="207"/>
    </row>
    <row r="190" spans="1:22" hidden="1" x14ac:dyDescent="0.3">
      <c r="A190" s="226"/>
      <c r="B190" s="226"/>
      <c r="C190" s="201"/>
      <c r="D190" s="201"/>
      <c r="E190" s="201"/>
      <c r="F190" s="201"/>
      <c r="G190" s="412"/>
      <c r="H190" s="306"/>
      <c r="I190" s="413">
        <f t="shared" si="6"/>
        <v>2871</v>
      </c>
      <c r="J190" s="420">
        <v>2871</v>
      </c>
      <c r="K190" s="213">
        <f t="shared" si="7"/>
        <v>0</v>
      </c>
      <c r="L190" s="415">
        <f t="shared" si="8"/>
        <v>0</v>
      </c>
      <c r="M190" s="201"/>
      <c r="N190" s="201"/>
      <c r="O190" s="201"/>
      <c r="P190" s="201"/>
      <c r="Q190" s="207"/>
      <c r="R190" s="201"/>
      <c r="S190" s="201"/>
      <c r="T190" s="201"/>
      <c r="U190" s="207"/>
      <c r="V190" s="207"/>
    </row>
    <row r="191" spans="1:22" hidden="1" x14ac:dyDescent="0.3">
      <c r="A191" s="226"/>
      <c r="B191" s="226"/>
      <c r="C191" s="201"/>
      <c r="D191" s="201"/>
      <c r="E191" s="201"/>
      <c r="F191" s="201"/>
      <c r="G191" s="412"/>
      <c r="H191" s="306"/>
      <c r="I191" s="413">
        <f t="shared" si="6"/>
        <v>2872</v>
      </c>
      <c r="J191" s="420">
        <v>2872</v>
      </c>
      <c r="K191" s="213">
        <f t="shared" si="7"/>
        <v>0</v>
      </c>
      <c r="L191" s="415">
        <f t="shared" si="8"/>
        <v>0</v>
      </c>
      <c r="M191" s="201"/>
      <c r="N191" s="201"/>
      <c r="O191" s="201"/>
      <c r="P191" s="201"/>
      <c r="Q191" s="207"/>
      <c r="R191" s="201"/>
      <c r="S191" s="201"/>
      <c r="T191" s="201"/>
      <c r="U191" s="207"/>
      <c r="V191" s="207"/>
    </row>
    <row r="192" spans="1:22" hidden="1" x14ac:dyDescent="0.3">
      <c r="A192" s="226"/>
      <c r="B192" s="226"/>
      <c r="C192" s="205"/>
      <c r="D192" s="205"/>
      <c r="E192" s="205"/>
      <c r="F192" s="205"/>
      <c r="G192" s="412"/>
      <c r="H192" s="306"/>
      <c r="I192" s="413">
        <f t="shared" si="6"/>
        <v>2873</v>
      </c>
      <c r="J192" s="420">
        <v>2873</v>
      </c>
      <c r="K192" s="213">
        <f t="shared" si="7"/>
        <v>0</v>
      </c>
      <c r="L192" s="415">
        <f t="shared" si="8"/>
        <v>0</v>
      </c>
      <c r="M192" s="201"/>
      <c r="N192" s="201"/>
      <c r="O192" s="201"/>
      <c r="P192" s="201"/>
      <c r="Q192" s="207"/>
      <c r="R192" s="201"/>
      <c r="S192" s="201"/>
      <c r="T192" s="201"/>
      <c r="U192" s="207"/>
      <c r="V192" s="207"/>
    </row>
    <row r="193" spans="1:22" x14ac:dyDescent="0.3">
      <c r="A193" s="226" t="s">
        <v>564</v>
      </c>
      <c r="B193" s="226" t="s">
        <v>418</v>
      </c>
      <c r="C193" s="205" t="s">
        <v>416</v>
      </c>
      <c r="D193" s="205"/>
      <c r="E193" s="205"/>
      <c r="F193" s="205"/>
      <c r="G193" s="412"/>
      <c r="H193" s="306"/>
      <c r="I193" s="413">
        <f t="shared" si="6"/>
        <v>150</v>
      </c>
      <c r="J193" s="414">
        <v>150</v>
      </c>
      <c r="K193" s="213">
        <f t="shared" si="7"/>
        <v>0</v>
      </c>
      <c r="L193" s="415">
        <f t="shared" si="8"/>
        <v>0</v>
      </c>
      <c r="M193" s="201"/>
      <c r="N193" s="201"/>
      <c r="O193" s="201"/>
      <c r="P193" s="201"/>
      <c r="Q193" s="207"/>
      <c r="R193" s="201"/>
      <c r="S193" s="201"/>
      <c r="T193" s="201"/>
      <c r="U193" s="207"/>
      <c r="V193" s="201"/>
    </row>
    <row r="194" spans="1:22" x14ac:dyDescent="0.3">
      <c r="A194" s="226" t="s">
        <v>565</v>
      </c>
      <c r="B194" s="226" t="s">
        <v>566</v>
      </c>
      <c r="C194" s="205"/>
      <c r="D194" s="205" t="s">
        <v>419</v>
      </c>
      <c r="E194" s="205"/>
      <c r="F194" s="205"/>
      <c r="G194" s="412" t="s">
        <v>414</v>
      </c>
      <c r="H194" s="306">
        <v>3</v>
      </c>
      <c r="I194" s="413">
        <f t="shared" si="6"/>
        <v>4800</v>
      </c>
      <c r="J194" s="414">
        <v>4500</v>
      </c>
      <c r="K194" s="213">
        <f t="shared" si="7"/>
        <v>300</v>
      </c>
      <c r="L194" s="415">
        <f t="shared" si="8"/>
        <v>2</v>
      </c>
      <c r="M194" s="201"/>
      <c r="N194" s="201"/>
      <c r="O194" s="201"/>
      <c r="P194" s="201">
        <v>1</v>
      </c>
      <c r="Q194" s="207">
        <v>1</v>
      </c>
      <c r="R194" s="201"/>
      <c r="S194" s="201"/>
      <c r="T194" s="201"/>
      <c r="U194" s="207"/>
      <c r="V194" s="201"/>
    </row>
    <row r="195" spans="1:22" x14ac:dyDescent="0.3">
      <c r="A195" s="226" t="s">
        <v>567</v>
      </c>
      <c r="B195" s="226" t="s">
        <v>323</v>
      </c>
      <c r="C195" s="205"/>
      <c r="D195" s="205"/>
      <c r="E195" s="205" t="s">
        <v>414</v>
      </c>
      <c r="F195" s="205"/>
      <c r="G195" s="412" t="s">
        <v>414</v>
      </c>
      <c r="H195" s="306">
        <v>1</v>
      </c>
      <c r="I195" s="413">
        <f t="shared" si="6"/>
        <v>1650</v>
      </c>
      <c r="J195" s="414">
        <v>1650</v>
      </c>
      <c r="K195" s="213">
        <f t="shared" si="7"/>
        <v>0</v>
      </c>
      <c r="L195" s="415">
        <f t="shared" si="8"/>
        <v>0</v>
      </c>
      <c r="M195" s="201"/>
      <c r="N195" s="201"/>
      <c r="O195" s="201"/>
      <c r="P195" s="201"/>
      <c r="Q195" s="207"/>
      <c r="R195" s="201"/>
      <c r="S195" s="201"/>
      <c r="T195" s="201"/>
      <c r="U195" s="207"/>
      <c r="V195" s="201"/>
    </row>
    <row r="196" spans="1:22" x14ac:dyDescent="0.3">
      <c r="A196" s="226" t="s">
        <v>568</v>
      </c>
      <c r="B196" s="226" t="s">
        <v>243</v>
      </c>
      <c r="C196" s="205" t="s">
        <v>416</v>
      </c>
      <c r="D196" s="205" t="s">
        <v>419</v>
      </c>
      <c r="E196" s="205"/>
      <c r="F196" s="205"/>
      <c r="G196" s="412" t="s">
        <v>414</v>
      </c>
      <c r="H196" s="306">
        <v>1</v>
      </c>
      <c r="I196" s="413">
        <f t="shared" si="6"/>
        <v>3750</v>
      </c>
      <c r="J196" s="414">
        <v>2850</v>
      </c>
      <c r="K196" s="213">
        <f t="shared" si="7"/>
        <v>900</v>
      </c>
      <c r="L196" s="415">
        <f t="shared" si="8"/>
        <v>6</v>
      </c>
      <c r="M196" s="201">
        <v>1</v>
      </c>
      <c r="N196" s="201">
        <v>1</v>
      </c>
      <c r="O196" s="201">
        <v>1</v>
      </c>
      <c r="P196" s="201">
        <v>1</v>
      </c>
      <c r="Q196" s="207">
        <v>1</v>
      </c>
      <c r="R196" s="201"/>
      <c r="S196" s="201">
        <v>1</v>
      </c>
      <c r="T196" s="201"/>
      <c r="U196" s="207"/>
      <c r="V196" s="201"/>
    </row>
    <row r="197" spans="1:22" x14ac:dyDescent="0.3">
      <c r="M197" s="200">
        <f t="shared" ref="M197:V197" si="12">SUM(M2:M196)</f>
        <v>19</v>
      </c>
      <c r="N197" s="200">
        <f t="shared" si="12"/>
        <v>15</v>
      </c>
      <c r="O197" s="200">
        <f t="shared" si="12"/>
        <v>24</v>
      </c>
      <c r="P197" s="200">
        <f t="shared" si="12"/>
        <v>16</v>
      </c>
      <c r="Q197" s="200">
        <f t="shared" si="12"/>
        <v>13</v>
      </c>
      <c r="R197" s="200">
        <f t="shared" si="12"/>
        <v>0</v>
      </c>
      <c r="S197" s="200">
        <f t="shared" si="12"/>
        <v>21</v>
      </c>
      <c r="T197" s="200">
        <f t="shared" si="12"/>
        <v>0</v>
      </c>
      <c r="U197" s="200">
        <f t="shared" si="12"/>
        <v>0</v>
      </c>
      <c r="V197" s="200">
        <f t="shared" si="12"/>
        <v>0</v>
      </c>
    </row>
  </sheetData>
  <autoFilter ref="A1:H262" xr:uid="{00000000-0009-0000-0000-00000A000000}"/>
  <pageMargins left="6.6666666666666693E-2" right="0.75" top="1" bottom="1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2">
    <tabColor theme="0" tint="-0.249977111117893"/>
  </sheetPr>
  <dimension ref="A1:AS74"/>
  <sheetViews>
    <sheetView workbookViewId="0">
      <selection activeCell="H64" sqref="H64"/>
    </sheetView>
  </sheetViews>
  <sheetFormatPr defaultColWidth="8.88671875" defaultRowHeight="13.2" x14ac:dyDescent="0.25"/>
  <cols>
    <col min="1" max="1" width="6.109375" style="9" customWidth="1"/>
    <col min="2" max="3" width="5.109375" style="9" customWidth="1"/>
    <col min="4" max="4" width="4.6640625" style="9" customWidth="1"/>
    <col min="5" max="5" width="5.44140625" style="9" customWidth="1"/>
    <col min="6" max="6" width="4.88671875" style="9" customWidth="1"/>
    <col min="7" max="7" width="5" style="9" customWidth="1"/>
    <col min="8" max="8" width="5.33203125" style="9" customWidth="1"/>
    <col min="9" max="9" width="5.44140625" style="9" customWidth="1"/>
    <col min="10" max="10" width="5.109375" style="9" customWidth="1"/>
    <col min="11" max="11" width="5.33203125" style="9" customWidth="1"/>
    <col min="12" max="12" width="5.6640625" style="9" customWidth="1"/>
    <col min="13" max="13" width="4.88671875" style="9" customWidth="1"/>
    <col min="14" max="14" width="4.6640625" style="9" customWidth="1"/>
    <col min="15" max="15" width="5.6640625" style="9" customWidth="1"/>
    <col min="16" max="17" width="5.109375" style="9" customWidth="1"/>
    <col min="18" max="18" width="6.6640625" customWidth="1"/>
    <col min="19" max="19" width="5" customWidth="1"/>
    <col min="20" max="20" width="4.6640625" customWidth="1"/>
    <col min="21" max="21" width="3.109375" customWidth="1"/>
    <col min="22" max="23" width="4.6640625" customWidth="1"/>
    <col min="24" max="24" width="4" customWidth="1"/>
    <col min="25" max="26" width="4.6640625" customWidth="1"/>
    <col min="27" max="27" width="4.109375" customWidth="1"/>
    <col min="28" max="29" width="4.6640625" customWidth="1"/>
    <col min="30" max="30" width="4" customWidth="1"/>
    <col min="31" max="32" width="4.6640625" customWidth="1"/>
    <col min="33" max="33" width="3.6640625" customWidth="1"/>
    <col min="34" max="35" width="4.6640625" customWidth="1"/>
    <col min="36" max="36" width="3.6640625" customWidth="1"/>
    <col min="37" max="37" width="5.6640625" customWidth="1"/>
    <col min="38" max="38" width="4.88671875" customWidth="1"/>
    <col min="39" max="39" width="6" customWidth="1"/>
    <col min="40" max="40" width="4.44140625" customWidth="1"/>
    <col min="41" max="41" width="6.6640625" customWidth="1"/>
    <col min="42" max="42" width="6.33203125" customWidth="1"/>
  </cols>
  <sheetData>
    <row r="1" spans="1:38" ht="15.6" thickBot="1" x14ac:dyDescent="0.3">
      <c r="A1" s="7" t="s">
        <v>89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21.75" customHeight="1" x14ac:dyDescent="0.5">
      <c r="A2" s="623" t="s">
        <v>18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58">
        <v>14</v>
      </c>
      <c r="S2" s="626">
        <v>1</v>
      </c>
      <c r="T2" s="627"/>
      <c r="U2" s="46"/>
      <c r="V2" s="626">
        <v>2</v>
      </c>
      <c r="W2" s="627"/>
      <c r="X2" s="46"/>
      <c r="Y2" s="626">
        <v>3</v>
      </c>
      <c r="Z2" s="627"/>
      <c r="AA2" s="46"/>
      <c r="AB2" s="626">
        <v>4</v>
      </c>
      <c r="AC2" s="627"/>
      <c r="AD2" s="46"/>
      <c r="AE2" s="626">
        <v>5</v>
      </c>
      <c r="AF2" s="627"/>
      <c r="AG2" s="46"/>
      <c r="AH2" s="626">
        <v>6</v>
      </c>
      <c r="AI2" s="627"/>
      <c r="AJ2" s="47"/>
      <c r="AK2" s="47"/>
      <c r="AL2" s="47"/>
    </row>
    <row r="3" spans="1:38" ht="15.6" x14ac:dyDescent="0.3">
      <c r="A3" s="7"/>
      <c r="R3" s="44" t="s">
        <v>123</v>
      </c>
      <c r="S3" s="51">
        <v>1</v>
      </c>
      <c r="T3" s="51">
        <v>14</v>
      </c>
      <c r="U3" s="49"/>
      <c r="V3" s="51">
        <v>1</v>
      </c>
      <c r="W3" s="51">
        <v>13</v>
      </c>
      <c r="X3" s="49"/>
      <c r="Y3" s="51">
        <v>1</v>
      </c>
      <c r="Z3" s="51">
        <v>12</v>
      </c>
      <c r="AA3" s="49"/>
      <c r="AB3" s="51">
        <v>1</v>
      </c>
      <c r="AC3" s="51">
        <v>11</v>
      </c>
      <c r="AD3" s="49"/>
      <c r="AE3" s="51">
        <v>1</v>
      </c>
      <c r="AF3" s="51">
        <v>10</v>
      </c>
      <c r="AG3" s="49"/>
      <c r="AH3" s="51">
        <v>1</v>
      </c>
      <c r="AI3" s="51">
        <v>9</v>
      </c>
      <c r="AJ3" s="47"/>
      <c r="AK3" s="47"/>
      <c r="AL3" s="47"/>
    </row>
    <row r="4" spans="1:38" ht="16.2" thickBot="1" x14ac:dyDescent="0.35">
      <c r="A4" s="7"/>
      <c r="I4" s="59" t="s">
        <v>88</v>
      </c>
      <c r="J4" s="59"/>
      <c r="K4" s="60"/>
      <c r="L4" s="59"/>
      <c r="M4" s="59"/>
      <c r="N4" s="59"/>
      <c r="O4" s="61"/>
      <c r="P4" s="61"/>
      <c r="Q4" s="61"/>
      <c r="R4" s="61"/>
      <c r="S4" s="51">
        <v>2</v>
      </c>
      <c r="T4" s="51">
        <v>13</v>
      </c>
      <c r="U4" s="49"/>
      <c r="V4" s="51">
        <v>14</v>
      </c>
      <c r="W4" s="51">
        <v>12</v>
      </c>
      <c r="X4" s="49"/>
      <c r="Y4" s="51">
        <v>13</v>
      </c>
      <c r="Z4" s="51">
        <v>11</v>
      </c>
      <c r="AA4" s="49"/>
      <c r="AB4" s="51">
        <v>12</v>
      </c>
      <c r="AC4" s="51">
        <v>10</v>
      </c>
      <c r="AD4" s="49"/>
      <c r="AE4" s="51">
        <v>11</v>
      </c>
      <c r="AF4" s="51">
        <v>9</v>
      </c>
      <c r="AG4" s="49"/>
      <c r="AH4" s="51">
        <v>10</v>
      </c>
      <c r="AI4" s="51">
        <v>8</v>
      </c>
      <c r="AJ4" s="47"/>
      <c r="AK4" s="47"/>
      <c r="AL4" s="47"/>
    </row>
    <row r="5" spans="1:38" ht="16.2" thickBot="1" x14ac:dyDescent="0.35">
      <c r="A5" s="79" t="s">
        <v>47</v>
      </c>
      <c r="B5" s="80" t="s">
        <v>132</v>
      </c>
      <c r="C5" s="81" t="s">
        <v>128</v>
      </c>
      <c r="D5" s="81" t="s">
        <v>65</v>
      </c>
      <c r="E5" s="81" t="s">
        <v>127</v>
      </c>
      <c r="F5" s="81" t="s">
        <v>139</v>
      </c>
      <c r="G5" s="82" t="s">
        <v>76</v>
      </c>
      <c r="H5" s="83"/>
      <c r="I5" s="83"/>
      <c r="J5" s="83"/>
      <c r="K5" s="83"/>
      <c r="L5" s="83"/>
      <c r="M5" s="83"/>
      <c r="N5" s="83"/>
      <c r="O5" s="84"/>
      <c r="P5" s="43"/>
      <c r="Q5" s="61"/>
      <c r="R5" s="61"/>
      <c r="S5" s="51">
        <v>3</v>
      </c>
      <c r="T5" s="51">
        <v>12</v>
      </c>
      <c r="U5" s="49"/>
      <c r="V5" s="51">
        <v>2</v>
      </c>
      <c r="W5" s="51">
        <v>11</v>
      </c>
      <c r="X5" s="49"/>
      <c r="Y5" s="51">
        <v>14</v>
      </c>
      <c r="Z5" s="51">
        <v>10</v>
      </c>
      <c r="AA5" s="49"/>
      <c r="AB5" s="51">
        <v>13</v>
      </c>
      <c r="AC5" s="51">
        <v>9</v>
      </c>
      <c r="AD5" s="49"/>
      <c r="AE5" s="51">
        <v>12</v>
      </c>
      <c r="AF5" s="51">
        <v>8</v>
      </c>
      <c r="AG5" s="49"/>
      <c r="AH5" s="51">
        <v>11</v>
      </c>
      <c r="AI5" s="51">
        <v>7</v>
      </c>
      <c r="AJ5" s="47"/>
      <c r="AK5" s="47"/>
      <c r="AL5" s="47"/>
    </row>
    <row r="6" spans="1:38" ht="16.2" thickBot="1" x14ac:dyDescent="0.35">
      <c r="A6" s="85" t="s">
        <v>54</v>
      </c>
      <c r="B6" s="86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43"/>
      <c r="Q6" s="61"/>
      <c r="R6" s="61"/>
      <c r="S6" s="51">
        <v>4</v>
      </c>
      <c r="T6" s="51">
        <v>11</v>
      </c>
      <c r="U6" s="49"/>
      <c r="V6" s="51">
        <v>3</v>
      </c>
      <c r="W6" s="51">
        <v>10</v>
      </c>
      <c r="X6" s="49"/>
      <c r="Y6" s="51">
        <v>2</v>
      </c>
      <c r="Z6" s="51">
        <v>9</v>
      </c>
      <c r="AA6" s="49"/>
      <c r="AB6" s="51">
        <v>14</v>
      </c>
      <c r="AC6" s="51">
        <v>8</v>
      </c>
      <c r="AD6" s="49"/>
      <c r="AE6" s="51">
        <v>13</v>
      </c>
      <c r="AF6" s="51">
        <v>7</v>
      </c>
      <c r="AG6" s="49"/>
      <c r="AH6" s="51">
        <v>12</v>
      </c>
      <c r="AI6" s="51">
        <v>6</v>
      </c>
      <c r="AJ6" s="47"/>
      <c r="AK6" s="47"/>
      <c r="AL6" s="47"/>
    </row>
    <row r="7" spans="1:38" ht="15.6" x14ac:dyDescent="0.3">
      <c r="A7" s="87" t="s">
        <v>10</v>
      </c>
      <c r="B7" s="88" t="s">
        <v>76</v>
      </c>
      <c r="C7" s="88" t="s">
        <v>139</v>
      </c>
      <c r="D7" s="88" t="s">
        <v>25</v>
      </c>
      <c r="E7" s="88" t="s">
        <v>128</v>
      </c>
      <c r="F7" s="88" t="s">
        <v>74</v>
      </c>
      <c r="G7" s="88" t="s">
        <v>65</v>
      </c>
      <c r="H7" s="88" t="s">
        <v>28</v>
      </c>
      <c r="I7" s="88" t="s">
        <v>68</v>
      </c>
      <c r="J7" s="88" t="s">
        <v>129</v>
      </c>
      <c r="K7" s="88" t="s">
        <v>3</v>
      </c>
      <c r="L7" s="89"/>
      <c r="M7" s="90"/>
      <c r="N7" s="90"/>
      <c r="O7" s="90"/>
      <c r="P7" s="62"/>
      <c r="Q7" s="63"/>
      <c r="R7" s="63"/>
      <c r="S7" s="51">
        <v>5</v>
      </c>
      <c r="T7" s="51">
        <v>10</v>
      </c>
      <c r="U7" s="49"/>
      <c r="V7" s="51">
        <v>4</v>
      </c>
      <c r="W7" s="51">
        <v>9</v>
      </c>
      <c r="X7" s="49"/>
      <c r="Y7" s="51">
        <v>3</v>
      </c>
      <c r="Z7" s="51">
        <v>8</v>
      </c>
      <c r="AA7" s="49"/>
      <c r="AB7" s="51">
        <v>2</v>
      </c>
      <c r="AC7" s="51">
        <v>7</v>
      </c>
      <c r="AD7" s="49"/>
      <c r="AE7" s="51">
        <v>14</v>
      </c>
      <c r="AF7" s="51">
        <v>6</v>
      </c>
      <c r="AG7" s="49"/>
      <c r="AH7" s="51">
        <v>13</v>
      </c>
      <c r="AI7" s="51">
        <v>5</v>
      </c>
      <c r="AJ7" s="47"/>
      <c r="AK7" s="47"/>
      <c r="AL7" s="47"/>
    </row>
    <row r="8" spans="1:38" ht="15.6" x14ac:dyDescent="0.3">
      <c r="A8" s="84" t="s">
        <v>39</v>
      </c>
      <c r="B8" s="84"/>
      <c r="C8" s="83"/>
      <c r="D8" s="83"/>
      <c r="E8" s="83"/>
      <c r="F8" s="83"/>
      <c r="G8" s="83"/>
      <c r="H8" s="83"/>
      <c r="I8" s="83"/>
      <c r="J8" s="83"/>
      <c r="K8" s="83"/>
      <c r="L8" s="83"/>
      <c r="M8" s="90"/>
      <c r="N8" s="90"/>
      <c r="O8" s="90"/>
      <c r="P8" s="62"/>
      <c r="Q8" s="63"/>
      <c r="R8" s="63"/>
      <c r="S8" s="51">
        <v>6</v>
      </c>
      <c r="T8" s="51">
        <v>9</v>
      </c>
      <c r="U8" s="49"/>
      <c r="V8" s="51">
        <v>5</v>
      </c>
      <c r="W8" s="51">
        <v>8</v>
      </c>
      <c r="X8" s="49"/>
      <c r="Y8" s="51">
        <v>4</v>
      </c>
      <c r="Z8" s="51">
        <v>7</v>
      </c>
      <c r="AA8" s="49"/>
      <c r="AB8" s="51">
        <v>3</v>
      </c>
      <c r="AC8" s="51">
        <v>6</v>
      </c>
      <c r="AD8" s="49"/>
      <c r="AE8" s="51">
        <v>2</v>
      </c>
      <c r="AF8" s="51">
        <v>5</v>
      </c>
      <c r="AG8" s="49"/>
      <c r="AH8" s="51">
        <v>14</v>
      </c>
      <c r="AI8" s="51">
        <v>4</v>
      </c>
      <c r="AJ8" s="47"/>
      <c r="AK8" s="47"/>
      <c r="AL8" s="47"/>
    </row>
    <row r="9" spans="1:38" ht="16.2" thickBot="1" x14ac:dyDescent="0.35">
      <c r="A9" s="86"/>
      <c r="B9" s="86"/>
      <c r="C9" s="83"/>
      <c r="D9" s="83"/>
      <c r="E9" s="83"/>
      <c r="F9" s="83"/>
      <c r="G9" s="83"/>
      <c r="H9" s="83"/>
      <c r="I9" s="83"/>
      <c r="J9" s="83"/>
      <c r="K9" s="83"/>
      <c r="L9" s="83"/>
      <c r="M9" s="90"/>
      <c r="N9" s="90"/>
      <c r="O9" s="90"/>
      <c r="P9" s="62"/>
      <c r="Q9" s="63"/>
      <c r="R9" s="63"/>
      <c r="S9" s="51">
        <v>7</v>
      </c>
      <c r="T9" s="51">
        <v>8</v>
      </c>
      <c r="U9" s="49"/>
      <c r="V9" s="51">
        <v>6</v>
      </c>
      <c r="W9" s="51">
        <v>7</v>
      </c>
      <c r="X9" s="49"/>
      <c r="Y9" s="51">
        <v>5</v>
      </c>
      <c r="Z9" s="51">
        <v>6</v>
      </c>
      <c r="AA9" s="49"/>
      <c r="AB9" s="64">
        <v>4</v>
      </c>
      <c r="AC9" s="65">
        <v>5</v>
      </c>
      <c r="AD9" s="49"/>
      <c r="AE9" s="51">
        <v>3</v>
      </c>
      <c r="AF9" s="51">
        <v>4</v>
      </c>
      <c r="AG9" s="49"/>
      <c r="AH9" s="51">
        <v>2</v>
      </c>
      <c r="AI9" s="51">
        <v>3</v>
      </c>
      <c r="AJ9" s="47"/>
      <c r="AK9" s="47"/>
      <c r="AL9" s="47"/>
    </row>
    <row r="10" spans="1:38" ht="15.6" x14ac:dyDescent="0.3">
      <c r="A10" s="91" t="s">
        <v>54</v>
      </c>
      <c r="B10" s="92" t="s">
        <v>109</v>
      </c>
      <c r="C10" s="92" t="s">
        <v>28</v>
      </c>
      <c r="D10" s="92" t="s">
        <v>139</v>
      </c>
      <c r="E10" s="92" t="s">
        <v>42</v>
      </c>
      <c r="F10" s="92" t="s">
        <v>50</v>
      </c>
      <c r="G10" s="92" t="s">
        <v>128</v>
      </c>
      <c r="H10" s="92" t="s">
        <v>132</v>
      </c>
      <c r="I10" s="92" t="s">
        <v>51</v>
      </c>
      <c r="J10" s="84"/>
      <c r="K10" s="84"/>
      <c r="L10" s="84"/>
      <c r="M10" s="84"/>
      <c r="N10" s="83"/>
      <c r="O10" s="83"/>
      <c r="P10" s="66"/>
      <c r="Q10" s="59"/>
      <c r="R10" s="6"/>
      <c r="S10" s="47"/>
      <c r="T10" s="47"/>
      <c r="U10" s="49"/>
      <c r="V10" s="47"/>
      <c r="W10" s="47"/>
      <c r="X10" s="49"/>
      <c r="Y10" s="47"/>
      <c r="Z10" s="47"/>
      <c r="AA10" s="49"/>
      <c r="AB10" s="47"/>
      <c r="AC10" s="47"/>
      <c r="AD10" s="49"/>
      <c r="AE10" s="47"/>
      <c r="AF10" s="47"/>
      <c r="AG10" s="49"/>
      <c r="AH10" s="47"/>
      <c r="AI10" s="47"/>
      <c r="AJ10" s="47"/>
      <c r="AK10" s="47"/>
      <c r="AL10" s="47"/>
    </row>
    <row r="11" spans="1:38" ht="16.2" thickBot="1" x14ac:dyDescent="0.35">
      <c r="A11" s="84" t="s">
        <v>52</v>
      </c>
      <c r="B11" s="92" t="s">
        <v>110</v>
      </c>
      <c r="C11" s="92" t="s">
        <v>65</v>
      </c>
      <c r="D11" s="92" t="s">
        <v>3</v>
      </c>
      <c r="E11" s="93" t="s">
        <v>61</v>
      </c>
      <c r="F11" s="92" t="s">
        <v>76</v>
      </c>
      <c r="G11" s="92" t="s">
        <v>62</v>
      </c>
      <c r="H11" s="92" t="s">
        <v>63</v>
      </c>
      <c r="I11" s="84"/>
      <c r="J11" s="84"/>
      <c r="K11" s="84"/>
      <c r="L11" s="84"/>
      <c r="M11" s="84"/>
      <c r="N11" s="83"/>
      <c r="O11" s="83"/>
      <c r="P11" s="66"/>
      <c r="Q11" s="59"/>
      <c r="R11" s="61"/>
      <c r="S11" s="50"/>
      <c r="T11" s="50"/>
      <c r="U11" s="49"/>
      <c r="V11" s="50"/>
      <c r="W11" s="50"/>
      <c r="X11" s="49"/>
      <c r="Y11" s="50"/>
      <c r="Z11" s="50"/>
      <c r="AA11" s="49"/>
      <c r="AB11" s="50"/>
      <c r="AC11" s="50"/>
      <c r="AD11" s="49"/>
      <c r="AE11" s="50"/>
      <c r="AF11" s="50"/>
      <c r="AG11" s="49"/>
      <c r="AH11" s="50"/>
      <c r="AI11" s="50"/>
      <c r="AJ11" s="47"/>
      <c r="AK11" s="47"/>
      <c r="AL11" s="47"/>
    </row>
    <row r="12" spans="1:38" ht="21.75" customHeight="1" thickBot="1" x14ac:dyDescent="0.35">
      <c r="A12" s="86"/>
      <c r="B12" s="86"/>
      <c r="C12" s="83"/>
      <c r="D12" s="83"/>
      <c r="E12" s="83"/>
      <c r="F12" s="83"/>
      <c r="G12" s="83"/>
      <c r="H12" s="83"/>
      <c r="I12" s="83"/>
      <c r="J12" s="84"/>
      <c r="K12" s="84"/>
      <c r="L12" s="84"/>
      <c r="M12" s="84"/>
      <c r="N12" s="84"/>
      <c r="O12" s="83"/>
      <c r="P12" s="66"/>
      <c r="Q12" s="59"/>
      <c r="R12" s="59"/>
      <c r="S12" s="626">
        <v>7</v>
      </c>
      <c r="T12" s="627"/>
      <c r="U12" s="8"/>
      <c r="V12" s="626">
        <v>8</v>
      </c>
      <c r="W12" s="627"/>
      <c r="X12" s="8"/>
      <c r="Y12" s="626">
        <v>9</v>
      </c>
      <c r="Z12" s="627"/>
      <c r="AA12" s="8"/>
      <c r="AB12" s="626">
        <v>10</v>
      </c>
      <c r="AC12" s="627"/>
      <c r="AD12" s="8"/>
      <c r="AE12" s="626">
        <v>11</v>
      </c>
      <c r="AF12" s="627"/>
      <c r="AG12" s="8"/>
      <c r="AH12" s="626">
        <v>12</v>
      </c>
      <c r="AI12" s="627"/>
      <c r="AJ12" s="47"/>
      <c r="AK12" s="626">
        <v>13</v>
      </c>
      <c r="AL12" s="627"/>
    </row>
    <row r="13" spans="1:38" ht="16.2" thickBot="1" x14ac:dyDescent="0.35">
      <c r="A13" s="79" t="s">
        <v>64</v>
      </c>
      <c r="B13" s="92" t="s">
        <v>132</v>
      </c>
      <c r="C13" s="92" t="s">
        <v>28</v>
      </c>
      <c r="D13" s="92" t="s">
        <v>62</v>
      </c>
      <c r="E13" s="92" t="s">
        <v>98</v>
      </c>
      <c r="F13" s="92" t="s">
        <v>74</v>
      </c>
      <c r="G13" s="92" t="s">
        <v>128</v>
      </c>
      <c r="H13" s="92" t="s">
        <v>108</v>
      </c>
      <c r="I13" s="92" t="s">
        <v>25</v>
      </c>
      <c r="J13" s="92" t="s">
        <v>72</v>
      </c>
      <c r="K13" s="92" t="s">
        <v>110</v>
      </c>
      <c r="L13" s="92" t="s">
        <v>67</v>
      </c>
      <c r="M13" s="92" t="s">
        <v>1</v>
      </c>
      <c r="N13" s="89"/>
      <c r="O13" s="89"/>
      <c r="P13" s="67"/>
      <c r="R13" s="6"/>
      <c r="S13" s="51">
        <v>1</v>
      </c>
      <c r="T13" s="51">
        <v>8</v>
      </c>
      <c r="U13" s="49"/>
      <c r="V13" s="51">
        <v>1</v>
      </c>
      <c r="W13" s="51">
        <v>7</v>
      </c>
      <c r="X13" s="49"/>
      <c r="Y13" s="51">
        <v>1</v>
      </c>
      <c r="Z13" s="51">
        <v>6</v>
      </c>
      <c r="AA13" s="49"/>
      <c r="AB13" s="51">
        <v>1</v>
      </c>
      <c r="AC13" s="51">
        <v>5</v>
      </c>
      <c r="AD13" s="49"/>
      <c r="AE13" s="51">
        <v>1</v>
      </c>
      <c r="AF13" s="51">
        <v>4</v>
      </c>
      <c r="AG13" s="49"/>
      <c r="AH13" s="51">
        <v>1</v>
      </c>
      <c r="AI13" s="51">
        <v>3</v>
      </c>
      <c r="AJ13" s="47"/>
      <c r="AK13" s="51">
        <v>1</v>
      </c>
      <c r="AL13" s="51">
        <v>2</v>
      </c>
    </row>
    <row r="14" spans="1:38" ht="15.6" x14ac:dyDescent="0.3">
      <c r="A14" s="90" t="s">
        <v>71</v>
      </c>
      <c r="B14" s="92" t="s">
        <v>135</v>
      </c>
      <c r="C14" s="92" t="s">
        <v>96</v>
      </c>
      <c r="D14" s="92" t="s">
        <v>129</v>
      </c>
      <c r="E14" s="92" t="s">
        <v>109</v>
      </c>
      <c r="F14" s="92" t="s">
        <v>127</v>
      </c>
      <c r="G14" s="92" t="s">
        <v>8</v>
      </c>
      <c r="H14" s="92" t="s">
        <v>48</v>
      </c>
      <c r="I14" s="92" t="s">
        <v>76</v>
      </c>
      <c r="J14" s="92" t="s">
        <v>142</v>
      </c>
      <c r="K14" s="94"/>
      <c r="L14" s="89"/>
      <c r="M14" s="89"/>
      <c r="N14" s="89"/>
      <c r="O14" s="89"/>
      <c r="P14" s="67"/>
      <c r="R14" s="68"/>
      <c r="S14" s="51">
        <v>9</v>
      </c>
      <c r="T14" s="51">
        <v>7</v>
      </c>
      <c r="U14" s="49"/>
      <c r="V14" s="51">
        <v>8</v>
      </c>
      <c r="W14" s="51">
        <v>6</v>
      </c>
      <c r="X14" s="49"/>
      <c r="Y14" s="51">
        <v>7</v>
      </c>
      <c r="Z14" s="51">
        <v>5</v>
      </c>
      <c r="AA14" s="49"/>
      <c r="AB14" s="51">
        <v>6</v>
      </c>
      <c r="AC14" s="51">
        <v>4</v>
      </c>
      <c r="AD14" s="49"/>
      <c r="AE14" s="51">
        <v>5</v>
      </c>
      <c r="AF14" s="51">
        <v>3</v>
      </c>
      <c r="AG14" s="49"/>
      <c r="AH14" s="51">
        <v>4</v>
      </c>
      <c r="AI14" s="51">
        <v>2</v>
      </c>
      <c r="AJ14" s="47"/>
      <c r="AK14" s="51">
        <v>3</v>
      </c>
      <c r="AL14" s="51">
        <v>14</v>
      </c>
    </row>
    <row r="15" spans="1:38" ht="15.6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44"/>
      <c r="Q15" s="68"/>
      <c r="R15" s="68"/>
      <c r="S15" s="51">
        <v>10</v>
      </c>
      <c r="T15" s="51">
        <v>6</v>
      </c>
      <c r="U15" s="49"/>
      <c r="V15" s="51">
        <v>9</v>
      </c>
      <c r="W15" s="51">
        <v>5</v>
      </c>
      <c r="X15" s="49"/>
      <c r="Y15" s="51">
        <v>8</v>
      </c>
      <c r="Z15" s="51">
        <v>4</v>
      </c>
      <c r="AA15" s="49"/>
      <c r="AB15" s="51">
        <v>7</v>
      </c>
      <c r="AC15" s="51">
        <v>3</v>
      </c>
      <c r="AD15" s="49"/>
      <c r="AE15" s="51">
        <v>6</v>
      </c>
      <c r="AF15" s="51">
        <v>2</v>
      </c>
      <c r="AG15" s="49"/>
      <c r="AH15" s="51">
        <v>5</v>
      </c>
      <c r="AI15" s="51">
        <v>14</v>
      </c>
      <c r="AJ15" s="47"/>
      <c r="AK15" s="51">
        <v>4</v>
      </c>
      <c r="AL15" s="51">
        <v>13</v>
      </c>
    </row>
    <row r="16" spans="1:38" ht="15.6" x14ac:dyDescent="0.3">
      <c r="A16" s="95" t="s">
        <v>56</v>
      </c>
      <c r="B16" s="92" t="s">
        <v>128</v>
      </c>
      <c r="C16" s="92" t="s">
        <v>42</v>
      </c>
      <c r="D16" s="92" t="s">
        <v>12</v>
      </c>
      <c r="E16" s="92" t="s">
        <v>13</v>
      </c>
      <c r="F16" s="92" t="s">
        <v>76</v>
      </c>
      <c r="G16" s="92" t="s">
        <v>139</v>
      </c>
      <c r="H16" s="92" t="s">
        <v>61</v>
      </c>
      <c r="I16" s="92" t="s">
        <v>20</v>
      </c>
      <c r="J16" s="92" t="s">
        <v>68</v>
      </c>
      <c r="K16" s="92" t="s">
        <v>90</v>
      </c>
      <c r="L16" s="92" t="s">
        <v>79</v>
      </c>
      <c r="M16" s="92" t="s">
        <v>108</v>
      </c>
      <c r="N16" s="92" t="s">
        <v>3</v>
      </c>
      <c r="O16" s="92" t="s">
        <v>134</v>
      </c>
      <c r="P16" s="43"/>
      <c r="Q16" s="69"/>
      <c r="S16" s="51">
        <v>11</v>
      </c>
      <c r="T16" s="51">
        <v>5</v>
      </c>
      <c r="U16" s="49"/>
      <c r="V16" s="51">
        <v>10</v>
      </c>
      <c r="W16" s="51">
        <v>4</v>
      </c>
      <c r="X16" s="49"/>
      <c r="Y16" s="51">
        <v>9</v>
      </c>
      <c r="Z16" s="51">
        <v>3</v>
      </c>
      <c r="AA16" s="49"/>
      <c r="AB16" s="51">
        <v>8</v>
      </c>
      <c r="AC16" s="51">
        <v>2</v>
      </c>
      <c r="AD16" s="49"/>
      <c r="AE16" s="51">
        <v>7</v>
      </c>
      <c r="AF16" s="51">
        <v>14</v>
      </c>
      <c r="AG16" s="49"/>
      <c r="AH16" s="51">
        <v>6</v>
      </c>
      <c r="AI16" s="51">
        <v>13</v>
      </c>
      <c r="AJ16" s="70"/>
      <c r="AK16" s="51">
        <v>5</v>
      </c>
      <c r="AL16" s="51">
        <v>12</v>
      </c>
    </row>
    <row r="17" spans="1:38" ht="15.6" x14ac:dyDescent="0.3">
      <c r="A17" s="84" t="s">
        <v>44</v>
      </c>
      <c r="B17" s="92" t="s">
        <v>38</v>
      </c>
      <c r="C17" s="92" t="s">
        <v>62</v>
      </c>
      <c r="D17" s="92" t="s">
        <v>26</v>
      </c>
      <c r="E17" s="92" t="s">
        <v>74</v>
      </c>
      <c r="F17" s="92" t="s">
        <v>80</v>
      </c>
      <c r="G17" s="92" t="s">
        <v>121</v>
      </c>
      <c r="H17" s="92" t="s">
        <v>49</v>
      </c>
      <c r="I17" s="92" t="s">
        <v>37</v>
      </c>
      <c r="J17" s="92" t="s">
        <v>129</v>
      </c>
      <c r="K17" s="92" t="s">
        <v>105</v>
      </c>
      <c r="L17" s="92" t="s">
        <v>135</v>
      </c>
      <c r="M17" s="92" t="s">
        <v>137</v>
      </c>
      <c r="N17" s="92" t="s">
        <v>96</v>
      </c>
      <c r="O17" s="92" t="s">
        <v>65</v>
      </c>
      <c r="P17" s="43"/>
      <c r="Q17" s="69"/>
      <c r="R17" s="69"/>
      <c r="S17" s="51">
        <v>12</v>
      </c>
      <c r="T17" s="51">
        <v>4</v>
      </c>
      <c r="U17" s="49"/>
      <c r="V17" s="51">
        <v>11</v>
      </c>
      <c r="W17" s="51">
        <v>3</v>
      </c>
      <c r="X17" s="49"/>
      <c r="Y17" s="51">
        <v>10</v>
      </c>
      <c r="Z17" s="51">
        <v>2</v>
      </c>
      <c r="AA17" s="49"/>
      <c r="AB17" s="51">
        <v>9</v>
      </c>
      <c r="AC17" s="51">
        <v>14</v>
      </c>
      <c r="AD17" s="49"/>
      <c r="AE17" s="51">
        <v>8</v>
      </c>
      <c r="AF17" s="51">
        <v>13</v>
      </c>
      <c r="AG17" s="49"/>
      <c r="AH17" s="51">
        <v>7</v>
      </c>
      <c r="AI17" s="51">
        <v>12</v>
      </c>
      <c r="AJ17" s="70"/>
      <c r="AK17" s="51">
        <v>6</v>
      </c>
      <c r="AL17" s="51">
        <v>11</v>
      </c>
    </row>
    <row r="18" spans="1:38" ht="16.2" thickBot="1" x14ac:dyDescent="0.35">
      <c r="A18" s="90"/>
      <c r="B18" s="90"/>
      <c r="C18" s="96"/>
      <c r="D18" s="96"/>
      <c r="E18" s="96"/>
      <c r="F18" s="96"/>
      <c r="G18" s="90"/>
      <c r="H18" s="90"/>
      <c r="I18" s="90"/>
      <c r="J18" s="90"/>
      <c r="K18" s="90"/>
      <c r="L18" s="90"/>
      <c r="M18" s="90"/>
      <c r="N18" s="90"/>
      <c r="O18" s="90"/>
      <c r="P18" s="62"/>
      <c r="Q18" s="71"/>
      <c r="R18" s="69"/>
      <c r="S18" s="51">
        <v>13</v>
      </c>
      <c r="T18" s="51">
        <v>3</v>
      </c>
      <c r="U18" s="49"/>
      <c r="V18" s="51">
        <v>12</v>
      </c>
      <c r="W18" s="51">
        <v>2</v>
      </c>
      <c r="X18" s="49"/>
      <c r="Y18" s="51">
        <v>11</v>
      </c>
      <c r="Z18" s="51">
        <v>14</v>
      </c>
      <c r="AA18" s="49"/>
      <c r="AB18" s="51">
        <v>10</v>
      </c>
      <c r="AC18" s="51">
        <v>13</v>
      </c>
      <c r="AD18" s="49"/>
      <c r="AE18" s="51">
        <v>9</v>
      </c>
      <c r="AF18" s="51">
        <v>12</v>
      </c>
      <c r="AG18" s="49"/>
      <c r="AH18" s="51">
        <v>8</v>
      </c>
      <c r="AI18" s="51">
        <v>11</v>
      </c>
      <c r="AJ18" s="70"/>
      <c r="AK18" s="51">
        <v>7</v>
      </c>
      <c r="AL18" s="51">
        <v>10</v>
      </c>
    </row>
    <row r="19" spans="1:38" ht="18" customHeight="1" thickBot="1" x14ac:dyDescent="0.35">
      <c r="A19" s="79" t="s">
        <v>138</v>
      </c>
      <c r="B19" s="92" t="s">
        <v>115</v>
      </c>
      <c r="C19" s="97" t="s">
        <v>26</v>
      </c>
      <c r="D19" s="97" t="s">
        <v>121</v>
      </c>
      <c r="E19" s="97" t="s">
        <v>135</v>
      </c>
      <c r="F19" s="97" t="s">
        <v>42</v>
      </c>
      <c r="G19" s="97" t="s">
        <v>58</v>
      </c>
      <c r="H19" s="97" t="s">
        <v>79</v>
      </c>
      <c r="I19" s="97" t="s">
        <v>12</v>
      </c>
      <c r="J19" s="97" t="s">
        <v>48</v>
      </c>
      <c r="K19" s="97" t="s">
        <v>76</v>
      </c>
      <c r="L19" s="97" t="s">
        <v>130</v>
      </c>
      <c r="M19" s="97" t="s">
        <v>94</v>
      </c>
      <c r="N19" s="97" t="s">
        <v>38</v>
      </c>
      <c r="O19" s="92" t="s">
        <v>80</v>
      </c>
      <c r="P19" s="44"/>
      <c r="Q19" s="68"/>
      <c r="R19" s="68"/>
      <c r="S19" s="51">
        <v>14</v>
      </c>
      <c r="T19" s="51">
        <v>2</v>
      </c>
      <c r="U19" s="49"/>
      <c r="V19" s="51">
        <v>13</v>
      </c>
      <c r="W19" s="51">
        <v>14</v>
      </c>
      <c r="X19" s="49"/>
      <c r="Y19" s="51">
        <v>12</v>
      </c>
      <c r="Z19" s="51">
        <v>13</v>
      </c>
      <c r="AA19" s="49"/>
      <c r="AB19" s="51">
        <v>11</v>
      </c>
      <c r="AC19" s="51">
        <v>12</v>
      </c>
      <c r="AD19" s="49"/>
      <c r="AE19" s="51">
        <v>10</v>
      </c>
      <c r="AF19" s="51">
        <v>11</v>
      </c>
      <c r="AG19" s="49"/>
      <c r="AH19" s="51">
        <v>9</v>
      </c>
      <c r="AI19" s="51">
        <v>10</v>
      </c>
      <c r="AJ19" s="70"/>
      <c r="AK19" s="51">
        <v>8</v>
      </c>
      <c r="AL19" s="51">
        <v>9</v>
      </c>
    </row>
    <row r="20" spans="1:38" ht="15.6" x14ac:dyDescent="0.3">
      <c r="A20" s="90" t="s">
        <v>141</v>
      </c>
      <c r="B20" s="98" t="s">
        <v>29</v>
      </c>
      <c r="C20" s="99" t="s">
        <v>30</v>
      </c>
      <c r="D20" s="100" t="s">
        <v>86</v>
      </c>
      <c r="E20" s="100" t="s">
        <v>93</v>
      </c>
      <c r="F20" s="100" t="s">
        <v>1</v>
      </c>
      <c r="G20" s="100" t="s">
        <v>127</v>
      </c>
      <c r="H20" s="100" t="s">
        <v>118</v>
      </c>
      <c r="I20" s="100" t="s">
        <v>78</v>
      </c>
      <c r="J20" s="92" t="s">
        <v>98</v>
      </c>
      <c r="K20" s="92" t="s">
        <v>72</v>
      </c>
      <c r="L20" s="92" t="s">
        <v>90</v>
      </c>
      <c r="M20" s="92" t="s">
        <v>119</v>
      </c>
      <c r="N20" s="92" t="s">
        <v>20</v>
      </c>
      <c r="O20" s="92" t="s">
        <v>68</v>
      </c>
      <c r="P20" s="44"/>
      <c r="Q20" s="68"/>
      <c r="R20" s="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ht="15.6" thickBot="1" x14ac:dyDescent="0.3">
      <c r="A21" s="90"/>
      <c r="B21" s="92" t="s">
        <v>51</v>
      </c>
      <c r="C21" s="92" t="s">
        <v>110</v>
      </c>
      <c r="D21" s="92" t="s">
        <v>55</v>
      </c>
      <c r="E21" s="92" t="s">
        <v>133</v>
      </c>
      <c r="F21" s="92" t="s">
        <v>63</v>
      </c>
      <c r="G21" s="92" t="s">
        <v>62</v>
      </c>
      <c r="H21" s="92" t="s">
        <v>15</v>
      </c>
      <c r="I21" s="92" t="s">
        <v>97</v>
      </c>
      <c r="J21" s="89"/>
      <c r="K21" s="89"/>
      <c r="L21" s="89"/>
      <c r="M21" s="89"/>
      <c r="N21" s="89"/>
      <c r="O21" s="89"/>
      <c r="P21" s="67"/>
      <c r="R21" s="6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</row>
    <row r="22" spans="1:38" ht="21.75" customHeight="1" thickBot="1" x14ac:dyDescent="0.5">
      <c r="A22" s="9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44"/>
      <c r="Q22" s="68"/>
      <c r="R22" s="48">
        <v>15</v>
      </c>
      <c r="S22" s="626">
        <v>1</v>
      </c>
      <c r="T22" s="627"/>
      <c r="U22" s="46"/>
      <c r="V22" s="626">
        <v>2</v>
      </c>
      <c r="W22" s="627"/>
      <c r="X22" s="46"/>
      <c r="Y22" s="626">
        <v>3</v>
      </c>
      <c r="Z22" s="627"/>
      <c r="AA22" s="46"/>
      <c r="AB22" s="626">
        <v>4</v>
      </c>
      <c r="AC22" s="627"/>
      <c r="AD22" s="46"/>
      <c r="AE22" s="626">
        <v>5</v>
      </c>
      <c r="AF22" s="627"/>
      <c r="AG22" s="46"/>
      <c r="AH22" s="626">
        <v>6</v>
      </c>
      <c r="AI22" s="627"/>
      <c r="AJ22" s="47"/>
      <c r="AK22" s="47"/>
      <c r="AL22" s="47"/>
    </row>
    <row r="23" spans="1:38" ht="16.2" thickBot="1" x14ac:dyDescent="0.35">
      <c r="A23" s="79" t="s">
        <v>39</v>
      </c>
      <c r="B23" s="92" t="s">
        <v>132</v>
      </c>
      <c r="C23" s="92" t="s">
        <v>119</v>
      </c>
      <c r="D23" s="92" t="s">
        <v>28</v>
      </c>
      <c r="E23" s="92" t="s">
        <v>83</v>
      </c>
      <c r="F23" s="92" t="s">
        <v>1</v>
      </c>
      <c r="G23" s="92" t="s">
        <v>78</v>
      </c>
      <c r="H23" s="92" t="s">
        <v>63</v>
      </c>
      <c r="I23" s="92" t="s">
        <v>136</v>
      </c>
      <c r="J23" s="92" t="s">
        <v>128</v>
      </c>
      <c r="K23" s="92" t="s">
        <v>45</v>
      </c>
      <c r="L23" s="92" t="s">
        <v>25</v>
      </c>
      <c r="M23" s="92" t="s">
        <v>81</v>
      </c>
      <c r="N23" s="92" t="s">
        <v>3</v>
      </c>
      <c r="O23" s="89"/>
      <c r="P23" s="44"/>
      <c r="Q23" s="68"/>
      <c r="R23" s="44" t="s">
        <v>120</v>
      </c>
      <c r="S23" s="51">
        <v>2</v>
      </c>
      <c r="T23" s="51">
        <v>15</v>
      </c>
      <c r="U23" s="49"/>
      <c r="V23" s="51">
        <v>1</v>
      </c>
      <c r="W23" s="51">
        <v>15</v>
      </c>
      <c r="X23" s="49"/>
      <c r="Y23" s="51">
        <v>1</v>
      </c>
      <c r="Z23" s="51">
        <v>14</v>
      </c>
      <c r="AA23" s="49"/>
      <c r="AB23" s="51">
        <v>1</v>
      </c>
      <c r="AC23" s="51">
        <v>13</v>
      </c>
      <c r="AD23" s="49"/>
      <c r="AE23" s="51">
        <v>1</v>
      </c>
      <c r="AF23" s="51">
        <v>12</v>
      </c>
      <c r="AG23" s="49"/>
      <c r="AH23" s="51">
        <v>1</v>
      </c>
      <c r="AI23" s="51">
        <v>11</v>
      </c>
      <c r="AJ23" s="47"/>
      <c r="AK23" s="47"/>
      <c r="AL23" s="47"/>
    </row>
    <row r="24" spans="1:38" ht="15.6" x14ac:dyDescent="0.3">
      <c r="A24" s="90" t="s">
        <v>32</v>
      </c>
      <c r="B24" s="92" t="s">
        <v>33</v>
      </c>
      <c r="C24" s="92" t="s">
        <v>76</v>
      </c>
      <c r="D24" s="92" t="s">
        <v>108</v>
      </c>
      <c r="E24" s="92" t="s">
        <v>139</v>
      </c>
      <c r="F24" s="92" t="s">
        <v>16</v>
      </c>
      <c r="G24" s="92" t="s">
        <v>17</v>
      </c>
      <c r="H24" s="92" t="s">
        <v>109</v>
      </c>
      <c r="I24" s="92" t="s">
        <v>15</v>
      </c>
      <c r="J24" s="92" t="s">
        <v>84</v>
      </c>
      <c r="K24" s="92" t="s">
        <v>24</v>
      </c>
      <c r="L24" s="92" t="s">
        <v>48</v>
      </c>
      <c r="M24" s="92" t="s">
        <v>2</v>
      </c>
      <c r="N24" s="92" t="s">
        <v>134</v>
      </c>
      <c r="O24" s="89"/>
      <c r="P24" s="67"/>
      <c r="S24" s="51">
        <v>3</v>
      </c>
      <c r="T24" s="51">
        <v>14</v>
      </c>
      <c r="U24" s="49"/>
      <c r="V24" s="51">
        <v>2</v>
      </c>
      <c r="W24" s="51">
        <v>13</v>
      </c>
      <c r="X24" s="49"/>
      <c r="Y24" s="51">
        <v>15</v>
      </c>
      <c r="Z24" s="51">
        <v>13</v>
      </c>
      <c r="AA24" s="49"/>
      <c r="AB24" s="51">
        <v>14</v>
      </c>
      <c r="AC24" s="51">
        <v>12</v>
      </c>
      <c r="AD24" s="49"/>
      <c r="AE24" s="51">
        <v>13</v>
      </c>
      <c r="AF24" s="51">
        <v>11</v>
      </c>
      <c r="AG24" s="49"/>
      <c r="AH24" s="51">
        <v>12</v>
      </c>
      <c r="AI24" s="51">
        <v>10</v>
      </c>
      <c r="AJ24" s="47"/>
      <c r="AK24" s="47"/>
      <c r="AL24" s="47"/>
    </row>
    <row r="25" spans="1:38" ht="15.6" x14ac:dyDescent="0.3">
      <c r="A25" s="90"/>
      <c r="B25" s="92" t="s">
        <v>55</v>
      </c>
      <c r="C25" s="92" t="s">
        <v>51</v>
      </c>
      <c r="D25" s="92" t="s">
        <v>12</v>
      </c>
      <c r="E25" s="92" t="s">
        <v>122</v>
      </c>
      <c r="F25" s="92" t="s">
        <v>37</v>
      </c>
      <c r="G25" s="92" t="s">
        <v>86</v>
      </c>
      <c r="H25" s="92" t="s">
        <v>116</v>
      </c>
      <c r="I25" s="92" t="s">
        <v>115</v>
      </c>
      <c r="J25" s="92" t="s">
        <v>121</v>
      </c>
      <c r="K25" s="92" t="s">
        <v>59</v>
      </c>
      <c r="L25" s="92" t="s">
        <v>50</v>
      </c>
      <c r="M25" s="92" t="s">
        <v>75</v>
      </c>
      <c r="N25" s="92" t="s">
        <v>125</v>
      </c>
      <c r="O25" s="89"/>
      <c r="P25" s="67"/>
      <c r="S25" s="51">
        <v>4</v>
      </c>
      <c r="T25" s="51">
        <v>13</v>
      </c>
      <c r="U25" s="49"/>
      <c r="V25" s="51">
        <v>3</v>
      </c>
      <c r="W25" s="51">
        <v>12</v>
      </c>
      <c r="X25" s="49"/>
      <c r="Y25" s="51">
        <v>2</v>
      </c>
      <c r="Z25" s="51">
        <v>11</v>
      </c>
      <c r="AA25" s="49"/>
      <c r="AB25" s="51">
        <v>15</v>
      </c>
      <c r="AC25" s="51">
        <v>11</v>
      </c>
      <c r="AD25" s="49"/>
      <c r="AE25" s="51">
        <v>14</v>
      </c>
      <c r="AF25" s="51">
        <v>10</v>
      </c>
      <c r="AG25" s="49"/>
      <c r="AH25" s="51">
        <v>13</v>
      </c>
      <c r="AI25" s="51">
        <v>9</v>
      </c>
      <c r="AJ25" s="47"/>
      <c r="AK25" s="47"/>
      <c r="AL25" s="47"/>
    </row>
    <row r="26" spans="1:38" ht="15.6" x14ac:dyDescent="0.3">
      <c r="A26" s="89"/>
      <c r="B26" s="92" t="s">
        <v>98</v>
      </c>
      <c r="C26" s="92" t="s">
        <v>49</v>
      </c>
      <c r="D26" s="92" t="s">
        <v>58</v>
      </c>
      <c r="E26" s="92" t="s">
        <v>62</v>
      </c>
      <c r="F26" s="92" t="s">
        <v>67</v>
      </c>
      <c r="G26" s="92" t="s">
        <v>43</v>
      </c>
      <c r="H26" s="102"/>
      <c r="I26" s="102"/>
      <c r="J26" s="102"/>
      <c r="K26" s="102"/>
      <c r="L26" s="102"/>
      <c r="M26" s="102"/>
      <c r="N26" s="102"/>
      <c r="O26" s="89"/>
      <c r="P26" s="67"/>
      <c r="S26" s="51">
        <v>5</v>
      </c>
      <c r="T26" s="51">
        <v>12</v>
      </c>
      <c r="U26" s="49"/>
      <c r="V26" s="51">
        <v>4</v>
      </c>
      <c r="W26" s="51">
        <v>11</v>
      </c>
      <c r="X26" s="49"/>
      <c r="Y26" s="51">
        <v>3</v>
      </c>
      <c r="Z26" s="51">
        <v>10</v>
      </c>
      <c r="AA26" s="49"/>
      <c r="AB26" s="51">
        <v>2</v>
      </c>
      <c r="AC26" s="51">
        <v>9</v>
      </c>
      <c r="AD26" s="49"/>
      <c r="AE26" s="51">
        <v>15</v>
      </c>
      <c r="AF26" s="51">
        <v>9</v>
      </c>
      <c r="AG26" s="49"/>
      <c r="AH26" s="51">
        <v>14</v>
      </c>
      <c r="AI26" s="51">
        <v>8</v>
      </c>
      <c r="AJ26" s="47"/>
      <c r="AK26" s="47"/>
      <c r="AL26" s="47"/>
    </row>
    <row r="27" spans="1:38" ht="15.6" x14ac:dyDescent="0.3">
      <c r="A27" s="89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89"/>
      <c r="P27" s="67"/>
      <c r="S27" s="51">
        <v>6</v>
      </c>
      <c r="T27" s="51">
        <v>11</v>
      </c>
      <c r="U27" s="49"/>
      <c r="V27" s="51">
        <v>5</v>
      </c>
      <c r="W27" s="51">
        <v>10</v>
      </c>
      <c r="X27" s="49"/>
      <c r="Y27" s="51">
        <v>4</v>
      </c>
      <c r="Z27" s="51">
        <v>9</v>
      </c>
      <c r="AA27" s="49"/>
      <c r="AB27" s="51">
        <v>3</v>
      </c>
      <c r="AC27" s="51">
        <v>8</v>
      </c>
      <c r="AD27" s="49"/>
      <c r="AE27" s="51">
        <v>2</v>
      </c>
      <c r="AF27" s="51">
        <v>7</v>
      </c>
      <c r="AG27" s="49"/>
      <c r="AH27" s="51">
        <v>15</v>
      </c>
      <c r="AI27" s="51">
        <v>7</v>
      </c>
      <c r="AJ27" s="47"/>
      <c r="AK27" s="47"/>
      <c r="AL27" s="47"/>
    </row>
    <row r="28" spans="1:38" ht="15.6" x14ac:dyDescent="0.3">
      <c r="A28" s="103">
        <v>11</v>
      </c>
      <c r="B28" s="93" t="s">
        <v>40</v>
      </c>
      <c r="C28" s="93" t="s">
        <v>87</v>
      </c>
      <c r="D28" s="93" t="s">
        <v>24</v>
      </c>
      <c r="E28" s="93" t="s">
        <v>86</v>
      </c>
      <c r="F28" s="93" t="s">
        <v>108</v>
      </c>
      <c r="G28" s="93" t="s">
        <v>85</v>
      </c>
      <c r="H28" s="93" t="s">
        <v>58</v>
      </c>
      <c r="I28" s="93" t="s">
        <v>84</v>
      </c>
      <c r="J28" s="93" t="s">
        <v>142</v>
      </c>
      <c r="K28" s="93" t="s">
        <v>61</v>
      </c>
      <c r="L28" s="93" t="s">
        <v>43</v>
      </c>
      <c r="M28" s="93" t="s">
        <v>126</v>
      </c>
      <c r="N28" s="93" t="s">
        <v>15</v>
      </c>
      <c r="O28" s="93" t="s">
        <v>62</v>
      </c>
      <c r="P28" s="67"/>
      <c r="S28" s="51">
        <v>7</v>
      </c>
      <c r="T28" s="51">
        <v>10</v>
      </c>
      <c r="U28" s="49"/>
      <c r="V28" s="51">
        <v>6</v>
      </c>
      <c r="W28" s="51">
        <v>9</v>
      </c>
      <c r="X28" s="49"/>
      <c r="Y28" s="51">
        <v>5</v>
      </c>
      <c r="Z28" s="51">
        <v>8</v>
      </c>
      <c r="AA28" s="49"/>
      <c r="AB28" s="51">
        <v>4</v>
      </c>
      <c r="AC28" s="51">
        <v>7</v>
      </c>
      <c r="AD28" s="49"/>
      <c r="AE28" s="51">
        <v>3</v>
      </c>
      <c r="AF28" s="51">
        <v>6</v>
      </c>
      <c r="AG28" s="49"/>
      <c r="AH28" s="51">
        <v>2</v>
      </c>
      <c r="AI28" s="51">
        <v>5</v>
      </c>
      <c r="AJ28" s="47"/>
      <c r="AK28" s="47"/>
      <c r="AL28" s="47"/>
    </row>
    <row r="29" spans="1:38" ht="15.6" x14ac:dyDescent="0.3">
      <c r="A29" s="89">
        <v>55</v>
      </c>
      <c r="B29" s="93" t="s">
        <v>63</v>
      </c>
      <c r="C29" s="93" t="s">
        <v>115</v>
      </c>
      <c r="D29" s="93" t="s">
        <v>33</v>
      </c>
      <c r="E29" s="93" t="s">
        <v>21</v>
      </c>
      <c r="F29" s="93" t="s">
        <v>28</v>
      </c>
      <c r="G29" s="93" t="s">
        <v>139</v>
      </c>
      <c r="H29" s="93" t="s">
        <v>133</v>
      </c>
      <c r="I29" s="93" t="s">
        <v>55</v>
      </c>
      <c r="J29" s="93" t="s">
        <v>81</v>
      </c>
      <c r="K29" s="93" t="s">
        <v>22</v>
      </c>
      <c r="L29" s="93" t="s">
        <v>128</v>
      </c>
      <c r="M29" s="93" t="s">
        <v>105</v>
      </c>
      <c r="N29" s="93" t="s">
        <v>78</v>
      </c>
      <c r="O29" s="93" t="s">
        <v>75</v>
      </c>
      <c r="P29" s="72"/>
      <c r="Q29" s="73"/>
      <c r="S29" s="51">
        <v>8</v>
      </c>
      <c r="T29" s="51">
        <v>9</v>
      </c>
      <c r="U29" s="49"/>
      <c r="V29" s="51">
        <v>7</v>
      </c>
      <c r="W29" s="51">
        <v>8</v>
      </c>
      <c r="X29" s="49"/>
      <c r="Y29" s="51">
        <v>6</v>
      </c>
      <c r="Z29" s="51">
        <v>7</v>
      </c>
      <c r="AA29" s="49"/>
      <c r="AB29" s="51">
        <v>5</v>
      </c>
      <c r="AC29" s="51">
        <v>6</v>
      </c>
      <c r="AD29" s="49"/>
      <c r="AE29" s="51">
        <v>4</v>
      </c>
      <c r="AF29" s="51">
        <v>5</v>
      </c>
      <c r="AG29" s="49"/>
      <c r="AH29" s="51">
        <v>3</v>
      </c>
      <c r="AI29" s="51">
        <v>4</v>
      </c>
      <c r="AJ29" s="47"/>
      <c r="AK29" s="47"/>
      <c r="AL29" s="47"/>
    </row>
    <row r="30" spans="1:38" ht="16.2" thickBot="1" x14ac:dyDescent="0.35">
      <c r="A30" s="89"/>
      <c r="B30" s="93" t="s">
        <v>131</v>
      </c>
      <c r="C30" s="93" t="s">
        <v>14</v>
      </c>
      <c r="D30" s="93" t="s">
        <v>109</v>
      </c>
      <c r="E30" s="93" t="s">
        <v>38</v>
      </c>
      <c r="F30" s="93" t="s">
        <v>94</v>
      </c>
      <c r="G30" s="93" t="s">
        <v>130</v>
      </c>
      <c r="H30" s="93" t="s">
        <v>2</v>
      </c>
      <c r="I30" s="93" t="s">
        <v>42</v>
      </c>
      <c r="J30" s="93" t="s">
        <v>50</v>
      </c>
      <c r="K30" s="93" t="s">
        <v>8</v>
      </c>
      <c r="L30" s="93" t="s">
        <v>59</v>
      </c>
      <c r="M30" s="93" t="s">
        <v>104</v>
      </c>
      <c r="N30" s="93" t="s">
        <v>132</v>
      </c>
      <c r="O30" s="93" t="s">
        <v>51</v>
      </c>
      <c r="P30" s="72"/>
      <c r="Q30" s="73"/>
      <c r="S30" s="47"/>
      <c r="T30" s="47"/>
      <c r="U30" s="49"/>
      <c r="V30" s="47"/>
      <c r="W30" s="47"/>
      <c r="X30" s="49"/>
      <c r="Y30" s="47"/>
      <c r="Z30" s="47"/>
      <c r="AA30" s="49"/>
      <c r="AB30" s="47"/>
      <c r="AC30" s="47"/>
      <c r="AD30" s="49"/>
      <c r="AE30" s="47"/>
      <c r="AF30" s="47"/>
      <c r="AG30" s="49"/>
      <c r="AH30" s="47"/>
      <c r="AI30" s="47"/>
      <c r="AJ30" s="47"/>
      <c r="AK30" s="47"/>
      <c r="AL30" s="47"/>
    </row>
    <row r="31" spans="1:38" ht="15.6" x14ac:dyDescent="0.3">
      <c r="A31" s="89"/>
      <c r="B31" s="93" t="s">
        <v>110</v>
      </c>
      <c r="C31" s="93" t="s">
        <v>36</v>
      </c>
      <c r="D31" s="93" t="s">
        <v>136</v>
      </c>
      <c r="E31" s="93" t="s">
        <v>65</v>
      </c>
      <c r="F31" s="93" t="s">
        <v>3</v>
      </c>
      <c r="G31" s="93" t="s">
        <v>19</v>
      </c>
      <c r="H31" s="93" t="s">
        <v>83</v>
      </c>
      <c r="I31" s="93" t="s">
        <v>16</v>
      </c>
      <c r="J31" s="93" t="s">
        <v>76</v>
      </c>
      <c r="K31" s="93" t="s">
        <v>23</v>
      </c>
      <c r="L31" s="93" t="s">
        <v>17</v>
      </c>
      <c r="M31" s="93" t="s">
        <v>119</v>
      </c>
      <c r="N31" s="93" t="s">
        <v>45</v>
      </c>
      <c r="O31" s="93"/>
      <c r="P31" s="72"/>
      <c r="Q31" s="73"/>
      <c r="S31" s="626">
        <v>7</v>
      </c>
      <c r="T31" s="627"/>
      <c r="U31" s="52"/>
      <c r="V31" s="626">
        <v>8</v>
      </c>
      <c r="W31" s="627"/>
      <c r="X31" s="52"/>
      <c r="Y31" s="626">
        <v>9</v>
      </c>
      <c r="Z31" s="627"/>
      <c r="AA31" s="52"/>
      <c r="AB31" s="626">
        <v>10</v>
      </c>
      <c r="AC31" s="627"/>
      <c r="AD31" s="52"/>
      <c r="AE31" s="626">
        <v>11</v>
      </c>
      <c r="AF31" s="627"/>
      <c r="AG31" s="52"/>
      <c r="AH31" s="626">
        <v>12</v>
      </c>
      <c r="AI31" s="627"/>
      <c r="AJ31" s="47"/>
      <c r="AK31" s="47"/>
      <c r="AL31" s="47"/>
    </row>
    <row r="32" spans="1:38" ht="16.2" thickBot="1" x14ac:dyDescent="0.35">
      <c r="A32" s="89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72"/>
      <c r="Q32" s="73"/>
      <c r="S32" s="51">
        <v>1</v>
      </c>
      <c r="T32" s="51">
        <v>10</v>
      </c>
      <c r="U32" s="49"/>
      <c r="V32" s="51">
        <v>1</v>
      </c>
      <c r="W32" s="51">
        <v>9</v>
      </c>
      <c r="X32" s="49"/>
      <c r="Y32" s="51">
        <v>1</v>
      </c>
      <c r="Z32" s="51">
        <v>8</v>
      </c>
      <c r="AA32" s="49"/>
      <c r="AB32" s="51">
        <v>1</v>
      </c>
      <c r="AC32" s="51">
        <v>7</v>
      </c>
      <c r="AD32" s="49"/>
      <c r="AE32" s="51">
        <v>1</v>
      </c>
      <c r="AF32" s="51">
        <v>6</v>
      </c>
      <c r="AG32" s="49"/>
      <c r="AH32" s="51">
        <v>1</v>
      </c>
      <c r="AI32" s="51">
        <v>5</v>
      </c>
      <c r="AJ32" s="47"/>
      <c r="AK32" s="47"/>
      <c r="AL32" s="47"/>
    </row>
    <row r="33" spans="1:38" ht="16.2" thickBot="1" x14ac:dyDescent="0.35">
      <c r="A33" s="79" t="s">
        <v>46</v>
      </c>
      <c r="B33" s="92" t="s">
        <v>57</v>
      </c>
      <c r="C33" s="92" t="s">
        <v>40</v>
      </c>
      <c r="D33" s="92" t="s">
        <v>87</v>
      </c>
      <c r="E33" s="92" t="s">
        <v>24</v>
      </c>
      <c r="F33" s="92" t="s">
        <v>86</v>
      </c>
      <c r="G33" s="92" t="s">
        <v>108</v>
      </c>
      <c r="H33" s="92" t="s">
        <v>85</v>
      </c>
      <c r="I33" s="92" t="s">
        <v>70</v>
      </c>
      <c r="J33" s="92" t="s">
        <v>58</v>
      </c>
      <c r="K33" s="92" t="s">
        <v>84</v>
      </c>
      <c r="L33" s="92" t="s">
        <v>142</v>
      </c>
      <c r="M33" s="92" t="s">
        <v>61</v>
      </c>
      <c r="N33" s="92" t="s">
        <v>43</v>
      </c>
      <c r="O33" s="89"/>
      <c r="P33" s="74"/>
      <c r="Q33" s="75"/>
      <c r="S33" s="51">
        <v>11</v>
      </c>
      <c r="T33" s="51">
        <v>9</v>
      </c>
      <c r="U33" s="49"/>
      <c r="V33" s="51">
        <v>10</v>
      </c>
      <c r="W33" s="51">
        <v>8</v>
      </c>
      <c r="X33" s="49"/>
      <c r="Y33" s="51">
        <v>9</v>
      </c>
      <c r="Z33" s="51">
        <v>7</v>
      </c>
      <c r="AA33" s="49"/>
      <c r="AB33" s="51">
        <v>8</v>
      </c>
      <c r="AC33" s="51">
        <v>6</v>
      </c>
      <c r="AD33" s="49"/>
      <c r="AE33" s="51">
        <v>7</v>
      </c>
      <c r="AF33" s="51">
        <v>5</v>
      </c>
      <c r="AG33" s="49"/>
      <c r="AH33" s="51">
        <v>6</v>
      </c>
      <c r="AI33" s="51">
        <v>4</v>
      </c>
      <c r="AJ33" s="47"/>
      <c r="AK33" s="47"/>
      <c r="AL33" s="47"/>
    </row>
    <row r="34" spans="1:38" ht="15.6" x14ac:dyDescent="0.3">
      <c r="A34" s="90" t="s">
        <v>91</v>
      </c>
      <c r="B34" s="92" t="s">
        <v>126</v>
      </c>
      <c r="C34" s="92" t="s">
        <v>92</v>
      </c>
      <c r="D34" s="92" t="s">
        <v>15</v>
      </c>
      <c r="E34" s="92" t="s">
        <v>62</v>
      </c>
      <c r="F34" s="92" t="s">
        <v>63</v>
      </c>
      <c r="G34" s="92" t="s">
        <v>115</v>
      </c>
      <c r="H34" s="92" t="s">
        <v>33</v>
      </c>
      <c r="I34" s="92" t="s">
        <v>21</v>
      </c>
      <c r="J34" s="92" t="s">
        <v>113</v>
      </c>
      <c r="K34" s="92" t="s">
        <v>28</v>
      </c>
      <c r="L34" s="92" t="s">
        <v>139</v>
      </c>
      <c r="M34" s="92" t="s">
        <v>133</v>
      </c>
      <c r="N34" s="92" t="s">
        <v>55</v>
      </c>
      <c r="O34" s="89"/>
      <c r="P34" s="67"/>
      <c r="S34" s="51">
        <v>12</v>
      </c>
      <c r="T34" s="51">
        <v>8</v>
      </c>
      <c r="U34" s="49"/>
      <c r="V34" s="51">
        <v>11</v>
      </c>
      <c r="W34" s="51">
        <v>7</v>
      </c>
      <c r="X34" s="49"/>
      <c r="Y34" s="51">
        <v>10</v>
      </c>
      <c r="Z34" s="51">
        <v>6</v>
      </c>
      <c r="AA34" s="49"/>
      <c r="AB34" s="51">
        <v>9</v>
      </c>
      <c r="AC34" s="51">
        <v>5</v>
      </c>
      <c r="AD34" s="49"/>
      <c r="AE34" s="51">
        <v>8</v>
      </c>
      <c r="AF34" s="51">
        <v>4</v>
      </c>
      <c r="AG34" s="49"/>
      <c r="AH34" s="51">
        <v>7</v>
      </c>
      <c r="AI34" s="51">
        <v>3</v>
      </c>
      <c r="AJ34" s="47"/>
      <c r="AK34" s="47"/>
      <c r="AL34" s="47"/>
    </row>
    <row r="35" spans="1:38" ht="15.6" x14ac:dyDescent="0.3">
      <c r="A35" s="90"/>
      <c r="B35" s="92" t="s">
        <v>81</v>
      </c>
      <c r="C35" s="92" t="s">
        <v>22</v>
      </c>
      <c r="D35" s="92" t="s">
        <v>35</v>
      </c>
      <c r="E35" s="92" t="s">
        <v>128</v>
      </c>
      <c r="F35" s="92" t="s">
        <v>105</v>
      </c>
      <c r="G35" s="92" t="s">
        <v>78</v>
      </c>
      <c r="H35" s="92" t="s">
        <v>75</v>
      </c>
      <c r="I35" s="92" t="s">
        <v>131</v>
      </c>
      <c r="J35" s="92" t="s">
        <v>14</v>
      </c>
      <c r="K35" s="92" t="s">
        <v>41</v>
      </c>
      <c r="L35" s="92" t="s">
        <v>109</v>
      </c>
      <c r="M35" s="92" t="s">
        <v>38</v>
      </c>
      <c r="N35" s="92" t="s">
        <v>94</v>
      </c>
      <c r="O35" s="89"/>
      <c r="P35" s="67"/>
      <c r="S35" s="51">
        <v>13</v>
      </c>
      <c r="T35" s="51">
        <v>7</v>
      </c>
      <c r="U35" s="49"/>
      <c r="V35" s="51">
        <v>12</v>
      </c>
      <c r="W35" s="51">
        <v>6</v>
      </c>
      <c r="X35" s="49"/>
      <c r="Y35" s="51">
        <v>11</v>
      </c>
      <c r="Z35" s="51">
        <v>5</v>
      </c>
      <c r="AA35" s="49"/>
      <c r="AB35" s="51">
        <v>10</v>
      </c>
      <c r="AC35" s="51">
        <v>4</v>
      </c>
      <c r="AD35" s="49"/>
      <c r="AE35" s="51">
        <v>9</v>
      </c>
      <c r="AF35" s="51">
        <v>3</v>
      </c>
      <c r="AG35" s="49"/>
      <c r="AH35" s="51">
        <v>8</v>
      </c>
      <c r="AI35" s="51">
        <v>2</v>
      </c>
      <c r="AJ35" s="47"/>
      <c r="AK35" s="47"/>
      <c r="AL35" s="47"/>
    </row>
    <row r="36" spans="1:38" ht="15.6" x14ac:dyDescent="0.3">
      <c r="A36" s="104"/>
      <c r="B36" s="92" t="s">
        <v>130</v>
      </c>
      <c r="C36" s="92" t="s">
        <v>2</v>
      </c>
      <c r="D36" s="92" t="s">
        <v>4</v>
      </c>
      <c r="E36" s="92" t="s">
        <v>42</v>
      </c>
      <c r="F36" s="92" t="s">
        <v>50</v>
      </c>
      <c r="G36" s="92" t="s">
        <v>8</v>
      </c>
      <c r="H36" s="92" t="s">
        <v>59</v>
      </c>
      <c r="I36" s="92" t="s">
        <v>5</v>
      </c>
      <c r="J36" s="92" t="s">
        <v>104</v>
      </c>
      <c r="K36" s="92" t="s">
        <v>132</v>
      </c>
      <c r="L36" s="92" t="s">
        <v>51</v>
      </c>
      <c r="M36" s="92" t="s">
        <v>110</v>
      </c>
      <c r="N36" s="92" t="s">
        <v>82</v>
      </c>
      <c r="O36" s="89"/>
      <c r="P36" s="67"/>
      <c r="S36" s="51">
        <v>14</v>
      </c>
      <c r="T36" s="51">
        <v>6</v>
      </c>
      <c r="U36" s="49"/>
      <c r="V36" s="51">
        <v>13</v>
      </c>
      <c r="W36" s="51">
        <v>5</v>
      </c>
      <c r="X36" s="49"/>
      <c r="Y36" s="51">
        <v>12</v>
      </c>
      <c r="Z36" s="51">
        <v>4</v>
      </c>
      <c r="AA36" s="49"/>
      <c r="AB36" s="51">
        <v>11</v>
      </c>
      <c r="AC36" s="51">
        <v>3</v>
      </c>
      <c r="AD36" s="49"/>
      <c r="AE36" s="51">
        <v>10</v>
      </c>
      <c r="AF36" s="51">
        <v>2</v>
      </c>
      <c r="AG36" s="49"/>
      <c r="AH36" s="51">
        <v>10</v>
      </c>
      <c r="AI36" s="51">
        <v>15</v>
      </c>
      <c r="AJ36" s="47"/>
      <c r="AK36" s="47"/>
      <c r="AL36" s="47"/>
    </row>
    <row r="37" spans="1:38" ht="16.2" thickBot="1" x14ac:dyDescent="0.35">
      <c r="A37" s="104"/>
      <c r="B37" s="105" t="s">
        <v>36</v>
      </c>
      <c r="C37" s="105" t="s">
        <v>136</v>
      </c>
      <c r="D37" s="105" t="s">
        <v>65</v>
      </c>
      <c r="E37" s="105" t="s">
        <v>3</v>
      </c>
      <c r="F37" s="105" t="s">
        <v>102</v>
      </c>
      <c r="G37" s="105" t="s">
        <v>19</v>
      </c>
      <c r="H37" s="105" t="s">
        <v>83</v>
      </c>
      <c r="I37" s="105" t="s">
        <v>16</v>
      </c>
      <c r="J37" s="105" t="s">
        <v>76</v>
      </c>
      <c r="K37" s="105" t="s">
        <v>103</v>
      </c>
      <c r="L37" s="105" t="s">
        <v>23</v>
      </c>
      <c r="M37" s="105" t="s">
        <v>17</v>
      </c>
      <c r="N37" s="105" t="s">
        <v>119</v>
      </c>
      <c r="O37" s="106" t="s">
        <v>45</v>
      </c>
      <c r="P37" s="67"/>
      <c r="S37" s="51">
        <v>15</v>
      </c>
      <c r="T37" s="51">
        <v>5</v>
      </c>
      <c r="U37" s="49"/>
      <c r="V37" s="51">
        <v>14</v>
      </c>
      <c r="W37" s="51">
        <v>4</v>
      </c>
      <c r="X37" s="49"/>
      <c r="Y37" s="51">
        <v>13</v>
      </c>
      <c r="Z37" s="51">
        <v>3</v>
      </c>
      <c r="AA37" s="49"/>
      <c r="AB37" s="51">
        <v>12</v>
      </c>
      <c r="AC37" s="51">
        <v>2</v>
      </c>
      <c r="AD37" s="49"/>
      <c r="AE37" s="51">
        <v>12</v>
      </c>
      <c r="AF37" s="51">
        <v>15</v>
      </c>
      <c r="AG37" s="49"/>
      <c r="AH37" s="51">
        <v>11</v>
      </c>
      <c r="AI37" s="51">
        <v>14</v>
      </c>
      <c r="AJ37" s="47"/>
      <c r="AK37" s="47"/>
      <c r="AL37" s="47"/>
    </row>
    <row r="38" spans="1:38" ht="16.2" thickTop="1" x14ac:dyDescent="0.3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67"/>
      <c r="S38" s="51">
        <v>2</v>
      </c>
      <c r="T38" s="51">
        <v>3</v>
      </c>
      <c r="U38" s="49"/>
      <c r="V38" s="51">
        <v>15</v>
      </c>
      <c r="W38" s="51">
        <v>3</v>
      </c>
      <c r="X38" s="49"/>
      <c r="Y38" s="51">
        <v>14</v>
      </c>
      <c r="Z38" s="51">
        <v>2</v>
      </c>
      <c r="AA38" s="49"/>
      <c r="AB38" s="51">
        <v>14</v>
      </c>
      <c r="AC38" s="51">
        <v>15</v>
      </c>
      <c r="AD38" s="49"/>
      <c r="AE38" s="51">
        <v>13</v>
      </c>
      <c r="AF38" s="51">
        <v>14</v>
      </c>
      <c r="AG38" s="49"/>
      <c r="AH38" s="51">
        <v>12</v>
      </c>
      <c r="AI38" s="51">
        <v>13</v>
      </c>
      <c r="AJ38" s="47"/>
      <c r="AK38" s="47"/>
      <c r="AL38" s="47"/>
    </row>
    <row r="39" spans="1:38" ht="16.2" thickBot="1" x14ac:dyDescent="0.35">
      <c r="A39" s="103">
        <v>13</v>
      </c>
      <c r="B39" s="93" t="s">
        <v>140</v>
      </c>
      <c r="C39" s="93" t="s">
        <v>103</v>
      </c>
      <c r="D39" s="93" t="s">
        <v>23</v>
      </c>
      <c r="E39" s="93" t="s">
        <v>17</v>
      </c>
      <c r="F39" s="93" t="s">
        <v>119</v>
      </c>
      <c r="G39" s="93" t="s">
        <v>45</v>
      </c>
      <c r="H39" s="93" t="s">
        <v>107</v>
      </c>
      <c r="I39" s="93" t="s">
        <v>40</v>
      </c>
      <c r="J39" s="93" t="s">
        <v>87</v>
      </c>
      <c r="K39" s="93" t="s">
        <v>24</v>
      </c>
      <c r="L39" s="93" t="s">
        <v>86</v>
      </c>
      <c r="M39" s="93" t="s">
        <v>108</v>
      </c>
      <c r="N39" s="93" t="s">
        <v>57</v>
      </c>
      <c r="O39" s="93" t="s">
        <v>27</v>
      </c>
      <c r="P39" s="67"/>
      <c r="S39" s="50"/>
      <c r="T39" s="50"/>
      <c r="U39" s="49"/>
      <c r="V39" s="50"/>
      <c r="W39" s="50"/>
      <c r="X39" s="49"/>
      <c r="Y39" s="50"/>
      <c r="Z39" s="50"/>
      <c r="AA39" s="49"/>
      <c r="AB39" s="50"/>
      <c r="AC39" s="50"/>
      <c r="AD39" s="49"/>
      <c r="AE39" s="50"/>
      <c r="AF39" s="50"/>
      <c r="AG39" s="49"/>
      <c r="AH39" s="50"/>
      <c r="AI39" s="50"/>
      <c r="AJ39" s="47"/>
      <c r="AK39" s="47"/>
      <c r="AL39" s="47"/>
    </row>
    <row r="40" spans="1:38" ht="15.6" x14ac:dyDescent="0.3">
      <c r="A40" s="89">
        <v>78</v>
      </c>
      <c r="B40" s="93" t="s">
        <v>58</v>
      </c>
      <c r="C40" s="93" t="s">
        <v>84</v>
      </c>
      <c r="D40" s="93" t="s">
        <v>142</v>
      </c>
      <c r="E40" s="93" t="s">
        <v>61</v>
      </c>
      <c r="F40" s="93" t="s">
        <v>85</v>
      </c>
      <c r="G40" s="93" t="s">
        <v>70</v>
      </c>
      <c r="H40" s="93" t="s">
        <v>60</v>
      </c>
      <c r="I40" s="93" t="s">
        <v>15</v>
      </c>
      <c r="J40" s="93" t="s">
        <v>62</v>
      </c>
      <c r="K40" s="93" t="s">
        <v>63</v>
      </c>
      <c r="L40" s="93" t="s">
        <v>43</v>
      </c>
      <c r="M40" s="93" t="s">
        <v>126</v>
      </c>
      <c r="N40" s="93" t="s">
        <v>92</v>
      </c>
      <c r="O40" s="93" t="s">
        <v>66</v>
      </c>
      <c r="P40" s="67"/>
      <c r="S40" s="626">
        <v>13</v>
      </c>
      <c r="T40" s="627"/>
      <c r="U40" s="8"/>
      <c r="V40" s="626">
        <v>14</v>
      </c>
      <c r="W40" s="627"/>
      <c r="X40" s="8"/>
      <c r="Y40" s="626">
        <v>15</v>
      </c>
      <c r="Z40" s="627"/>
      <c r="AA40" s="49"/>
      <c r="AB40" s="49"/>
      <c r="AC40" s="49"/>
      <c r="AD40" s="49"/>
      <c r="AE40" s="49"/>
      <c r="AF40" s="49"/>
      <c r="AG40" s="49"/>
      <c r="AH40" s="49"/>
      <c r="AI40" s="49"/>
      <c r="AJ40" s="47"/>
      <c r="AK40" s="47"/>
      <c r="AL40" s="47"/>
    </row>
    <row r="41" spans="1:38" ht="15.6" x14ac:dyDescent="0.3">
      <c r="A41" s="89"/>
      <c r="B41" s="93" t="s">
        <v>28</v>
      </c>
      <c r="C41" s="93" t="s">
        <v>139</v>
      </c>
      <c r="D41" s="93" t="s">
        <v>115</v>
      </c>
      <c r="E41" s="93" t="s">
        <v>33</v>
      </c>
      <c r="F41" s="93" t="s">
        <v>21</v>
      </c>
      <c r="G41" s="93" t="s">
        <v>113</v>
      </c>
      <c r="H41" s="93" t="s">
        <v>114</v>
      </c>
      <c r="I41" s="93" t="s">
        <v>128</v>
      </c>
      <c r="J41" s="93" t="s">
        <v>133</v>
      </c>
      <c r="K41" s="93" t="s">
        <v>55</v>
      </c>
      <c r="L41" s="93" t="s">
        <v>81</v>
      </c>
      <c r="M41" s="93" t="s">
        <v>22</v>
      </c>
      <c r="N41" s="93" t="s">
        <v>35</v>
      </c>
      <c r="O41" s="93" t="s">
        <v>6</v>
      </c>
      <c r="P41" s="72"/>
      <c r="Q41" s="73"/>
      <c r="S41" s="51">
        <v>1</v>
      </c>
      <c r="T41" s="51">
        <v>4</v>
      </c>
      <c r="U41" s="49"/>
      <c r="V41" s="51">
        <v>1</v>
      </c>
      <c r="W41" s="51">
        <v>3</v>
      </c>
      <c r="X41" s="49"/>
      <c r="Y41" s="51">
        <v>1</v>
      </c>
      <c r="Z41" s="51">
        <v>2</v>
      </c>
      <c r="AA41" s="49"/>
      <c r="AB41" s="49"/>
      <c r="AC41" s="49"/>
      <c r="AD41" s="49"/>
      <c r="AE41" s="49"/>
      <c r="AF41" s="49"/>
      <c r="AG41" s="49"/>
      <c r="AH41" s="49"/>
      <c r="AI41" s="49"/>
      <c r="AJ41" s="47"/>
      <c r="AK41" s="47"/>
      <c r="AL41" s="47"/>
    </row>
    <row r="42" spans="1:38" ht="15.6" x14ac:dyDescent="0.3">
      <c r="A42" s="101"/>
      <c r="B42" s="93" t="s">
        <v>105</v>
      </c>
      <c r="C42" s="93" t="s">
        <v>78</v>
      </c>
      <c r="D42" s="93" t="s">
        <v>75</v>
      </c>
      <c r="E42" s="93" t="s">
        <v>131</v>
      </c>
      <c r="F42" s="93" t="s">
        <v>14</v>
      </c>
      <c r="G42" s="93" t="s">
        <v>41</v>
      </c>
      <c r="H42" s="93" t="s">
        <v>109</v>
      </c>
      <c r="I42" s="93" t="s">
        <v>38</v>
      </c>
      <c r="J42" s="93" t="s">
        <v>94</v>
      </c>
      <c r="K42" s="93" t="s">
        <v>130</v>
      </c>
      <c r="L42" s="93" t="s">
        <v>2</v>
      </c>
      <c r="M42" s="93" t="s">
        <v>111</v>
      </c>
      <c r="N42" s="93" t="s">
        <v>42</v>
      </c>
      <c r="O42" s="93" t="s">
        <v>50</v>
      </c>
      <c r="P42" s="72"/>
      <c r="Q42" s="73"/>
      <c r="S42" s="51">
        <v>5</v>
      </c>
      <c r="T42" s="51">
        <v>3</v>
      </c>
      <c r="U42" s="49"/>
      <c r="V42" s="51">
        <v>4</v>
      </c>
      <c r="W42" s="51">
        <v>2</v>
      </c>
      <c r="X42" s="49"/>
      <c r="Y42" s="51">
        <v>4</v>
      </c>
      <c r="Z42" s="51">
        <v>15</v>
      </c>
      <c r="AA42" s="49"/>
      <c r="AB42" s="49"/>
      <c r="AC42" s="49"/>
      <c r="AD42" s="49"/>
      <c r="AE42" s="49"/>
      <c r="AF42" s="49"/>
      <c r="AG42" s="49"/>
      <c r="AH42" s="49"/>
      <c r="AI42" s="49"/>
      <c r="AJ42" s="47"/>
      <c r="AK42" s="47"/>
      <c r="AL42" s="47"/>
    </row>
    <row r="43" spans="1:38" ht="15.6" x14ac:dyDescent="0.3">
      <c r="A43" s="101"/>
      <c r="B43" s="93" t="s">
        <v>8</v>
      </c>
      <c r="C43" s="93" t="s">
        <v>59</v>
      </c>
      <c r="D43" s="93" t="s">
        <v>112</v>
      </c>
      <c r="E43" s="93" t="s">
        <v>4</v>
      </c>
      <c r="F43" s="93" t="s">
        <v>132</v>
      </c>
      <c r="G43" s="93" t="s">
        <v>51</v>
      </c>
      <c r="H43" s="93" t="s">
        <v>110</v>
      </c>
      <c r="I43" s="93" t="s">
        <v>34</v>
      </c>
      <c r="J43" s="93" t="s">
        <v>5</v>
      </c>
      <c r="K43" s="93" t="s">
        <v>104</v>
      </c>
      <c r="L43" s="93" t="s">
        <v>65</v>
      </c>
      <c r="M43" s="93" t="s">
        <v>3</v>
      </c>
      <c r="N43" s="93" t="s">
        <v>11</v>
      </c>
      <c r="O43" s="93" t="s">
        <v>82</v>
      </c>
      <c r="P43" s="72"/>
      <c r="Q43" s="73"/>
      <c r="S43" s="51">
        <v>6</v>
      </c>
      <c r="T43" s="51">
        <v>2</v>
      </c>
      <c r="U43" s="49"/>
      <c r="V43" s="51">
        <v>6</v>
      </c>
      <c r="W43" s="51">
        <v>15</v>
      </c>
      <c r="X43" s="49"/>
      <c r="Y43" s="51">
        <v>5</v>
      </c>
      <c r="Z43" s="51">
        <v>14</v>
      </c>
      <c r="AA43" s="49"/>
      <c r="AB43" s="49"/>
      <c r="AC43" s="49"/>
      <c r="AD43" s="49"/>
      <c r="AE43" s="49"/>
      <c r="AF43" s="49"/>
      <c r="AG43" s="49"/>
      <c r="AH43" s="49"/>
      <c r="AI43" s="49"/>
      <c r="AJ43" s="47"/>
      <c r="AK43" s="47"/>
      <c r="AL43" s="47"/>
    </row>
    <row r="44" spans="1:38" ht="15.6" x14ac:dyDescent="0.3">
      <c r="A44" s="101"/>
      <c r="B44" s="93" t="s">
        <v>36</v>
      </c>
      <c r="C44" s="93" t="s">
        <v>136</v>
      </c>
      <c r="D44" s="93" t="s">
        <v>76</v>
      </c>
      <c r="E44" s="93" t="s">
        <v>9</v>
      </c>
      <c r="F44" s="93" t="s">
        <v>102</v>
      </c>
      <c r="G44" s="93" t="s">
        <v>19</v>
      </c>
      <c r="H44" s="93" t="s">
        <v>83</v>
      </c>
      <c r="I44" s="93" t="s">
        <v>16</v>
      </c>
      <c r="J44" s="107"/>
      <c r="K44" s="107"/>
      <c r="L44" s="107"/>
      <c r="M44" s="107"/>
      <c r="N44" s="107"/>
      <c r="O44" s="107"/>
      <c r="P44" s="72"/>
      <c r="Q44" s="73"/>
      <c r="S44" s="51">
        <v>8</v>
      </c>
      <c r="T44" s="51">
        <v>15</v>
      </c>
      <c r="U44" s="49"/>
      <c r="V44" s="51">
        <v>7</v>
      </c>
      <c r="W44" s="51">
        <v>14</v>
      </c>
      <c r="X44" s="49"/>
      <c r="Y44" s="51">
        <v>6</v>
      </c>
      <c r="Z44" s="51">
        <v>13</v>
      </c>
      <c r="AA44" s="49"/>
      <c r="AB44" s="49"/>
      <c r="AC44" s="49"/>
      <c r="AD44" s="49"/>
      <c r="AE44" s="49"/>
      <c r="AF44" s="49"/>
      <c r="AG44" s="49"/>
      <c r="AH44" s="49"/>
      <c r="AI44" s="49"/>
      <c r="AJ44" s="47"/>
      <c r="AK44" s="47"/>
      <c r="AL44" s="47"/>
    </row>
    <row r="45" spans="1:38" ht="15.6" x14ac:dyDescent="0.3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2"/>
      <c r="Q45" s="73"/>
      <c r="S45" s="51">
        <v>9</v>
      </c>
      <c r="T45" s="51">
        <v>14</v>
      </c>
      <c r="U45" s="49"/>
      <c r="V45" s="51">
        <v>8</v>
      </c>
      <c r="W45" s="51">
        <v>13</v>
      </c>
      <c r="X45" s="49"/>
      <c r="Y45" s="51">
        <v>7</v>
      </c>
      <c r="Z45" s="51">
        <v>12</v>
      </c>
      <c r="AA45" s="49"/>
      <c r="AB45" s="49"/>
      <c r="AC45" s="49"/>
      <c r="AD45" s="49"/>
      <c r="AE45" s="49"/>
      <c r="AF45" s="49"/>
      <c r="AG45" s="49"/>
      <c r="AH45" s="49"/>
      <c r="AI45" s="49"/>
      <c r="AJ45" s="47"/>
      <c r="AK45" s="47"/>
      <c r="AL45" s="47"/>
    </row>
    <row r="46" spans="1:38" ht="15.6" x14ac:dyDescent="0.3">
      <c r="S46" s="51">
        <v>10</v>
      </c>
      <c r="T46" s="51">
        <v>13</v>
      </c>
      <c r="U46" s="49"/>
      <c r="V46" s="51">
        <v>9</v>
      </c>
      <c r="W46" s="51">
        <v>12</v>
      </c>
      <c r="X46" s="49"/>
      <c r="Y46" s="51">
        <v>8</v>
      </c>
      <c r="Z46" s="51">
        <v>11</v>
      </c>
      <c r="AA46" s="49"/>
      <c r="AB46" s="49"/>
      <c r="AC46" s="49"/>
      <c r="AD46" s="49"/>
      <c r="AE46" s="49"/>
      <c r="AF46" s="49"/>
      <c r="AG46" s="49"/>
      <c r="AH46" s="49"/>
      <c r="AI46" s="49"/>
      <c r="AJ46" s="47"/>
      <c r="AK46" s="47"/>
      <c r="AL46" s="47"/>
    </row>
    <row r="47" spans="1:38" ht="15.6" x14ac:dyDescent="0.3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67"/>
      <c r="S47" s="51">
        <v>11</v>
      </c>
      <c r="T47" s="51">
        <v>12</v>
      </c>
      <c r="U47" s="49"/>
      <c r="V47" s="51">
        <v>10</v>
      </c>
      <c r="W47" s="51">
        <v>11</v>
      </c>
      <c r="X47" s="49"/>
      <c r="Y47" s="51">
        <v>9</v>
      </c>
      <c r="Z47" s="51">
        <v>10</v>
      </c>
      <c r="AA47" s="49"/>
      <c r="AB47" s="49"/>
      <c r="AC47" s="49"/>
      <c r="AD47" s="49"/>
      <c r="AE47" s="49"/>
      <c r="AF47" s="49"/>
      <c r="AG47" s="49"/>
      <c r="AH47" s="49"/>
      <c r="AI47" s="49"/>
      <c r="AJ47" s="47"/>
      <c r="AK47" s="47"/>
      <c r="AL47" s="47"/>
    </row>
    <row r="48" spans="1:38" ht="15.6" x14ac:dyDescent="0.3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6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</row>
    <row r="49" spans="1:45" ht="15" x14ac:dyDescent="0.25">
      <c r="A49" s="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x14ac:dyDescent="0.25">
      <c r="A51" s="1"/>
      <c r="B51" s="1"/>
      <c r="C51" s="1"/>
      <c r="D51" s="1"/>
      <c r="E51" s="1"/>
      <c r="F51" s="1"/>
      <c r="G51" s="77"/>
      <c r="H51" s="1"/>
      <c r="I51" s="1"/>
      <c r="J51" s="1"/>
      <c r="K51" s="1"/>
      <c r="L51" s="1"/>
      <c r="M51" s="1"/>
      <c r="N51" s="1"/>
      <c r="O51" s="1"/>
      <c r="P51" s="1"/>
      <c r="Q51" s="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x14ac:dyDescent="0.25">
      <c r="A56" s="7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x14ac:dyDescent="0.25">
      <c r="A60" s="1"/>
      <c r="B60" s="1"/>
      <c r="C60" s="1"/>
      <c r="D60" s="1"/>
      <c r="E60" s="1"/>
      <c r="F60" s="1"/>
      <c r="G60" s="1"/>
    </row>
    <row r="61" spans="1:45" x14ac:dyDescent="0.25">
      <c r="A61" s="1"/>
      <c r="B61" s="1"/>
      <c r="C61" s="1"/>
      <c r="D61" s="1"/>
      <c r="E61" s="1"/>
      <c r="F61" s="1"/>
      <c r="G61" s="1"/>
    </row>
    <row r="62" spans="1:45" x14ac:dyDescent="0.25">
      <c r="A62" s="628"/>
      <c r="B62" s="628"/>
      <c r="C62" s="3"/>
      <c r="D62" s="3"/>
      <c r="E62" s="3"/>
      <c r="F62" s="3"/>
      <c r="G62" s="1"/>
    </row>
    <row r="63" spans="1:45" x14ac:dyDescent="0.25">
      <c r="A63" s="1"/>
      <c r="B63" s="1"/>
      <c r="C63" s="1"/>
      <c r="D63" s="1"/>
      <c r="E63" s="1"/>
      <c r="F63" s="1"/>
      <c r="G63" s="1"/>
    </row>
    <row r="64" spans="1:45" x14ac:dyDescent="0.25">
      <c r="A64" s="1"/>
      <c r="B64" s="1"/>
      <c r="C64" s="1"/>
      <c r="D64" s="1"/>
      <c r="E64" s="1"/>
      <c r="F64" s="1"/>
      <c r="G64" s="1"/>
    </row>
    <row r="65" spans="2:12" x14ac:dyDescent="0.25">
      <c r="B65" s="1"/>
      <c r="C65" s="1"/>
      <c r="D65" s="1"/>
      <c r="E65" s="1"/>
      <c r="F65" s="1"/>
    </row>
    <row r="66" spans="2:12" x14ac:dyDescent="0.25">
      <c r="B66" s="1"/>
      <c r="C66" s="1"/>
      <c r="D66" s="1"/>
      <c r="E66" s="1"/>
      <c r="F66" s="1"/>
    </row>
    <row r="67" spans="2:12" x14ac:dyDescent="0.25">
      <c r="B67" s="1"/>
      <c r="C67" s="1"/>
      <c r="D67" s="1"/>
      <c r="E67" s="1"/>
      <c r="F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</row>
    <row r="70" spans="2:12" x14ac:dyDescent="0.25">
      <c r="B70" s="1"/>
      <c r="C70" s="1"/>
      <c r="D70" s="1"/>
      <c r="E70" s="1"/>
      <c r="F70" s="1"/>
    </row>
    <row r="71" spans="2:12" x14ac:dyDescent="0.25">
      <c r="B71" s="1"/>
      <c r="C71" s="1"/>
      <c r="D71" s="1"/>
      <c r="E71" s="1"/>
      <c r="F71" s="1"/>
    </row>
    <row r="72" spans="2:12" x14ac:dyDescent="0.25">
      <c r="B72" s="1"/>
      <c r="C72" s="1"/>
      <c r="D72" s="1"/>
      <c r="E72" s="1"/>
      <c r="F72" s="1"/>
    </row>
    <row r="73" spans="2:12" x14ac:dyDescent="0.25">
      <c r="B73" s="1"/>
      <c r="C73" s="1"/>
      <c r="D73" s="1"/>
      <c r="E73" s="1"/>
      <c r="F73" s="1"/>
    </row>
    <row r="74" spans="2:12" x14ac:dyDescent="0.25">
      <c r="B74" s="1"/>
      <c r="C74" s="1"/>
      <c r="D74" s="1"/>
      <c r="E74" s="1"/>
      <c r="F74" s="1"/>
      <c r="L74" s="9" t="s">
        <v>89</v>
      </c>
    </row>
  </sheetData>
  <mergeCells count="30">
    <mergeCell ref="V12:W12"/>
    <mergeCell ref="Y12:Z12"/>
    <mergeCell ref="AB12:AC12"/>
    <mergeCell ref="A2:Q2"/>
    <mergeCell ref="S12:T12"/>
    <mergeCell ref="AB31:AC31"/>
    <mergeCell ref="AE31:AF31"/>
    <mergeCell ref="AH31:AI31"/>
    <mergeCell ref="AK12:AL12"/>
    <mergeCell ref="AE22:AF22"/>
    <mergeCell ref="AH22:AI22"/>
    <mergeCell ref="AE12:AF12"/>
    <mergeCell ref="AH12:AI12"/>
    <mergeCell ref="AB22:AC22"/>
    <mergeCell ref="AE2:AF2"/>
    <mergeCell ref="AH2:AI2"/>
    <mergeCell ref="S2:T2"/>
    <mergeCell ref="V2:W2"/>
    <mergeCell ref="Y2:Z2"/>
    <mergeCell ref="AB2:AC2"/>
    <mergeCell ref="S22:T22"/>
    <mergeCell ref="V22:W22"/>
    <mergeCell ref="Y22:Z22"/>
    <mergeCell ref="A62:B62"/>
    <mergeCell ref="S31:T31"/>
    <mergeCell ref="V31:W31"/>
    <mergeCell ref="Y31:Z31"/>
    <mergeCell ref="S40:T40"/>
    <mergeCell ref="V40:W40"/>
    <mergeCell ref="Y40:Z40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3"/>
  <dimension ref="A2:AJ45"/>
  <sheetViews>
    <sheetView view="pageBreakPreview" topLeftCell="A6" zoomScale="60" zoomScaleNormal="120" workbookViewId="0">
      <selection activeCell="A38" sqref="A38"/>
    </sheetView>
  </sheetViews>
  <sheetFormatPr defaultColWidth="8.88671875" defaultRowHeight="13.2" x14ac:dyDescent="0.25"/>
  <cols>
    <col min="1" max="1" width="33.5546875" bestFit="1" customWidth="1"/>
    <col min="2" max="18" width="5" customWidth="1"/>
    <col min="19" max="19" width="5.88671875" customWidth="1"/>
    <col min="20" max="20" width="4.88671875" customWidth="1"/>
    <col min="22" max="22" width="5.88671875" style="9" customWidth="1"/>
    <col min="23" max="23" width="5.6640625" style="9" customWidth="1"/>
    <col min="24" max="24" width="5" style="9" customWidth="1"/>
    <col min="25" max="25" width="5.44140625" style="9" customWidth="1"/>
    <col min="26" max="26" width="5.109375" style="9" customWidth="1"/>
    <col min="27" max="27" width="4.88671875" style="9" customWidth="1"/>
    <col min="28" max="28" width="4.44140625" style="9" customWidth="1"/>
    <col min="29" max="29" width="5.33203125" customWidth="1"/>
    <col min="30" max="30" width="6.44140625" customWidth="1"/>
    <col min="31" max="31" width="6.6640625" customWidth="1"/>
    <col min="32" max="32" width="6.33203125" customWidth="1"/>
    <col min="33" max="33" width="6.44140625" customWidth="1"/>
    <col min="34" max="34" width="6.33203125" customWidth="1"/>
    <col min="35" max="35" width="6" customWidth="1"/>
    <col min="36" max="36" width="7.33203125" customWidth="1"/>
  </cols>
  <sheetData>
    <row r="2" spans="1:23" ht="24" customHeight="1" thickBot="1" x14ac:dyDescent="0.3">
      <c r="W2"/>
    </row>
    <row r="3" spans="1:23" ht="36" customHeight="1" thickBot="1" x14ac:dyDescent="0.65">
      <c r="A3" s="635"/>
      <c r="B3" s="636"/>
      <c r="C3" s="637" t="s">
        <v>31</v>
      </c>
      <c r="D3" s="638"/>
      <c r="E3" s="639"/>
      <c r="F3" s="639"/>
      <c r="G3" s="639"/>
      <c r="H3" s="639"/>
      <c r="I3" s="639"/>
      <c r="J3" s="640"/>
      <c r="K3" s="641"/>
      <c r="L3" s="642">
        <v>1</v>
      </c>
      <c r="M3" s="643"/>
      <c r="N3" s="119" t="s">
        <v>69</v>
      </c>
      <c r="O3" s="119"/>
      <c r="P3" s="644"/>
      <c r="Q3" s="644"/>
      <c r="R3" s="644"/>
      <c r="S3" s="191"/>
      <c r="T3" s="192"/>
    </row>
    <row r="4" spans="1:23" ht="16.2" thickBot="1" x14ac:dyDescent="0.35">
      <c r="A4" s="108" t="s">
        <v>100</v>
      </c>
      <c r="B4" s="116"/>
      <c r="C4" s="183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55">
        <v>7</v>
      </c>
      <c r="J4" s="55">
        <v>8</v>
      </c>
      <c r="K4" s="55">
        <v>9</v>
      </c>
      <c r="L4" s="118">
        <v>10</v>
      </c>
      <c r="M4" s="118">
        <v>11</v>
      </c>
      <c r="N4" s="190">
        <v>12</v>
      </c>
      <c r="O4" s="181">
        <v>13</v>
      </c>
      <c r="P4" s="195">
        <v>14</v>
      </c>
      <c r="Q4" s="183" t="s">
        <v>99</v>
      </c>
      <c r="R4" s="55" t="s">
        <v>101</v>
      </c>
      <c r="S4" s="189" t="s">
        <v>106</v>
      </c>
      <c r="T4" s="196"/>
    </row>
    <row r="5" spans="1:23" ht="18" customHeight="1" x14ac:dyDescent="0.3">
      <c r="A5" s="127"/>
      <c r="B5" s="111">
        <v>1</v>
      </c>
      <c r="C5" s="184"/>
      <c r="D5" s="12"/>
      <c r="E5" s="12"/>
      <c r="F5" s="12"/>
      <c r="G5" s="13"/>
      <c r="H5" s="13"/>
      <c r="I5" s="13"/>
      <c r="J5" s="14"/>
      <c r="K5" s="14"/>
      <c r="L5" s="14"/>
      <c r="M5" s="14"/>
      <c r="N5" s="13"/>
      <c r="O5" s="185"/>
      <c r="P5" s="198"/>
      <c r="Q5" s="197"/>
      <c r="R5" s="186"/>
      <c r="S5" s="633"/>
      <c r="T5" s="634"/>
    </row>
    <row r="6" spans="1:23" ht="18" customHeight="1" x14ac:dyDescent="0.3">
      <c r="A6" s="127"/>
      <c r="B6" s="112">
        <v>2</v>
      </c>
      <c r="C6" s="18"/>
      <c r="D6" s="139"/>
      <c r="E6" s="20"/>
      <c r="F6" s="20"/>
      <c r="G6" s="21"/>
      <c r="H6" s="21"/>
      <c r="I6" s="21"/>
      <c r="J6" s="22"/>
      <c r="K6" s="22"/>
      <c r="L6" s="22"/>
      <c r="M6" s="22"/>
      <c r="N6" s="21"/>
      <c r="O6" s="130"/>
      <c r="P6" s="17"/>
      <c r="Q6" s="16"/>
      <c r="R6" s="182"/>
      <c r="S6" s="629"/>
      <c r="T6" s="630"/>
    </row>
    <row r="7" spans="1:23" ht="18.75" customHeight="1" x14ac:dyDescent="0.3">
      <c r="A7" s="127"/>
      <c r="B7" s="111">
        <v>3</v>
      </c>
      <c r="C7" s="18"/>
      <c r="D7" s="20"/>
      <c r="E7" s="139"/>
      <c r="F7" s="20"/>
      <c r="G7" s="21"/>
      <c r="H7" s="21"/>
      <c r="I7" s="21"/>
      <c r="J7" s="22"/>
      <c r="K7" s="22"/>
      <c r="L7" s="22"/>
      <c r="M7" s="22"/>
      <c r="N7" s="21"/>
      <c r="O7" s="130"/>
      <c r="P7" s="17"/>
      <c r="Q7" s="16"/>
      <c r="R7" s="182"/>
      <c r="S7" s="629"/>
      <c r="T7" s="630"/>
    </row>
    <row r="8" spans="1:23" ht="18" customHeight="1" x14ac:dyDescent="0.3">
      <c r="A8" s="127"/>
      <c r="B8" s="112">
        <v>4</v>
      </c>
      <c r="C8" s="18"/>
      <c r="D8" s="20"/>
      <c r="E8" s="20"/>
      <c r="F8" s="139"/>
      <c r="G8" s="21"/>
      <c r="H8" s="21"/>
      <c r="I8" s="21"/>
      <c r="J8" s="22"/>
      <c r="K8" s="22"/>
      <c r="L8" s="22"/>
      <c r="M8" s="22"/>
      <c r="N8" s="21"/>
      <c r="O8" s="130"/>
      <c r="P8" s="17"/>
      <c r="Q8" s="16"/>
      <c r="R8" s="182"/>
      <c r="S8" s="631"/>
      <c r="T8" s="590"/>
    </row>
    <row r="9" spans="1:23" ht="21" customHeight="1" x14ac:dyDescent="0.3">
      <c r="A9" s="127"/>
      <c r="B9" s="111">
        <v>5</v>
      </c>
      <c r="C9" s="23"/>
      <c r="D9" s="21"/>
      <c r="E9" s="21"/>
      <c r="F9" s="21"/>
      <c r="G9" s="139"/>
      <c r="H9" s="20"/>
      <c r="I9" s="20"/>
      <c r="J9" s="24"/>
      <c r="K9" s="24"/>
      <c r="L9" s="24"/>
      <c r="M9" s="24"/>
      <c r="N9" s="20"/>
      <c r="O9" s="131"/>
      <c r="P9" s="17"/>
      <c r="Q9" s="16"/>
      <c r="R9" s="182"/>
      <c r="S9" s="631"/>
      <c r="T9" s="590"/>
    </row>
    <row r="10" spans="1:23" ht="18.75" customHeight="1" x14ac:dyDescent="0.3">
      <c r="A10" s="127"/>
      <c r="B10" s="112">
        <v>6</v>
      </c>
      <c r="C10" s="23"/>
      <c r="D10" s="21"/>
      <c r="E10" s="21"/>
      <c r="F10" s="21"/>
      <c r="G10" s="20"/>
      <c r="H10" s="139"/>
      <c r="I10" s="20"/>
      <c r="J10" s="24"/>
      <c r="K10" s="24"/>
      <c r="L10" s="24"/>
      <c r="M10" s="24"/>
      <c r="N10" s="20"/>
      <c r="O10" s="131"/>
      <c r="P10" s="17"/>
      <c r="Q10" s="16"/>
      <c r="R10" s="182"/>
      <c r="S10" s="631"/>
      <c r="T10" s="590"/>
    </row>
    <row r="11" spans="1:23" ht="20.100000000000001" customHeight="1" x14ac:dyDescent="0.3">
      <c r="A11" s="129"/>
      <c r="B11" s="111">
        <v>7</v>
      </c>
      <c r="C11" s="23"/>
      <c r="D11" s="21"/>
      <c r="E11" s="21"/>
      <c r="F11" s="21"/>
      <c r="G11" s="20"/>
      <c r="H11" s="20"/>
      <c r="I11" s="139"/>
      <c r="J11" s="26"/>
      <c r="K11" s="26"/>
      <c r="L11" s="26"/>
      <c r="M11" s="26"/>
      <c r="N11" s="45"/>
      <c r="O11" s="132"/>
      <c r="P11" s="17"/>
      <c r="Q11" s="16"/>
      <c r="R11" s="182"/>
      <c r="S11" s="631"/>
      <c r="T11" s="590"/>
    </row>
    <row r="12" spans="1:23" ht="21" customHeight="1" x14ac:dyDescent="0.3">
      <c r="A12" s="127"/>
      <c r="B12" s="112">
        <v>8</v>
      </c>
      <c r="C12" s="28"/>
      <c r="D12" s="29"/>
      <c r="E12" s="29"/>
      <c r="F12" s="29"/>
      <c r="G12" s="30"/>
      <c r="H12" s="30"/>
      <c r="I12" s="31"/>
      <c r="J12" s="138"/>
      <c r="K12" s="33"/>
      <c r="L12" s="33"/>
      <c r="M12" s="33"/>
      <c r="N12" s="45"/>
      <c r="O12" s="132"/>
      <c r="P12" s="17"/>
      <c r="Q12" s="16"/>
      <c r="R12" s="182"/>
      <c r="S12" s="631"/>
      <c r="T12" s="590"/>
    </row>
    <row r="13" spans="1:23" ht="18.75" customHeight="1" x14ac:dyDescent="0.3">
      <c r="A13" s="127"/>
      <c r="B13" s="111">
        <v>9</v>
      </c>
      <c r="C13" s="28"/>
      <c r="D13" s="29"/>
      <c r="E13" s="29"/>
      <c r="F13" s="29"/>
      <c r="G13" s="30"/>
      <c r="H13" s="30"/>
      <c r="I13" s="31"/>
      <c r="J13" s="33"/>
      <c r="K13" s="138"/>
      <c r="L13" s="33"/>
      <c r="M13" s="33"/>
      <c r="N13" s="45"/>
      <c r="O13" s="132"/>
      <c r="P13" s="17"/>
      <c r="Q13" s="16"/>
      <c r="R13" s="182"/>
      <c r="S13" s="631"/>
      <c r="T13" s="590"/>
    </row>
    <row r="14" spans="1:23" ht="20.100000000000001" customHeight="1" x14ac:dyDescent="0.3">
      <c r="A14" s="127"/>
      <c r="B14" s="112">
        <v>10</v>
      </c>
      <c r="C14" s="28"/>
      <c r="D14" s="29"/>
      <c r="E14" s="29"/>
      <c r="F14" s="29"/>
      <c r="G14" s="30"/>
      <c r="H14" s="30"/>
      <c r="I14" s="31"/>
      <c r="J14" s="33"/>
      <c r="K14" s="33"/>
      <c r="L14" s="138"/>
      <c r="M14" s="33"/>
      <c r="N14" s="45"/>
      <c r="O14" s="132"/>
      <c r="P14" s="17"/>
      <c r="Q14" s="16"/>
      <c r="R14" s="182"/>
      <c r="S14" s="631"/>
      <c r="T14" s="590"/>
    </row>
    <row r="15" spans="1:23" ht="20.100000000000001" customHeight="1" x14ac:dyDescent="0.3">
      <c r="A15" s="129"/>
      <c r="B15" s="111">
        <v>11</v>
      </c>
      <c r="C15" s="28"/>
      <c r="D15" s="29"/>
      <c r="E15" s="29"/>
      <c r="F15" s="29"/>
      <c r="G15" s="30"/>
      <c r="H15" s="30"/>
      <c r="I15" s="31"/>
      <c r="J15" s="33"/>
      <c r="K15" s="33"/>
      <c r="L15" s="33"/>
      <c r="M15" s="138"/>
      <c r="N15" s="45"/>
      <c r="O15" s="132"/>
      <c r="P15" s="17"/>
      <c r="Q15" s="16"/>
      <c r="R15" s="182"/>
      <c r="S15" s="631"/>
      <c r="T15" s="590"/>
    </row>
    <row r="16" spans="1:23" ht="21" customHeight="1" x14ac:dyDescent="0.3">
      <c r="A16" s="121"/>
      <c r="B16" s="112">
        <v>12</v>
      </c>
      <c r="C16" s="28"/>
      <c r="D16" s="29"/>
      <c r="E16" s="29"/>
      <c r="F16" s="29"/>
      <c r="G16" s="30"/>
      <c r="H16" s="30"/>
      <c r="I16" s="31"/>
      <c r="J16" s="33"/>
      <c r="K16" s="33"/>
      <c r="L16" s="33"/>
      <c r="M16" s="134"/>
      <c r="N16" s="194"/>
      <c r="O16" s="133"/>
      <c r="P16" s="17"/>
      <c r="Q16" s="16"/>
      <c r="R16" s="182"/>
      <c r="S16" s="180"/>
      <c r="T16" s="128"/>
    </row>
    <row r="17" spans="1:36" ht="21" customHeight="1" x14ac:dyDescent="0.3">
      <c r="A17" s="121"/>
      <c r="B17" s="111">
        <v>13</v>
      </c>
      <c r="C17" s="28"/>
      <c r="D17" s="29"/>
      <c r="E17" s="29"/>
      <c r="F17" s="29"/>
      <c r="G17" s="30"/>
      <c r="H17" s="30"/>
      <c r="I17" s="31"/>
      <c r="J17" s="33"/>
      <c r="K17" s="33"/>
      <c r="L17" s="45"/>
      <c r="M17" s="193"/>
      <c r="N17" s="20"/>
      <c r="O17" s="137"/>
      <c r="P17" s="17"/>
      <c r="Q17" s="16"/>
      <c r="R17" s="182"/>
      <c r="S17" s="180"/>
      <c r="T17" s="128"/>
    </row>
    <row r="18" spans="1:36" ht="21.75" customHeight="1" thickBot="1" x14ac:dyDescent="0.35">
      <c r="A18" s="121"/>
      <c r="B18" s="112">
        <v>14</v>
      </c>
      <c r="C18" s="34"/>
      <c r="D18" s="35"/>
      <c r="E18" s="35"/>
      <c r="F18" s="35"/>
      <c r="G18" s="36"/>
      <c r="H18" s="36"/>
      <c r="I18" s="36"/>
      <c r="J18" s="37"/>
      <c r="K18" s="37"/>
      <c r="L18" s="36"/>
      <c r="M18" s="37"/>
      <c r="N18" s="187"/>
      <c r="O18" s="136"/>
      <c r="P18" s="199"/>
      <c r="Q18" s="39"/>
      <c r="R18" s="188"/>
      <c r="S18" s="632"/>
      <c r="T18" s="592"/>
    </row>
    <row r="19" spans="1:36" ht="20.100000000000001" customHeight="1" x14ac:dyDescent="0.25">
      <c r="A19" s="1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23"/>
    </row>
    <row r="20" spans="1:36" ht="23.4" thickBot="1" x14ac:dyDescent="0.45">
      <c r="A20" s="124" t="s">
        <v>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6"/>
    </row>
    <row r="21" spans="1:36" x14ac:dyDescent="0.25">
      <c r="AJ21" s="5"/>
    </row>
    <row r="22" spans="1:36" ht="15.75" customHeight="1" x14ac:dyDescent="0.25">
      <c r="A22" s="173" t="s">
        <v>77</v>
      </c>
      <c r="B22" s="174">
        <v>1</v>
      </c>
      <c r="C22" s="175">
        <v>2</v>
      </c>
      <c r="D22" s="174">
        <v>3</v>
      </c>
      <c r="E22" s="175">
        <v>4</v>
      </c>
      <c r="F22" s="174">
        <v>5</v>
      </c>
      <c r="G22" s="175">
        <v>6</v>
      </c>
      <c r="H22" s="174">
        <v>7</v>
      </c>
      <c r="I22" s="175">
        <v>1</v>
      </c>
      <c r="J22" s="174">
        <v>14</v>
      </c>
      <c r="K22" s="175">
        <v>2</v>
      </c>
      <c r="L22" s="174">
        <v>3</v>
      </c>
      <c r="M22" s="175">
        <v>4</v>
      </c>
      <c r="N22" s="174">
        <v>5</v>
      </c>
      <c r="O22" s="175">
        <v>6</v>
      </c>
      <c r="P22" s="174">
        <v>1</v>
      </c>
      <c r="Q22" s="175">
        <v>14</v>
      </c>
      <c r="R22" s="174">
        <v>2</v>
      </c>
      <c r="S22" s="175">
        <v>3</v>
      </c>
      <c r="T22" s="174">
        <v>4</v>
      </c>
    </row>
    <row r="23" spans="1:36" ht="15.75" customHeight="1" x14ac:dyDescent="0.25">
      <c r="B23" s="174">
        <v>14</v>
      </c>
      <c r="C23" s="175">
        <v>13</v>
      </c>
      <c r="D23" s="174">
        <v>12</v>
      </c>
      <c r="E23" s="175">
        <v>11</v>
      </c>
      <c r="F23" s="174">
        <v>10</v>
      </c>
      <c r="G23" s="175">
        <v>9</v>
      </c>
      <c r="H23" s="174">
        <v>8</v>
      </c>
      <c r="I23" s="175">
        <v>13</v>
      </c>
      <c r="J23" s="174">
        <v>12</v>
      </c>
      <c r="K23" s="175">
        <v>11</v>
      </c>
      <c r="L23" s="174">
        <v>10</v>
      </c>
      <c r="M23" s="175">
        <v>9</v>
      </c>
      <c r="N23" s="174">
        <v>8</v>
      </c>
      <c r="O23" s="175">
        <v>7</v>
      </c>
      <c r="P23" s="174">
        <v>13</v>
      </c>
      <c r="Q23" s="175">
        <v>12</v>
      </c>
      <c r="R23" s="174">
        <v>11</v>
      </c>
      <c r="S23" s="175">
        <v>10</v>
      </c>
      <c r="T23" s="174">
        <v>9</v>
      </c>
    </row>
    <row r="24" spans="1:36" ht="7.5" customHeight="1" x14ac:dyDescent="0.3">
      <c r="B24" s="176"/>
      <c r="C24" s="177"/>
      <c r="D24" s="177"/>
      <c r="E24" s="177"/>
      <c r="F24" s="177"/>
      <c r="G24" s="177"/>
      <c r="H24" s="177"/>
      <c r="I24" s="178"/>
      <c r="J24" s="178"/>
      <c r="K24" s="178"/>
      <c r="L24" s="178"/>
      <c r="M24" s="178"/>
      <c r="N24" s="178"/>
      <c r="O24" s="178"/>
      <c r="P24" s="179"/>
      <c r="Q24" s="179"/>
      <c r="R24" s="179"/>
      <c r="S24" s="179"/>
      <c r="T24" s="179"/>
      <c r="V24" s="135"/>
      <c r="W24" s="135"/>
      <c r="X24" s="135"/>
      <c r="Y24" s="135"/>
      <c r="Z24" s="135"/>
      <c r="AA24" s="135"/>
      <c r="AB24" s="135"/>
    </row>
    <row r="25" spans="1:36" ht="15.75" customHeight="1" x14ac:dyDescent="0.25">
      <c r="B25" s="175">
        <v>5</v>
      </c>
      <c r="C25" s="174">
        <v>6</v>
      </c>
      <c r="D25" s="175">
        <v>1</v>
      </c>
      <c r="E25" s="174">
        <v>13</v>
      </c>
      <c r="F25" s="175">
        <v>14</v>
      </c>
      <c r="G25" s="174">
        <v>2</v>
      </c>
      <c r="H25" s="175">
        <v>3</v>
      </c>
      <c r="I25" s="174">
        <v>4</v>
      </c>
      <c r="J25" s="175">
        <v>5</v>
      </c>
      <c r="K25" s="174">
        <v>1</v>
      </c>
      <c r="L25" s="175">
        <v>12</v>
      </c>
      <c r="M25" s="174">
        <v>13</v>
      </c>
      <c r="N25" s="175">
        <v>14</v>
      </c>
      <c r="O25" s="174">
        <v>2</v>
      </c>
      <c r="P25" s="175">
        <v>3</v>
      </c>
      <c r="Q25" s="174">
        <v>4</v>
      </c>
      <c r="R25" s="175">
        <v>1</v>
      </c>
      <c r="S25" s="174">
        <v>11</v>
      </c>
      <c r="T25" s="175">
        <v>12</v>
      </c>
    </row>
    <row r="26" spans="1:36" ht="15.75" customHeight="1" x14ac:dyDescent="0.25">
      <c r="B26" s="175">
        <v>8</v>
      </c>
      <c r="C26" s="174">
        <v>7</v>
      </c>
      <c r="D26" s="175">
        <v>12</v>
      </c>
      <c r="E26" s="174">
        <v>11</v>
      </c>
      <c r="F26" s="175">
        <v>10</v>
      </c>
      <c r="G26" s="174">
        <v>9</v>
      </c>
      <c r="H26" s="175">
        <v>8</v>
      </c>
      <c r="I26" s="174">
        <v>7</v>
      </c>
      <c r="J26" s="175">
        <v>6</v>
      </c>
      <c r="K26" s="174">
        <v>11</v>
      </c>
      <c r="L26" s="175">
        <v>10</v>
      </c>
      <c r="M26" s="174">
        <v>9</v>
      </c>
      <c r="N26" s="175">
        <v>8</v>
      </c>
      <c r="O26" s="174">
        <v>7</v>
      </c>
      <c r="P26" s="175">
        <v>6</v>
      </c>
      <c r="Q26" s="174">
        <v>5</v>
      </c>
      <c r="R26" s="175">
        <v>10</v>
      </c>
      <c r="S26" s="174">
        <v>9</v>
      </c>
      <c r="T26" s="175">
        <v>8</v>
      </c>
    </row>
    <row r="27" spans="1:36" ht="7.5" customHeight="1" x14ac:dyDescent="0.3">
      <c r="B27" s="177"/>
      <c r="C27" s="177"/>
      <c r="D27" s="177"/>
      <c r="E27" s="177"/>
      <c r="F27" s="177"/>
      <c r="G27" s="177"/>
      <c r="H27" s="177"/>
      <c r="I27" s="178"/>
      <c r="J27" s="178"/>
      <c r="K27" s="178"/>
      <c r="L27" s="178"/>
      <c r="M27" s="178"/>
      <c r="N27" s="178"/>
      <c r="O27" s="178"/>
      <c r="P27" s="179"/>
      <c r="Q27" s="179"/>
      <c r="R27" s="179"/>
      <c r="S27" s="179"/>
      <c r="T27" s="179"/>
      <c r="V27" s="135"/>
      <c r="W27" s="135"/>
      <c r="X27" s="135"/>
      <c r="Y27" s="135"/>
      <c r="Z27" s="135"/>
      <c r="AA27" s="135"/>
      <c r="AB27" s="135"/>
    </row>
    <row r="28" spans="1:36" ht="15.75" customHeight="1" x14ac:dyDescent="0.25">
      <c r="B28" s="174">
        <v>13</v>
      </c>
      <c r="C28" s="175">
        <v>14</v>
      </c>
      <c r="D28" s="174">
        <v>2</v>
      </c>
      <c r="E28" s="175">
        <v>3</v>
      </c>
      <c r="F28" s="174">
        <v>1</v>
      </c>
      <c r="G28" s="175">
        <v>10</v>
      </c>
      <c r="H28" s="174">
        <v>11</v>
      </c>
      <c r="I28" s="175">
        <v>12</v>
      </c>
      <c r="J28" s="174">
        <v>13</v>
      </c>
      <c r="K28" s="175">
        <v>14</v>
      </c>
      <c r="L28" s="174">
        <v>2</v>
      </c>
      <c r="M28" s="175">
        <v>1</v>
      </c>
      <c r="N28" s="174">
        <v>9</v>
      </c>
      <c r="O28" s="175">
        <v>10</v>
      </c>
      <c r="P28" s="174">
        <v>11</v>
      </c>
      <c r="Q28" s="175">
        <v>12</v>
      </c>
      <c r="R28" s="174">
        <v>13</v>
      </c>
      <c r="S28" s="175">
        <v>14</v>
      </c>
      <c r="T28" s="174">
        <v>1</v>
      </c>
    </row>
    <row r="29" spans="1:36" ht="15.75" customHeight="1" x14ac:dyDescent="0.25">
      <c r="B29" s="174">
        <v>7</v>
      </c>
      <c r="C29" s="175">
        <v>6</v>
      </c>
      <c r="D29" s="174">
        <v>5</v>
      </c>
      <c r="E29" s="175">
        <v>4</v>
      </c>
      <c r="F29" s="174">
        <v>9</v>
      </c>
      <c r="G29" s="175">
        <v>8</v>
      </c>
      <c r="H29" s="174">
        <v>7</v>
      </c>
      <c r="I29" s="175">
        <v>6</v>
      </c>
      <c r="J29" s="174">
        <v>5</v>
      </c>
      <c r="K29" s="175">
        <v>4</v>
      </c>
      <c r="L29" s="174">
        <v>3</v>
      </c>
      <c r="M29" s="175">
        <v>8</v>
      </c>
      <c r="N29" s="174">
        <v>7</v>
      </c>
      <c r="O29" s="175">
        <v>6</v>
      </c>
      <c r="P29" s="174">
        <v>5</v>
      </c>
      <c r="Q29" s="175">
        <v>4</v>
      </c>
      <c r="R29" s="174">
        <v>3</v>
      </c>
      <c r="S29" s="175">
        <v>2</v>
      </c>
      <c r="T29" s="174">
        <v>7</v>
      </c>
    </row>
    <row r="30" spans="1:36" ht="7.5" customHeight="1" x14ac:dyDescent="0.3">
      <c r="B30" s="176"/>
      <c r="C30" s="177"/>
      <c r="D30" s="177"/>
      <c r="E30" s="177"/>
      <c r="F30" s="177"/>
      <c r="G30" s="177"/>
      <c r="H30" s="177"/>
      <c r="I30" s="178"/>
      <c r="J30" s="178"/>
      <c r="K30" s="178"/>
      <c r="L30" s="178"/>
      <c r="M30" s="178"/>
      <c r="N30" s="178"/>
      <c r="O30" s="178"/>
      <c r="P30" s="179"/>
      <c r="Q30" s="179"/>
      <c r="R30" s="179"/>
      <c r="S30" s="179"/>
      <c r="T30" s="179"/>
      <c r="V30" s="135"/>
      <c r="W30" s="135"/>
      <c r="X30" s="135"/>
      <c r="Y30" s="135"/>
      <c r="Z30" s="135"/>
      <c r="AA30" s="135"/>
      <c r="AB30" s="135"/>
    </row>
    <row r="31" spans="1:36" ht="15.75" customHeight="1" x14ac:dyDescent="0.25">
      <c r="B31" s="175">
        <v>8</v>
      </c>
      <c r="C31" s="174">
        <v>9</v>
      </c>
      <c r="D31" s="175">
        <v>10</v>
      </c>
      <c r="E31" s="174">
        <v>11</v>
      </c>
      <c r="F31" s="175">
        <v>12</v>
      </c>
      <c r="G31" s="174">
        <v>13</v>
      </c>
      <c r="H31" s="175">
        <v>1</v>
      </c>
      <c r="I31" s="174">
        <v>7</v>
      </c>
      <c r="J31" s="175">
        <v>8</v>
      </c>
      <c r="K31" s="174">
        <v>9</v>
      </c>
      <c r="L31" s="175">
        <v>10</v>
      </c>
      <c r="M31" s="174">
        <v>11</v>
      </c>
      <c r="N31" s="175">
        <v>12</v>
      </c>
      <c r="O31" s="174">
        <v>1</v>
      </c>
      <c r="P31" s="175">
        <v>6</v>
      </c>
      <c r="Q31" s="174">
        <v>7</v>
      </c>
      <c r="R31" s="175">
        <v>8</v>
      </c>
      <c r="S31" s="174">
        <v>9</v>
      </c>
      <c r="T31" s="175">
        <v>10</v>
      </c>
    </row>
    <row r="32" spans="1:36" ht="15.75" customHeight="1" x14ac:dyDescent="0.25">
      <c r="B32" s="175">
        <v>6</v>
      </c>
      <c r="C32" s="174">
        <v>5</v>
      </c>
      <c r="D32" s="175">
        <v>4</v>
      </c>
      <c r="E32" s="174">
        <v>3</v>
      </c>
      <c r="F32" s="175">
        <v>2</v>
      </c>
      <c r="G32" s="174">
        <v>14</v>
      </c>
      <c r="H32" s="175">
        <v>6</v>
      </c>
      <c r="I32" s="174">
        <v>5</v>
      </c>
      <c r="J32" s="175">
        <v>4</v>
      </c>
      <c r="K32" s="174">
        <v>3</v>
      </c>
      <c r="L32" s="175">
        <v>2</v>
      </c>
      <c r="M32" s="174">
        <v>14</v>
      </c>
      <c r="N32" s="175">
        <v>13</v>
      </c>
      <c r="O32" s="174">
        <v>5</v>
      </c>
      <c r="P32" s="175">
        <v>4</v>
      </c>
      <c r="Q32" s="174">
        <v>3</v>
      </c>
      <c r="R32" s="175">
        <v>2</v>
      </c>
      <c r="S32" s="174">
        <v>14</v>
      </c>
      <c r="T32" s="175">
        <v>13</v>
      </c>
    </row>
    <row r="33" spans="2:28" ht="7.5" customHeight="1" x14ac:dyDescent="0.3">
      <c r="B33" s="176"/>
      <c r="C33" s="177"/>
      <c r="D33" s="177"/>
      <c r="E33" s="177"/>
      <c r="F33" s="177"/>
      <c r="G33" s="177"/>
      <c r="H33" s="177"/>
      <c r="I33" s="178"/>
      <c r="J33" s="178"/>
      <c r="K33" s="178"/>
      <c r="L33" s="178"/>
      <c r="M33" s="178"/>
      <c r="N33" s="178"/>
      <c r="O33" s="178"/>
      <c r="P33" s="179"/>
      <c r="Q33" s="179"/>
      <c r="R33" s="179"/>
      <c r="S33" s="179"/>
      <c r="T33" s="179"/>
      <c r="V33" s="135"/>
      <c r="W33" s="135"/>
      <c r="X33" s="135"/>
      <c r="Y33" s="135"/>
      <c r="Z33" s="135"/>
      <c r="AA33" s="135"/>
      <c r="AB33" s="135"/>
    </row>
    <row r="34" spans="2:28" ht="15.75" customHeight="1" x14ac:dyDescent="0.25">
      <c r="B34" s="174">
        <v>11</v>
      </c>
      <c r="C34" s="175">
        <v>1</v>
      </c>
      <c r="D34" s="174">
        <v>5</v>
      </c>
      <c r="E34" s="175">
        <v>6</v>
      </c>
      <c r="F34" s="174">
        <v>7</v>
      </c>
      <c r="G34" s="175">
        <v>8</v>
      </c>
      <c r="H34" s="174">
        <v>9</v>
      </c>
      <c r="I34" s="175">
        <v>10</v>
      </c>
      <c r="J34" s="174">
        <v>1</v>
      </c>
      <c r="K34" s="175">
        <v>4</v>
      </c>
      <c r="L34" s="174">
        <v>5</v>
      </c>
      <c r="M34" s="175">
        <v>6</v>
      </c>
      <c r="N34" s="174">
        <v>7</v>
      </c>
      <c r="O34" s="175">
        <v>8</v>
      </c>
      <c r="P34" s="174">
        <v>9</v>
      </c>
      <c r="Q34" s="175">
        <v>1</v>
      </c>
      <c r="R34" s="174">
        <v>3</v>
      </c>
      <c r="S34" s="175">
        <v>4</v>
      </c>
      <c r="T34" s="174">
        <v>5</v>
      </c>
    </row>
    <row r="35" spans="2:28" ht="15.75" customHeight="1" x14ac:dyDescent="0.25">
      <c r="B35" s="174">
        <v>12</v>
      </c>
      <c r="C35" s="175">
        <v>4</v>
      </c>
      <c r="D35" s="174">
        <v>3</v>
      </c>
      <c r="E35" s="175">
        <v>2</v>
      </c>
      <c r="F35" s="174">
        <v>14</v>
      </c>
      <c r="G35" s="175">
        <v>13</v>
      </c>
      <c r="H35" s="174">
        <v>12</v>
      </c>
      <c r="I35" s="175">
        <v>11</v>
      </c>
      <c r="J35" s="174">
        <v>3</v>
      </c>
      <c r="K35" s="175">
        <v>2</v>
      </c>
      <c r="L35" s="174">
        <v>14</v>
      </c>
      <c r="M35" s="175">
        <v>13</v>
      </c>
      <c r="N35" s="174">
        <v>12</v>
      </c>
      <c r="O35" s="175">
        <v>11</v>
      </c>
      <c r="P35" s="174">
        <v>10</v>
      </c>
      <c r="Q35" s="175">
        <v>2</v>
      </c>
      <c r="R35" s="174">
        <v>14</v>
      </c>
      <c r="S35" s="175">
        <v>13</v>
      </c>
      <c r="T35" s="174">
        <v>12</v>
      </c>
    </row>
    <row r="36" spans="2:28" ht="7.5" customHeight="1" x14ac:dyDescent="0.3">
      <c r="B36" s="177"/>
      <c r="C36" s="177"/>
      <c r="D36" s="177"/>
      <c r="E36" s="177"/>
      <c r="F36" s="177"/>
      <c r="G36" s="177"/>
      <c r="H36" s="177"/>
      <c r="I36" s="178"/>
      <c r="J36" s="178"/>
      <c r="K36" s="178"/>
      <c r="L36" s="178"/>
      <c r="M36" s="178"/>
      <c r="N36" s="178"/>
      <c r="O36" s="178"/>
      <c r="P36" s="179"/>
      <c r="Q36" s="179"/>
      <c r="R36" s="179"/>
      <c r="S36" s="179"/>
      <c r="T36" s="179"/>
      <c r="V36" s="135"/>
      <c r="W36" s="135"/>
      <c r="X36" s="135"/>
      <c r="Y36" s="135"/>
      <c r="Z36" s="135"/>
      <c r="AA36" s="135"/>
      <c r="AB36" s="135"/>
    </row>
    <row r="37" spans="2:28" ht="15.75" customHeight="1" x14ac:dyDescent="0.25">
      <c r="B37" s="175">
        <v>6</v>
      </c>
      <c r="C37" s="174">
        <v>7</v>
      </c>
      <c r="D37" s="175">
        <v>8</v>
      </c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2:28" ht="15.75" customHeight="1" x14ac:dyDescent="0.25">
      <c r="B38" s="175">
        <v>11</v>
      </c>
      <c r="C38" s="174">
        <v>10</v>
      </c>
      <c r="D38" s="175">
        <v>9</v>
      </c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2:28" ht="17.399999999999999" x14ac:dyDescent="0.3">
      <c r="B39" s="135"/>
      <c r="C39" s="140"/>
      <c r="D39" s="140"/>
      <c r="E39" s="140"/>
      <c r="F39" s="140"/>
      <c r="G39" s="140"/>
      <c r="H39" s="140"/>
      <c r="I39" s="5"/>
      <c r="J39" s="5"/>
      <c r="K39" s="5"/>
      <c r="L39" s="5"/>
      <c r="M39" s="5"/>
      <c r="N39" s="5"/>
      <c r="O39" s="5"/>
      <c r="V39" s="135"/>
      <c r="W39" s="135"/>
      <c r="X39" s="135"/>
      <c r="Y39" s="135"/>
      <c r="Z39" s="135"/>
      <c r="AA39" s="135"/>
      <c r="AB39" s="135"/>
    </row>
    <row r="40" spans="2:28" ht="14.1" customHeight="1" x14ac:dyDescent="0.25"/>
    <row r="41" spans="2:28" ht="15" customHeight="1" x14ac:dyDescent="0.25"/>
    <row r="42" spans="2:28" ht="15" customHeight="1" x14ac:dyDescent="0.3">
      <c r="V42" s="135"/>
      <c r="W42" s="135"/>
      <c r="X42" s="135"/>
      <c r="Y42" s="135"/>
      <c r="Z42" s="135"/>
      <c r="AA42" s="135"/>
      <c r="AB42" s="135"/>
    </row>
    <row r="43" spans="2:28" ht="20.100000000000001" customHeight="1" x14ac:dyDescent="0.25"/>
    <row r="44" spans="2:28" ht="21" customHeight="1" x14ac:dyDescent="0.25"/>
    <row r="45" spans="2:28" ht="18.75" customHeight="1" x14ac:dyDescent="0.25"/>
  </sheetData>
  <mergeCells count="16">
    <mergeCell ref="S5:T5"/>
    <mergeCell ref="A3:B3"/>
    <mergeCell ref="C3:K3"/>
    <mergeCell ref="L3:M3"/>
    <mergeCell ref="P3:R3"/>
    <mergeCell ref="S6:T6"/>
    <mergeCell ref="S7:T7"/>
    <mergeCell ref="S8:T8"/>
    <mergeCell ref="S9:T9"/>
    <mergeCell ref="S18:T18"/>
    <mergeCell ref="S10:T10"/>
    <mergeCell ref="S11:T11"/>
    <mergeCell ref="S12:T12"/>
    <mergeCell ref="S13:T13"/>
    <mergeCell ref="S14:T14"/>
    <mergeCell ref="S15:T15"/>
  </mergeCells>
  <phoneticPr fontId="28" type="noConversion"/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4E7C3-5D95-411D-8400-7C7DEBDF2CC1}">
  <dimension ref="A1:AMM126"/>
  <sheetViews>
    <sheetView zoomScale="110" zoomScaleNormal="110" workbookViewId="0">
      <pane xSplit="8" ySplit="1" topLeftCell="AK8" activePane="bottomRight" state="frozen"/>
      <selection activeCell="E15" sqref="E15"/>
      <selection pane="topRight" activeCell="E15" sqref="E15"/>
      <selection pane="bottomLeft" activeCell="E15" sqref="E15"/>
      <selection pane="bottomRight" activeCell="AK13" sqref="AK13"/>
    </sheetView>
  </sheetViews>
  <sheetFormatPr defaultColWidth="8.88671875" defaultRowHeight="14.4" x14ac:dyDescent="0.3"/>
  <cols>
    <col min="1" max="1" width="4.33203125" style="200" customWidth="1"/>
    <col min="2" max="2" width="6.44140625" style="200" customWidth="1"/>
    <col min="3" max="3" width="7.33203125" style="200" customWidth="1"/>
    <col min="4" max="4" width="9.33203125" style="255" customWidth="1"/>
    <col min="5" max="5" width="23.44140625" style="265" customWidth="1"/>
    <col min="6" max="6" width="9.44140625" style="236" customWidth="1"/>
    <col min="7" max="7" width="18" style="266" customWidth="1"/>
    <col min="8" max="8" width="11.109375" style="236" customWidth="1"/>
    <col min="9" max="9" width="15" style="267" customWidth="1"/>
    <col min="10" max="11" width="7.44140625" style="200" customWidth="1"/>
    <col min="12" max="12" width="11.109375" style="236" customWidth="1"/>
    <col min="13" max="13" width="7.109375" style="236" customWidth="1"/>
    <col min="14" max="14" width="4.109375" style="236" customWidth="1"/>
    <col min="15" max="15" width="5" style="236" customWidth="1"/>
    <col min="16" max="16" width="5" style="202" customWidth="1"/>
    <col min="17" max="17" width="6.6640625" style="202" customWidth="1"/>
    <col min="18" max="18" width="3.6640625" style="202" customWidth="1"/>
    <col min="19" max="19" width="5" style="202" customWidth="1"/>
    <col min="20" max="20" width="4.6640625" style="202" customWidth="1"/>
    <col min="21" max="21" width="8.33203125" style="202" customWidth="1"/>
    <col min="22" max="22" width="3.6640625" style="202" customWidth="1"/>
    <col min="23" max="23" width="4" style="202" customWidth="1"/>
    <col min="24" max="24" width="5.44140625" style="236" customWidth="1"/>
    <col min="25" max="25" width="6.6640625" style="202" customWidth="1"/>
    <col min="26" max="26" width="3.6640625" style="202" customWidth="1"/>
    <col min="27" max="27" width="4.33203125" style="202" customWidth="1"/>
    <col min="28" max="28" width="4.33203125" style="200" customWidth="1"/>
    <col min="29" max="29" width="8.33203125" style="202" customWidth="1"/>
    <col min="30" max="30" width="4.109375" style="200" customWidth="1"/>
    <col min="31" max="31" width="4.33203125" style="200" customWidth="1"/>
    <col min="32" max="32" width="6" style="236" customWidth="1"/>
    <col min="33" max="33" width="8.6640625" style="236" customWidth="1"/>
    <col min="34" max="34" width="4.109375" style="268" customWidth="1"/>
    <col min="35" max="35" width="5" style="236" customWidth="1"/>
    <col min="36" max="36" width="5.44140625" style="236" customWidth="1"/>
    <col min="37" max="38" width="9.6640625" style="236" customWidth="1"/>
    <col min="39" max="39" width="4.109375" style="236" customWidth="1"/>
    <col min="40" max="40" width="5.44140625" style="236" customWidth="1"/>
    <col min="41" max="41" width="7" style="236" customWidth="1"/>
    <col min="42" max="42" width="8.6640625" style="236" customWidth="1"/>
    <col min="43" max="45" width="5.44140625" style="236" customWidth="1"/>
    <col min="46" max="46" width="8.6640625" style="236" customWidth="1"/>
    <col min="47" max="48" width="5.44140625" style="236" customWidth="1"/>
    <col min="49" max="49" width="6.33203125" style="236" customWidth="1"/>
    <col min="50" max="50" width="7" style="236" customWidth="1"/>
    <col min="51" max="54" width="5.44140625" style="236" customWidth="1"/>
    <col min="55" max="55" width="5.44140625" style="269" customWidth="1"/>
    <col min="56" max="56" width="5.44140625" style="236" customWidth="1"/>
    <col min="57" max="57" width="25.6640625" style="236" customWidth="1"/>
    <col min="58" max="58" width="4.33203125" style="200" customWidth="1"/>
    <col min="59" max="59" width="13.6640625" style="202" customWidth="1"/>
    <col min="60" max="60" width="11.44140625" style="202" customWidth="1"/>
    <col min="61" max="61" width="5.6640625" style="202" customWidth="1"/>
    <col min="62" max="62" width="5.33203125" style="202" customWidth="1"/>
    <col min="63" max="63" width="5.44140625" style="202" customWidth="1"/>
    <col min="64" max="65" width="4.44140625" style="202" customWidth="1"/>
    <col min="66" max="66" width="5.109375" style="202" customWidth="1"/>
    <col min="67" max="67" width="4.44140625" style="202" customWidth="1"/>
    <col min="68" max="68" width="5.33203125" style="202" customWidth="1"/>
    <col min="69" max="69" width="4.109375" style="202" customWidth="1"/>
    <col min="70" max="71" width="4.6640625" style="202" customWidth="1"/>
    <col min="72" max="72" width="4.44140625" style="202" customWidth="1"/>
    <col min="73" max="258" width="11.44140625" style="202" customWidth="1"/>
    <col min="259" max="259" width="4.33203125" style="202" customWidth="1"/>
    <col min="260" max="260" width="6.44140625" style="202" customWidth="1"/>
    <col min="261" max="261" width="7.33203125" style="202" customWidth="1"/>
    <col min="262" max="262" width="9.33203125" style="202" customWidth="1"/>
    <col min="263" max="263" width="23.44140625" style="202" customWidth="1"/>
    <col min="264" max="264" width="9.44140625" style="202" customWidth="1"/>
    <col min="265" max="265" width="18" style="202" customWidth="1"/>
    <col min="266" max="266" width="11.109375" style="202" customWidth="1"/>
    <col min="267" max="267" width="9.44140625" style="202" customWidth="1"/>
    <col min="268" max="268" width="7.44140625" style="202" customWidth="1"/>
    <col min="269" max="305" width="11.44140625" style="202" customWidth="1"/>
    <col min="306" max="306" width="7" style="202" customWidth="1"/>
    <col min="307" max="312" width="5.44140625" style="202" customWidth="1"/>
    <col min="313" max="313" width="25.6640625" style="202" customWidth="1"/>
    <col min="314" max="314" width="4.33203125" style="202" customWidth="1"/>
    <col min="315" max="315" width="13.6640625" style="202" customWidth="1"/>
    <col min="316" max="316" width="11.44140625" style="202" customWidth="1"/>
    <col min="317" max="317" width="5.6640625" style="202" customWidth="1"/>
    <col min="318" max="318" width="5.33203125" style="202" customWidth="1"/>
    <col min="319" max="319" width="5.44140625" style="202" customWidth="1"/>
    <col min="320" max="321" width="4.44140625" style="202" customWidth="1"/>
    <col min="322" max="322" width="5.109375" style="202" customWidth="1"/>
    <col min="323" max="323" width="4.44140625" style="202" customWidth="1"/>
    <col min="324" max="324" width="5.33203125" style="202" customWidth="1"/>
    <col min="325" max="325" width="4.109375" style="202" customWidth="1"/>
    <col min="326" max="327" width="4.6640625" style="202" customWidth="1"/>
    <col min="328" max="328" width="4.44140625" style="202" customWidth="1"/>
    <col min="329" max="514" width="11.44140625" style="202" customWidth="1"/>
    <col min="515" max="515" width="4.33203125" style="202" customWidth="1"/>
    <col min="516" max="516" width="6.44140625" style="202" customWidth="1"/>
    <col min="517" max="517" width="7.33203125" style="202" customWidth="1"/>
    <col min="518" max="518" width="9.33203125" style="202" customWidth="1"/>
    <col min="519" max="519" width="23.44140625" style="202" customWidth="1"/>
    <col min="520" max="520" width="9.44140625" style="202" customWidth="1"/>
    <col min="521" max="521" width="18" style="202" customWidth="1"/>
    <col min="522" max="522" width="11.109375" style="202" customWidth="1"/>
    <col min="523" max="523" width="9.44140625" style="202" customWidth="1"/>
    <col min="524" max="524" width="7.44140625" style="202" customWidth="1"/>
    <col min="525" max="561" width="11.44140625" style="202" customWidth="1"/>
    <col min="562" max="562" width="7" style="202" customWidth="1"/>
    <col min="563" max="568" width="5.44140625" style="202" customWidth="1"/>
    <col min="569" max="569" width="25.6640625" style="202" customWidth="1"/>
    <col min="570" max="570" width="4.33203125" style="202" customWidth="1"/>
    <col min="571" max="571" width="13.6640625" style="202" customWidth="1"/>
    <col min="572" max="572" width="11.44140625" style="202" customWidth="1"/>
    <col min="573" max="573" width="5.6640625" style="202" customWidth="1"/>
    <col min="574" max="574" width="5.33203125" style="202" customWidth="1"/>
    <col min="575" max="575" width="5.44140625" style="202" customWidth="1"/>
    <col min="576" max="577" width="4.44140625" style="202" customWidth="1"/>
    <col min="578" max="578" width="5.109375" style="202" customWidth="1"/>
    <col min="579" max="579" width="4.44140625" style="202" customWidth="1"/>
    <col min="580" max="580" width="5.33203125" style="202" customWidth="1"/>
    <col min="581" max="581" width="4.109375" style="202" customWidth="1"/>
    <col min="582" max="583" width="4.6640625" style="202" customWidth="1"/>
    <col min="584" max="584" width="4.44140625" style="202" customWidth="1"/>
    <col min="585" max="770" width="11.44140625" style="202" customWidth="1"/>
    <col min="771" max="771" width="4.33203125" style="202" customWidth="1"/>
    <col min="772" max="772" width="6.44140625" style="202" customWidth="1"/>
    <col min="773" max="773" width="7.33203125" style="202" customWidth="1"/>
    <col min="774" max="774" width="9.33203125" style="202" customWidth="1"/>
    <col min="775" max="775" width="23.44140625" style="202" customWidth="1"/>
    <col min="776" max="776" width="9.44140625" style="202" customWidth="1"/>
    <col min="777" max="777" width="18" style="202" customWidth="1"/>
    <col min="778" max="778" width="11.109375" style="202" customWidth="1"/>
    <col min="779" max="779" width="9.44140625" style="202" customWidth="1"/>
    <col min="780" max="780" width="7.44140625" style="202" customWidth="1"/>
    <col min="781" max="817" width="11.44140625" style="202" customWidth="1"/>
    <col min="818" max="818" width="7" style="202" customWidth="1"/>
    <col min="819" max="824" width="5.44140625" style="202" customWidth="1"/>
    <col min="825" max="825" width="25.6640625" style="202" customWidth="1"/>
    <col min="826" max="826" width="4.33203125" style="202" customWidth="1"/>
    <col min="827" max="827" width="13.6640625" style="202" customWidth="1"/>
    <col min="828" max="828" width="11.44140625" style="202" customWidth="1"/>
    <col min="829" max="829" width="5.6640625" style="202" customWidth="1"/>
    <col min="830" max="830" width="5.33203125" style="202" customWidth="1"/>
    <col min="831" max="831" width="5.44140625" style="202" customWidth="1"/>
    <col min="832" max="833" width="4.44140625" style="202" customWidth="1"/>
    <col min="834" max="834" width="5.109375" style="202" customWidth="1"/>
    <col min="835" max="835" width="4.44140625" style="202" customWidth="1"/>
    <col min="836" max="836" width="5.33203125" style="202" customWidth="1"/>
    <col min="837" max="837" width="4.109375" style="202" customWidth="1"/>
    <col min="838" max="839" width="4.6640625" style="202" customWidth="1"/>
    <col min="840" max="840" width="4.44140625" style="202" customWidth="1"/>
    <col min="841" max="1027" width="11.44140625" style="202" customWidth="1"/>
    <col min="1028" max="16384" width="8.88671875" style="208"/>
  </cols>
  <sheetData>
    <row r="1" spans="1:66" ht="57.6" x14ac:dyDescent="0.6">
      <c r="A1" s="201" t="s">
        <v>190</v>
      </c>
      <c r="B1" s="209" t="s">
        <v>191</v>
      </c>
      <c r="C1" s="210" t="s">
        <v>192</v>
      </c>
      <c r="D1" s="211">
        <f>COUNTIF(D2:D130,"1")</f>
        <v>0</v>
      </c>
      <c r="E1" s="212" t="s">
        <v>193</v>
      </c>
      <c r="F1" s="213" t="s">
        <v>194</v>
      </c>
      <c r="G1" s="214" t="s">
        <v>195</v>
      </c>
      <c r="H1" s="215" t="s">
        <v>196</v>
      </c>
      <c r="I1" s="216" t="s">
        <v>197</v>
      </c>
      <c r="J1" s="212" t="s">
        <v>198</v>
      </c>
      <c r="K1" s="212" t="s">
        <v>199</v>
      </c>
      <c r="L1" s="217" t="s">
        <v>200</v>
      </c>
      <c r="M1" s="218" t="s">
        <v>201</v>
      </c>
      <c r="N1" s="218" t="s">
        <v>99</v>
      </c>
      <c r="O1" s="218" t="s">
        <v>202</v>
      </c>
      <c r="P1" s="219" t="s">
        <v>203</v>
      </c>
      <c r="Q1" s="218" t="s">
        <v>204</v>
      </c>
      <c r="R1" s="218" t="s">
        <v>99</v>
      </c>
      <c r="S1" s="220" t="s">
        <v>205</v>
      </c>
      <c r="T1" s="219" t="s">
        <v>206</v>
      </c>
      <c r="U1" s="218" t="s">
        <v>204</v>
      </c>
      <c r="V1" s="218" t="s">
        <v>99</v>
      </c>
      <c r="W1" s="220" t="s">
        <v>205</v>
      </c>
      <c r="X1" s="221" t="s">
        <v>207</v>
      </c>
      <c r="Y1" s="218" t="s">
        <v>204</v>
      </c>
      <c r="Z1" s="218" t="s">
        <v>99</v>
      </c>
      <c r="AA1" s="220" t="s">
        <v>205</v>
      </c>
      <c r="AB1" s="219" t="s">
        <v>208</v>
      </c>
      <c r="AC1" s="218" t="s">
        <v>204</v>
      </c>
      <c r="AD1" s="218" t="s">
        <v>99</v>
      </c>
      <c r="AE1" s="222" t="s">
        <v>209</v>
      </c>
      <c r="AF1" s="221" t="s">
        <v>210</v>
      </c>
      <c r="AG1" s="218" t="s">
        <v>204</v>
      </c>
      <c r="AH1" s="218" t="s">
        <v>99</v>
      </c>
      <c r="AI1" s="222" t="s">
        <v>209</v>
      </c>
      <c r="AJ1" s="221" t="s">
        <v>211</v>
      </c>
      <c r="AK1" s="218" t="s">
        <v>204</v>
      </c>
      <c r="AL1" s="218" t="s">
        <v>594</v>
      </c>
      <c r="AM1" s="218" t="s">
        <v>99</v>
      </c>
      <c r="AN1" s="222" t="s">
        <v>209</v>
      </c>
      <c r="AO1" s="221" t="s">
        <v>212</v>
      </c>
      <c r="AP1" s="218" t="s">
        <v>204</v>
      </c>
      <c r="AQ1" s="218" t="s">
        <v>99</v>
      </c>
      <c r="AR1" s="222" t="s">
        <v>209</v>
      </c>
      <c r="AS1" s="221" t="s">
        <v>213</v>
      </c>
      <c r="AT1" s="218" t="s">
        <v>204</v>
      </c>
      <c r="AU1" s="218" t="s">
        <v>99</v>
      </c>
      <c r="AV1" s="222" t="s">
        <v>209</v>
      </c>
      <c r="AW1" s="221" t="s">
        <v>214</v>
      </c>
      <c r="AX1" s="218" t="s">
        <v>204</v>
      </c>
      <c r="AY1" s="218" t="s">
        <v>99</v>
      </c>
      <c r="AZ1" s="222" t="s">
        <v>209</v>
      </c>
      <c r="BA1" s="221" t="s">
        <v>215</v>
      </c>
      <c r="BB1" s="223" t="s">
        <v>216</v>
      </c>
      <c r="BC1" s="224" t="s">
        <v>217</v>
      </c>
      <c r="BD1" s="223" t="s">
        <v>218</v>
      </c>
      <c r="BE1" s="225" t="s">
        <v>219</v>
      </c>
      <c r="BF1" s="201" t="s">
        <v>220</v>
      </c>
    </row>
    <row r="2" spans="1:66" ht="18.75" customHeight="1" x14ac:dyDescent="0.3">
      <c r="A2" s="201">
        <v>1</v>
      </c>
      <c r="B2" s="201" t="str">
        <f t="shared" ref="B2:B33" si="0">IF(A2=BF2,"v","x")</f>
        <v>v</v>
      </c>
      <c r="C2" s="201" t="s">
        <v>221</v>
      </c>
      <c r="D2" s="205"/>
      <c r="E2" s="226" t="s">
        <v>222</v>
      </c>
      <c r="F2" s="227"/>
      <c r="G2" s="228" t="s">
        <v>223</v>
      </c>
      <c r="H2" s="229">
        <f t="shared" ref="H2:H33" si="1">SUM(L2+P2+T2+X2+AB2+AF2+AJ2+AO2+AS2+AW2+BA2)</f>
        <v>1050.4444444444443</v>
      </c>
      <c r="I2" s="230">
        <v>2003</v>
      </c>
      <c r="J2" s="231">
        <f t="shared" ref="J2:J33" si="2">2019-I2</f>
        <v>16</v>
      </c>
      <c r="K2" s="232">
        <f t="shared" ref="K2:K33" si="3">H2-L2</f>
        <v>303.33333333333337</v>
      </c>
      <c r="L2" s="217">
        <v>747.11111111111097</v>
      </c>
      <c r="M2" s="233">
        <v>10</v>
      </c>
      <c r="N2" s="233">
        <v>7</v>
      </c>
      <c r="O2" s="233">
        <v>43</v>
      </c>
      <c r="P2" s="221">
        <f t="shared" ref="P2:P33" si="4">SUM(N2*10+O2)/M2*10</f>
        <v>113</v>
      </c>
      <c r="Q2" s="233">
        <v>1</v>
      </c>
      <c r="R2" s="233"/>
      <c r="S2" s="233"/>
      <c r="T2" s="221">
        <f t="shared" ref="T2:T33" si="5">SUM(R2*10+S2)/Q2*10</f>
        <v>0</v>
      </c>
      <c r="U2" s="233">
        <v>1</v>
      </c>
      <c r="V2" s="233"/>
      <c r="W2" s="233"/>
      <c r="X2" s="221">
        <f t="shared" ref="X2:X7" si="6">SUM(V2*10+W2)/U2*10</f>
        <v>0</v>
      </c>
      <c r="Y2" s="233">
        <v>10</v>
      </c>
      <c r="Z2" s="233">
        <v>6</v>
      </c>
      <c r="AA2" s="233">
        <v>37</v>
      </c>
      <c r="AB2" s="221">
        <f t="shared" ref="AB2:AB33" si="7">SUM(Z2*10+AA2)/Y2*10</f>
        <v>97</v>
      </c>
      <c r="AC2" s="233">
        <v>1</v>
      </c>
      <c r="AD2" s="233"/>
      <c r="AE2" s="233"/>
      <c r="AF2" s="221">
        <f t="shared" ref="AF2:AF33" si="8">SUM(AD2*10+AE2)/AC2*10</f>
        <v>0</v>
      </c>
      <c r="AG2" s="233">
        <v>1</v>
      </c>
      <c r="AH2" s="233"/>
      <c r="AI2" s="233"/>
      <c r="AJ2" s="221">
        <f t="shared" ref="AJ2:AJ33" si="9">SUM(AH2*10+AI2)/AG2*10</f>
        <v>0</v>
      </c>
      <c r="AK2" s="233">
        <v>6</v>
      </c>
      <c r="AL2" s="233">
        <v>1</v>
      </c>
      <c r="AM2" s="233">
        <v>3</v>
      </c>
      <c r="AN2" s="233">
        <v>26</v>
      </c>
      <c r="AO2" s="221">
        <f t="shared" ref="AO2:AO33" si="10">SUM(AM2*10+AN2/AL2)/AK2*10</f>
        <v>93.333333333333343</v>
      </c>
      <c r="AP2" s="233">
        <v>1</v>
      </c>
      <c r="AQ2" s="233"/>
      <c r="AR2" s="233"/>
      <c r="AS2" s="221">
        <f t="shared" ref="AS2:AS33" si="11">SUM(AQ2*10+AR2)/AP2*10</f>
        <v>0</v>
      </c>
      <c r="AT2" s="233">
        <v>1</v>
      </c>
      <c r="AU2" s="233"/>
      <c r="AV2" s="233"/>
      <c r="AW2" s="234">
        <f t="shared" ref="AW2:AW33" si="12">SUM(AU2*10+AV2)/AT2*10</f>
        <v>0</v>
      </c>
      <c r="AX2" s="233">
        <v>1</v>
      </c>
      <c r="AY2" s="233"/>
      <c r="AZ2" s="233"/>
      <c r="BA2" s="221">
        <f t="shared" ref="BA2:BA33" si="13">SUM(AY2*10+AZ2)/AX2*10</f>
        <v>0</v>
      </c>
      <c r="BB2" s="205">
        <f t="shared" ref="BB2:BB33" si="14">IF(H2&lt;250,0,IF(H2&lt;500,250,IF(H2&lt;750,"500",IF(H2&lt;1000,750,IF(H2&lt;1500,1000,IF(H2&lt;2000,1500,IF(H2&lt;2500,2000,IF(H2&lt;3000,2500,3000))))))))</f>
        <v>1000</v>
      </c>
      <c r="BC2" s="235">
        <v>750</v>
      </c>
      <c r="BD2" s="205">
        <f t="shared" ref="BD2:BD33" si="15">BB2-BC2</f>
        <v>250</v>
      </c>
      <c r="BE2" s="205" t="str">
        <f t="shared" ref="BE2:BE33" si="16">IF(BD2=0,"geen actie",CONCATENATE("diploma uitschrijven: ",BB2," punten"))</f>
        <v>diploma uitschrijven: 1000 punten</v>
      </c>
      <c r="BF2" s="201">
        <v>1</v>
      </c>
      <c r="BG2" s="236"/>
    </row>
    <row r="3" spans="1:66" ht="18.75" customHeight="1" x14ac:dyDescent="0.3">
      <c r="A3" s="201">
        <v>2</v>
      </c>
      <c r="B3" s="201" t="str">
        <f t="shared" si="0"/>
        <v>v</v>
      </c>
      <c r="C3" s="201" t="s">
        <v>221</v>
      </c>
      <c r="D3" s="205"/>
      <c r="E3" s="226" t="s">
        <v>224</v>
      </c>
      <c r="F3" s="227">
        <v>116594</v>
      </c>
      <c r="G3" s="228" t="s">
        <v>225</v>
      </c>
      <c r="H3" s="229">
        <f t="shared" si="1"/>
        <v>886.86507936507917</v>
      </c>
      <c r="I3" s="230">
        <v>2006</v>
      </c>
      <c r="J3" s="231">
        <f t="shared" si="2"/>
        <v>13</v>
      </c>
      <c r="K3" s="232">
        <f t="shared" si="3"/>
        <v>318.47222222222217</v>
      </c>
      <c r="L3" s="217">
        <v>568.392857142857</v>
      </c>
      <c r="M3" s="233">
        <v>6</v>
      </c>
      <c r="N3" s="233">
        <v>3</v>
      </c>
      <c r="O3" s="233">
        <v>25</v>
      </c>
      <c r="P3" s="221">
        <f t="shared" si="4"/>
        <v>91.666666666666657</v>
      </c>
      <c r="Q3" s="233">
        <v>9</v>
      </c>
      <c r="R3" s="233">
        <v>4</v>
      </c>
      <c r="S3" s="233">
        <v>28</v>
      </c>
      <c r="T3" s="221">
        <f t="shared" si="5"/>
        <v>75.555555555555557</v>
      </c>
      <c r="U3" s="233">
        <v>12</v>
      </c>
      <c r="V3" s="233">
        <v>6</v>
      </c>
      <c r="W3" s="233">
        <v>42</v>
      </c>
      <c r="X3" s="221">
        <f t="shared" si="6"/>
        <v>85</v>
      </c>
      <c r="Y3" s="233">
        <v>1</v>
      </c>
      <c r="Z3" s="233"/>
      <c r="AA3" s="233"/>
      <c r="AB3" s="221">
        <f t="shared" si="7"/>
        <v>0</v>
      </c>
      <c r="AC3" s="233">
        <v>8</v>
      </c>
      <c r="AD3" s="233">
        <v>3</v>
      </c>
      <c r="AE3" s="233">
        <v>23</v>
      </c>
      <c r="AF3" s="221">
        <f t="shared" si="8"/>
        <v>66.25</v>
      </c>
      <c r="AG3" s="233">
        <v>1</v>
      </c>
      <c r="AH3" s="233"/>
      <c r="AI3" s="233"/>
      <c r="AJ3" s="221">
        <f t="shared" si="9"/>
        <v>0</v>
      </c>
      <c r="AK3" s="233">
        <v>1</v>
      </c>
      <c r="AL3" s="233">
        <v>1</v>
      </c>
      <c r="AM3" s="233"/>
      <c r="AN3" s="233"/>
      <c r="AO3" s="221">
        <f t="shared" si="10"/>
        <v>0</v>
      </c>
      <c r="AP3" s="233">
        <v>1</v>
      </c>
      <c r="AQ3" s="233"/>
      <c r="AR3" s="233"/>
      <c r="AS3" s="221">
        <f t="shared" si="11"/>
        <v>0</v>
      </c>
      <c r="AT3" s="233">
        <v>1</v>
      </c>
      <c r="AU3" s="233"/>
      <c r="AV3" s="233"/>
      <c r="AW3" s="234">
        <f t="shared" si="12"/>
        <v>0</v>
      </c>
      <c r="AX3" s="233">
        <v>1</v>
      </c>
      <c r="AY3" s="233"/>
      <c r="AZ3" s="233"/>
      <c r="BA3" s="221">
        <f t="shared" si="13"/>
        <v>0</v>
      </c>
      <c r="BB3" s="205">
        <f t="shared" si="14"/>
        <v>750</v>
      </c>
      <c r="BC3" s="235">
        <v>750</v>
      </c>
      <c r="BD3" s="205">
        <f t="shared" si="15"/>
        <v>0</v>
      </c>
      <c r="BE3" s="205" t="str">
        <f t="shared" si="16"/>
        <v>geen actie</v>
      </c>
      <c r="BF3" s="201">
        <v>2</v>
      </c>
      <c r="BG3" s="236"/>
      <c r="BH3" s="236"/>
      <c r="BI3" s="236"/>
      <c r="BJ3" s="236"/>
      <c r="BN3" s="236"/>
    </row>
    <row r="4" spans="1:66" ht="18" customHeight="1" x14ac:dyDescent="0.3">
      <c r="A4" s="201">
        <v>3</v>
      </c>
      <c r="B4" s="201" t="str">
        <f t="shared" si="0"/>
        <v>v</v>
      </c>
      <c r="C4" s="201" t="s">
        <v>221</v>
      </c>
      <c r="D4" s="205"/>
      <c r="E4" s="226" t="s">
        <v>226</v>
      </c>
      <c r="F4" s="227">
        <v>116273</v>
      </c>
      <c r="G4" s="228" t="s">
        <v>227</v>
      </c>
      <c r="H4" s="229">
        <f t="shared" si="1"/>
        <v>1467.3690476190434</v>
      </c>
      <c r="I4" s="230">
        <v>2005</v>
      </c>
      <c r="J4" s="231">
        <f t="shared" si="2"/>
        <v>14</v>
      </c>
      <c r="K4" s="232">
        <f t="shared" si="3"/>
        <v>368.33333333333348</v>
      </c>
      <c r="L4" s="217">
        <v>1099.0357142857099</v>
      </c>
      <c r="M4" s="233">
        <v>1</v>
      </c>
      <c r="N4" s="233"/>
      <c r="O4" s="233"/>
      <c r="P4" s="221">
        <f t="shared" si="4"/>
        <v>0</v>
      </c>
      <c r="Q4" s="233">
        <v>1</v>
      </c>
      <c r="R4" s="233"/>
      <c r="S4" s="233"/>
      <c r="T4" s="221">
        <f t="shared" si="5"/>
        <v>0</v>
      </c>
      <c r="U4" s="233">
        <v>12</v>
      </c>
      <c r="V4" s="233">
        <v>12</v>
      </c>
      <c r="W4" s="233">
        <v>60</v>
      </c>
      <c r="X4" s="221">
        <f t="shared" si="6"/>
        <v>150</v>
      </c>
      <c r="Y4" s="233">
        <v>9</v>
      </c>
      <c r="Z4" s="233">
        <v>4</v>
      </c>
      <c r="AA4" s="233">
        <v>38</v>
      </c>
      <c r="AB4" s="221">
        <f t="shared" si="7"/>
        <v>86.666666666666657</v>
      </c>
      <c r="AC4" s="233">
        <v>1</v>
      </c>
      <c r="AD4" s="233"/>
      <c r="AE4" s="233"/>
      <c r="AF4" s="221">
        <f t="shared" si="8"/>
        <v>0</v>
      </c>
      <c r="AG4" s="233">
        <v>1</v>
      </c>
      <c r="AH4" s="233"/>
      <c r="AI4" s="233"/>
      <c r="AJ4" s="221">
        <f t="shared" si="9"/>
        <v>0</v>
      </c>
      <c r="AK4" s="233">
        <v>6</v>
      </c>
      <c r="AL4" s="233">
        <v>1</v>
      </c>
      <c r="AM4" s="233">
        <v>5</v>
      </c>
      <c r="AN4" s="233">
        <v>29</v>
      </c>
      <c r="AO4" s="221">
        <f t="shared" si="10"/>
        <v>131.66666666666666</v>
      </c>
      <c r="AP4" s="233">
        <v>1</v>
      </c>
      <c r="AQ4" s="233"/>
      <c r="AR4" s="233"/>
      <c r="AS4" s="221">
        <f t="shared" si="11"/>
        <v>0</v>
      </c>
      <c r="AT4" s="233">
        <v>1</v>
      </c>
      <c r="AU4" s="233"/>
      <c r="AV4" s="233"/>
      <c r="AW4" s="234">
        <f t="shared" si="12"/>
        <v>0</v>
      </c>
      <c r="AX4" s="233">
        <v>1</v>
      </c>
      <c r="AY4" s="233"/>
      <c r="AZ4" s="233"/>
      <c r="BA4" s="221">
        <f t="shared" si="13"/>
        <v>0</v>
      </c>
      <c r="BB4" s="205">
        <f t="shared" si="14"/>
        <v>1000</v>
      </c>
      <c r="BC4" s="235">
        <v>1000</v>
      </c>
      <c r="BD4" s="205">
        <f t="shared" si="15"/>
        <v>0</v>
      </c>
      <c r="BE4" s="205" t="str">
        <f t="shared" si="16"/>
        <v>geen actie</v>
      </c>
      <c r="BF4" s="201">
        <v>3</v>
      </c>
      <c r="BG4" s="236"/>
      <c r="BH4" s="236"/>
      <c r="BI4" s="236"/>
      <c r="BJ4" s="236"/>
      <c r="BN4" s="236"/>
    </row>
    <row r="5" spans="1:66" ht="18.75" customHeight="1" x14ac:dyDescent="0.3">
      <c r="A5" s="201">
        <v>4</v>
      </c>
      <c r="B5" s="201" t="str">
        <f t="shared" si="0"/>
        <v>v</v>
      </c>
      <c r="C5" s="201" t="s">
        <v>221</v>
      </c>
      <c r="D5" s="237"/>
      <c r="E5" s="226" t="s">
        <v>228</v>
      </c>
      <c r="F5" s="227">
        <v>117298</v>
      </c>
      <c r="G5" s="228" t="s">
        <v>229</v>
      </c>
      <c r="H5" s="229">
        <f t="shared" si="1"/>
        <v>112</v>
      </c>
      <c r="I5" s="230">
        <v>2005</v>
      </c>
      <c r="J5" s="231">
        <f t="shared" si="2"/>
        <v>14</v>
      </c>
      <c r="K5" s="232">
        <f t="shared" si="3"/>
        <v>112</v>
      </c>
      <c r="L5" s="217">
        <v>0</v>
      </c>
      <c r="M5" s="233">
        <v>10</v>
      </c>
      <c r="N5" s="233">
        <v>2</v>
      </c>
      <c r="O5" s="233">
        <v>22</v>
      </c>
      <c r="P5" s="221">
        <f t="shared" si="4"/>
        <v>42</v>
      </c>
      <c r="Q5" s="233">
        <v>1</v>
      </c>
      <c r="R5" s="233"/>
      <c r="S5" s="233"/>
      <c r="T5" s="221">
        <f t="shared" si="5"/>
        <v>0</v>
      </c>
      <c r="U5" s="233">
        <v>1</v>
      </c>
      <c r="V5" s="233"/>
      <c r="W5" s="233"/>
      <c r="X5" s="221">
        <f t="shared" si="6"/>
        <v>0</v>
      </c>
      <c r="Y5" s="233">
        <v>1</v>
      </c>
      <c r="Z5" s="233"/>
      <c r="AA5" s="233"/>
      <c r="AB5" s="221">
        <f t="shared" si="7"/>
        <v>0</v>
      </c>
      <c r="AC5" s="233">
        <v>1</v>
      </c>
      <c r="AD5" s="233"/>
      <c r="AE5" s="233"/>
      <c r="AF5" s="221">
        <f t="shared" si="8"/>
        <v>0</v>
      </c>
      <c r="AG5" s="233">
        <v>5</v>
      </c>
      <c r="AH5" s="233">
        <v>2</v>
      </c>
      <c r="AI5" s="233">
        <v>15</v>
      </c>
      <c r="AJ5" s="221">
        <f t="shared" si="9"/>
        <v>70</v>
      </c>
      <c r="AK5" s="233">
        <v>1</v>
      </c>
      <c r="AL5" s="233">
        <v>1</v>
      </c>
      <c r="AM5" s="233"/>
      <c r="AN5" s="233"/>
      <c r="AO5" s="221">
        <f t="shared" si="10"/>
        <v>0</v>
      </c>
      <c r="AP5" s="233">
        <v>1</v>
      </c>
      <c r="AQ5" s="233"/>
      <c r="AR5" s="233"/>
      <c r="AS5" s="221">
        <f t="shared" si="11"/>
        <v>0</v>
      </c>
      <c r="AT5" s="233">
        <v>1</v>
      </c>
      <c r="AU5" s="233"/>
      <c r="AV5" s="233"/>
      <c r="AW5" s="234">
        <f t="shared" si="12"/>
        <v>0</v>
      </c>
      <c r="AX5" s="233">
        <v>1</v>
      </c>
      <c r="AY5" s="233"/>
      <c r="AZ5" s="233"/>
      <c r="BA5" s="221">
        <f t="shared" si="13"/>
        <v>0</v>
      </c>
      <c r="BB5" s="205">
        <f t="shared" si="14"/>
        <v>0</v>
      </c>
      <c r="BC5" s="235">
        <v>0</v>
      </c>
      <c r="BD5" s="205">
        <f t="shared" si="15"/>
        <v>0</v>
      </c>
      <c r="BE5" s="205" t="str">
        <f t="shared" si="16"/>
        <v>geen actie</v>
      </c>
      <c r="BF5" s="201">
        <v>4</v>
      </c>
      <c r="BG5" s="236"/>
      <c r="BH5" s="236"/>
      <c r="BI5" s="236"/>
      <c r="BJ5" s="236"/>
      <c r="BK5" s="236"/>
      <c r="BL5" s="236"/>
      <c r="BM5" s="236"/>
      <c r="BN5" s="236"/>
    </row>
    <row r="6" spans="1:66" ht="18.75" customHeight="1" x14ac:dyDescent="0.3">
      <c r="A6" s="201">
        <v>5</v>
      </c>
      <c r="B6" s="201" t="str">
        <f t="shared" si="0"/>
        <v>v</v>
      </c>
      <c r="C6" s="201" t="s">
        <v>221</v>
      </c>
      <c r="D6" s="205"/>
      <c r="E6" s="226" t="s">
        <v>230</v>
      </c>
      <c r="F6" s="201">
        <v>117120</v>
      </c>
      <c r="G6" s="238" t="s">
        <v>223</v>
      </c>
      <c r="H6" s="229">
        <f t="shared" si="1"/>
        <v>371.83405483405443</v>
      </c>
      <c r="I6" s="230">
        <v>2004</v>
      </c>
      <c r="J6" s="231">
        <f t="shared" si="2"/>
        <v>15</v>
      </c>
      <c r="K6" s="232">
        <f t="shared" si="3"/>
        <v>261.44444444444446</v>
      </c>
      <c r="L6" s="217">
        <v>110.38961038961</v>
      </c>
      <c r="M6" s="233">
        <v>10</v>
      </c>
      <c r="N6" s="233">
        <v>0</v>
      </c>
      <c r="O6" s="233">
        <v>19</v>
      </c>
      <c r="P6" s="221">
        <f t="shared" si="4"/>
        <v>19</v>
      </c>
      <c r="Q6" s="233">
        <v>10</v>
      </c>
      <c r="R6" s="233">
        <v>0</v>
      </c>
      <c r="S6" s="233">
        <v>10</v>
      </c>
      <c r="T6" s="221">
        <f t="shared" si="5"/>
        <v>10</v>
      </c>
      <c r="U6" s="233">
        <v>5</v>
      </c>
      <c r="V6" s="233">
        <v>2</v>
      </c>
      <c r="W6" s="233">
        <v>14</v>
      </c>
      <c r="X6" s="221">
        <f t="shared" si="6"/>
        <v>68</v>
      </c>
      <c r="Y6" s="233">
        <v>9</v>
      </c>
      <c r="Z6" s="233">
        <v>1</v>
      </c>
      <c r="AA6" s="233">
        <v>24</v>
      </c>
      <c r="AB6" s="221">
        <f t="shared" si="7"/>
        <v>37.777777777777779</v>
      </c>
      <c r="AC6" s="233">
        <v>7</v>
      </c>
      <c r="AD6" s="233">
        <v>2</v>
      </c>
      <c r="AE6" s="233">
        <v>15</v>
      </c>
      <c r="AF6" s="221">
        <f t="shared" si="8"/>
        <v>50</v>
      </c>
      <c r="AG6" s="233">
        <v>6</v>
      </c>
      <c r="AH6" s="233">
        <v>2</v>
      </c>
      <c r="AI6" s="233">
        <v>15</v>
      </c>
      <c r="AJ6" s="221">
        <f t="shared" si="9"/>
        <v>58.333333333333329</v>
      </c>
      <c r="AK6" s="233">
        <v>6</v>
      </c>
      <c r="AL6" s="233">
        <v>1</v>
      </c>
      <c r="AM6" s="233">
        <v>0</v>
      </c>
      <c r="AN6" s="233">
        <v>11</v>
      </c>
      <c r="AO6" s="221">
        <f t="shared" si="10"/>
        <v>18.333333333333332</v>
      </c>
      <c r="AP6" s="233">
        <v>1</v>
      </c>
      <c r="AQ6" s="233"/>
      <c r="AR6" s="233"/>
      <c r="AS6" s="221">
        <f t="shared" si="11"/>
        <v>0</v>
      </c>
      <c r="AT6" s="233">
        <v>1</v>
      </c>
      <c r="AU6" s="233"/>
      <c r="AV6" s="233"/>
      <c r="AW6" s="234">
        <f t="shared" si="12"/>
        <v>0</v>
      </c>
      <c r="AX6" s="233">
        <v>1</v>
      </c>
      <c r="AY6" s="233"/>
      <c r="AZ6" s="233"/>
      <c r="BA6" s="221">
        <f t="shared" si="13"/>
        <v>0</v>
      </c>
      <c r="BB6" s="205">
        <f t="shared" si="14"/>
        <v>250</v>
      </c>
      <c r="BC6" s="239">
        <v>250</v>
      </c>
      <c r="BD6" s="205">
        <f t="shared" si="15"/>
        <v>0</v>
      </c>
      <c r="BE6" s="205" t="str">
        <f t="shared" si="16"/>
        <v>geen actie</v>
      </c>
      <c r="BF6" s="201">
        <v>5</v>
      </c>
      <c r="BG6" s="236"/>
      <c r="BH6" s="236"/>
      <c r="BI6" s="236"/>
      <c r="BJ6" s="236"/>
      <c r="BN6" s="236"/>
    </row>
    <row r="7" spans="1:66" ht="18.75" customHeight="1" x14ac:dyDescent="0.3">
      <c r="A7" s="201">
        <v>53</v>
      </c>
      <c r="B7" s="201" t="str">
        <f t="shared" si="0"/>
        <v>v</v>
      </c>
      <c r="C7" s="201"/>
      <c r="D7" s="246"/>
      <c r="E7" s="226" t="s">
        <v>595</v>
      </c>
      <c r="F7" s="247"/>
      <c r="G7" s="201" t="s">
        <v>232</v>
      </c>
      <c r="H7" s="229">
        <f t="shared" si="1"/>
        <v>73.636363636363626</v>
      </c>
      <c r="I7" s="240">
        <v>2005</v>
      </c>
      <c r="J7" s="231">
        <f t="shared" si="2"/>
        <v>14</v>
      </c>
      <c r="K7" s="232">
        <f t="shared" si="3"/>
        <v>73.636363636363626</v>
      </c>
      <c r="L7" s="217"/>
      <c r="M7" s="233">
        <v>1</v>
      </c>
      <c r="N7" s="233"/>
      <c r="O7" s="233"/>
      <c r="P7" s="221">
        <f t="shared" si="4"/>
        <v>0</v>
      </c>
      <c r="Q7" s="233">
        <v>1</v>
      </c>
      <c r="R7" s="233"/>
      <c r="S7" s="233"/>
      <c r="T7" s="221">
        <f t="shared" si="5"/>
        <v>0</v>
      </c>
      <c r="U7" s="233">
        <v>1</v>
      </c>
      <c r="V7" s="233"/>
      <c r="W7" s="233"/>
      <c r="X7" s="221">
        <f t="shared" si="6"/>
        <v>0</v>
      </c>
      <c r="Y7" s="233">
        <v>1</v>
      </c>
      <c r="Z7" s="233"/>
      <c r="AA7" s="233"/>
      <c r="AB7" s="221">
        <f t="shared" si="7"/>
        <v>0</v>
      </c>
      <c r="AC7" s="233">
        <v>1</v>
      </c>
      <c r="AD7" s="233"/>
      <c r="AE7" s="233"/>
      <c r="AF7" s="221">
        <f t="shared" si="8"/>
        <v>0</v>
      </c>
      <c r="AG7" s="233">
        <v>11</v>
      </c>
      <c r="AH7" s="233">
        <v>4</v>
      </c>
      <c r="AI7" s="233">
        <v>41</v>
      </c>
      <c r="AJ7" s="221">
        <f t="shared" si="9"/>
        <v>73.636363636363626</v>
      </c>
      <c r="AK7" s="233">
        <v>1</v>
      </c>
      <c r="AL7" s="233">
        <v>1</v>
      </c>
      <c r="AM7" s="233"/>
      <c r="AN7" s="233"/>
      <c r="AO7" s="221">
        <f t="shared" si="10"/>
        <v>0</v>
      </c>
      <c r="AP7" s="233">
        <v>1</v>
      </c>
      <c r="AQ7" s="233"/>
      <c r="AR7" s="233"/>
      <c r="AS7" s="221">
        <f t="shared" si="11"/>
        <v>0</v>
      </c>
      <c r="AT7" s="233">
        <v>1</v>
      </c>
      <c r="AU7" s="233"/>
      <c r="AV7" s="233"/>
      <c r="AW7" s="234">
        <f t="shared" si="12"/>
        <v>0</v>
      </c>
      <c r="AX7" s="233">
        <v>1</v>
      </c>
      <c r="AY7" s="233"/>
      <c r="AZ7" s="233"/>
      <c r="BA7" s="221">
        <f t="shared" si="13"/>
        <v>0</v>
      </c>
      <c r="BB7" s="205">
        <f t="shared" si="14"/>
        <v>0</v>
      </c>
      <c r="BC7" s="239">
        <v>0</v>
      </c>
      <c r="BD7" s="205">
        <f t="shared" si="15"/>
        <v>0</v>
      </c>
      <c r="BE7" s="205" t="str">
        <f t="shared" si="16"/>
        <v>geen actie</v>
      </c>
      <c r="BF7" s="201">
        <v>53</v>
      </c>
      <c r="BG7" s="236"/>
      <c r="BH7" s="236"/>
      <c r="BI7" s="236"/>
      <c r="BJ7" s="236"/>
      <c r="BN7" s="236"/>
    </row>
    <row r="8" spans="1:66" ht="18" customHeight="1" x14ac:dyDescent="0.3">
      <c r="A8" s="201">
        <v>6</v>
      </c>
      <c r="B8" s="201" t="str">
        <f t="shared" si="0"/>
        <v>v</v>
      </c>
      <c r="C8" s="201"/>
      <c r="D8" s="237"/>
      <c r="E8" s="226" t="s">
        <v>231</v>
      </c>
      <c r="F8" s="205"/>
      <c r="G8" s="238" t="s">
        <v>232</v>
      </c>
      <c r="H8" s="229">
        <f t="shared" si="1"/>
        <v>135</v>
      </c>
      <c r="I8" s="240">
        <v>2003</v>
      </c>
      <c r="J8" s="231">
        <f t="shared" si="2"/>
        <v>16</v>
      </c>
      <c r="K8" s="232">
        <f t="shared" si="3"/>
        <v>135</v>
      </c>
      <c r="L8" s="217"/>
      <c r="M8" s="233">
        <v>1</v>
      </c>
      <c r="N8" s="233"/>
      <c r="O8" s="233"/>
      <c r="P8" s="221">
        <f t="shared" si="4"/>
        <v>0</v>
      </c>
      <c r="Q8" s="233">
        <v>1</v>
      </c>
      <c r="R8" s="233"/>
      <c r="S8" s="233"/>
      <c r="T8" s="221">
        <f t="shared" si="5"/>
        <v>0</v>
      </c>
      <c r="U8" s="233">
        <v>8</v>
      </c>
      <c r="V8" s="233">
        <v>7</v>
      </c>
      <c r="W8" s="233">
        <v>38</v>
      </c>
      <c r="X8" s="221">
        <f>SUM(V8*10+W8)/U9*10</f>
        <v>135</v>
      </c>
      <c r="Y8" s="233">
        <v>1</v>
      </c>
      <c r="Z8" s="233"/>
      <c r="AA8" s="233"/>
      <c r="AB8" s="221">
        <f t="shared" si="7"/>
        <v>0</v>
      </c>
      <c r="AC8" s="233">
        <v>1</v>
      </c>
      <c r="AD8" s="233"/>
      <c r="AE8" s="233"/>
      <c r="AF8" s="221">
        <f t="shared" si="8"/>
        <v>0</v>
      </c>
      <c r="AG8" s="233">
        <v>1</v>
      </c>
      <c r="AH8" s="233"/>
      <c r="AI8" s="233"/>
      <c r="AJ8" s="221">
        <f t="shared" si="9"/>
        <v>0</v>
      </c>
      <c r="AK8" s="233">
        <v>1</v>
      </c>
      <c r="AL8" s="233">
        <v>1</v>
      </c>
      <c r="AM8" s="233"/>
      <c r="AN8" s="233"/>
      <c r="AO8" s="221">
        <f t="shared" si="10"/>
        <v>0</v>
      </c>
      <c r="AP8" s="233">
        <v>1</v>
      </c>
      <c r="AQ8" s="233"/>
      <c r="AR8" s="233"/>
      <c r="AS8" s="221">
        <f t="shared" si="11"/>
        <v>0</v>
      </c>
      <c r="AT8" s="233">
        <v>1</v>
      </c>
      <c r="AU8" s="233"/>
      <c r="AV8" s="233"/>
      <c r="AW8" s="234">
        <f t="shared" si="12"/>
        <v>0</v>
      </c>
      <c r="AX8" s="233">
        <v>1</v>
      </c>
      <c r="AY8" s="233"/>
      <c r="AZ8" s="233"/>
      <c r="BA8" s="221">
        <f t="shared" si="13"/>
        <v>0</v>
      </c>
      <c r="BB8" s="205">
        <f t="shared" si="14"/>
        <v>0</v>
      </c>
      <c r="BC8" s="239">
        <v>1000</v>
      </c>
      <c r="BD8" s="205">
        <f t="shared" si="15"/>
        <v>-1000</v>
      </c>
      <c r="BE8" s="205" t="str">
        <f t="shared" si="16"/>
        <v>diploma uitschrijven: 0 punten</v>
      </c>
      <c r="BF8" s="201">
        <v>6</v>
      </c>
      <c r="BG8" s="236"/>
      <c r="BH8" s="236"/>
      <c r="BI8" s="236"/>
      <c r="BJ8" s="236"/>
      <c r="BN8" s="236"/>
    </row>
    <row r="9" spans="1:66" ht="18" customHeight="1" x14ac:dyDescent="0.3">
      <c r="A9" s="201">
        <v>7</v>
      </c>
      <c r="B9" s="201" t="str">
        <f t="shared" si="0"/>
        <v>v</v>
      </c>
      <c r="C9" s="201"/>
      <c r="D9" s="205"/>
      <c r="E9" s="226" t="s">
        <v>233</v>
      </c>
      <c r="F9" s="227">
        <v>116986</v>
      </c>
      <c r="G9" s="228" t="s">
        <v>234</v>
      </c>
      <c r="H9" s="229">
        <f t="shared" si="1"/>
        <v>1013.9603174603177</v>
      </c>
      <c r="I9" s="230">
        <v>2006</v>
      </c>
      <c r="J9" s="231">
        <f t="shared" si="2"/>
        <v>13</v>
      </c>
      <c r="K9" s="232">
        <f t="shared" si="3"/>
        <v>445.72727272727275</v>
      </c>
      <c r="L9" s="217">
        <v>568.23304473304495</v>
      </c>
      <c r="M9" s="233">
        <v>10</v>
      </c>
      <c r="N9" s="233">
        <v>6</v>
      </c>
      <c r="O9" s="233">
        <v>42</v>
      </c>
      <c r="P9" s="221">
        <f t="shared" si="4"/>
        <v>102</v>
      </c>
      <c r="Q9" s="233">
        <v>10</v>
      </c>
      <c r="R9" s="233">
        <v>5</v>
      </c>
      <c r="S9" s="233">
        <v>31</v>
      </c>
      <c r="T9" s="221">
        <f t="shared" si="5"/>
        <v>81</v>
      </c>
      <c r="U9" s="233">
        <v>8</v>
      </c>
      <c r="V9" s="233">
        <v>0</v>
      </c>
      <c r="W9" s="233">
        <v>24</v>
      </c>
      <c r="X9" s="221">
        <f t="shared" ref="X9:X40" si="17">SUM(V9*10+W9)/U9*10</f>
        <v>30</v>
      </c>
      <c r="Y9" s="233">
        <v>1</v>
      </c>
      <c r="Z9" s="233"/>
      <c r="AA9" s="233"/>
      <c r="AB9" s="221">
        <f t="shared" si="7"/>
        <v>0</v>
      </c>
      <c r="AC9" s="233">
        <v>1</v>
      </c>
      <c r="AD9" s="233"/>
      <c r="AE9" s="233"/>
      <c r="AF9" s="221">
        <f t="shared" si="8"/>
        <v>0</v>
      </c>
      <c r="AG9" s="233">
        <v>11</v>
      </c>
      <c r="AH9" s="233">
        <v>8</v>
      </c>
      <c r="AI9" s="233">
        <v>33</v>
      </c>
      <c r="AJ9" s="221">
        <f t="shared" si="9"/>
        <v>102.72727272727273</v>
      </c>
      <c r="AK9" s="233">
        <v>6</v>
      </c>
      <c r="AL9" s="233">
        <v>2</v>
      </c>
      <c r="AM9" s="233">
        <v>5</v>
      </c>
      <c r="AN9" s="233">
        <v>56</v>
      </c>
      <c r="AO9" s="221">
        <f t="shared" si="10"/>
        <v>130</v>
      </c>
      <c r="AP9" s="233">
        <v>1</v>
      </c>
      <c r="AQ9" s="233"/>
      <c r="AR9" s="233"/>
      <c r="AS9" s="221">
        <f t="shared" si="11"/>
        <v>0</v>
      </c>
      <c r="AT9" s="233">
        <v>1</v>
      </c>
      <c r="AU9" s="233"/>
      <c r="AV9" s="233"/>
      <c r="AW9" s="234">
        <f t="shared" si="12"/>
        <v>0</v>
      </c>
      <c r="AX9" s="233">
        <v>1</v>
      </c>
      <c r="AY9" s="233"/>
      <c r="AZ9" s="233"/>
      <c r="BA9" s="221">
        <f t="shared" si="13"/>
        <v>0</v>
      </c>
      <c r="BB9" s="205">
        <f t="shared" si="14"/>
        <v>1000</v>
      </c>
      <c r="BC9" s="239">
        <v>750</v>
      </c>
      <c r="BD9" s="205">
        <f t="shared" si="15"/>
        <v>250</v>
      </c>
      <c r="BE9" s="205" t="str">
        <f t="shared" si="16"/>
        <v>diploma uitschrijven: 1000 punten</v>
      </c>
      <c r="BF9" s="201">
        <v>7</v>
      </c>
      <c r="BG9" s="236"/>
      <c r="BH9" s="236"/>
      <c r="BI9" s="236"/>
      <c r="BJ9" s="236"/>
      <c r="BN9" s="236"/>
    </row>
    <row r="10" spans="1:66" ht="18" customHeight="1" x14ac:dyDescent="0.3">
      <c r="A10" s="201">
        <v>8</v>
      </c>
      <c r="B10" s="201" t="str">
        <f t="shared" si="0"/>
        <v>v</v>
      </c>
      <c r="C10" s="201" t="s">
        <v>221</v>
      </c>
      <c r="D10" s="205"/>
      <c r="E10" s="226" t="s">
        <v>235</v>
      </c>
      <c r="F10" s="227">
        <v>116236</v>
      </c>
      <c r="G10" s="228" t="s">
        <v>236</v>
      </c>
      <c r="H10" s="229">
        <f t="shared" si="1"/>
        <v>2509.45526695527</v>
      </c>
      <c r="I10" s="230">
        <v>2006</v>
      </c>
      <c r="J10" s="231">
        <f t="shared" si="2"/>
        <v>13</v>
      </c>
      <c r="K10" s="232">
        <f t="shared" si="3"/>
        <v>280</v>
      </c>
      <c r="L10" s="217">
        <v>2229.45526695527</v>
      </c>
      <c r="M10" s="233">
        <v>6</v>
      </c>
      <c r="N10" s="233">
        <v>5</v>
      </c>
      <c r="O10" s="233">
        <v>28</v>
      </c>
      <c r="P10" s="221">
        <f t="shared" si="4"/>
        <v>130</v>
      </c>
      <c r="Q10" s="233">
        <v>1</v>
      </c>
      <c r="R10" s="233"/>
      <c r="S10" s="233"/>
      <c r="T10" s="221">
        <f t="shared" si="5"/>
        <v>0</v>
      </c>
      <c r="U10" s="233">
        <v>1</v>
      </c>
      <c r="V10" s="233"/>
      <c r="W10" s="233"/>
      <c r="X10" s="221">
        <f t="shared" si="17"/>
        <v>0</v>
      </c>
      <c r="Y10" s="233">
        <v>1</v>
      </c>
      <c r="Z10" s="233"/>
      <c r="AA10" s="233"/>
      <c r="AB10" s="221">
        <f t="shared" si="7"/>
        <v>0</v>
      </c>
      <c r="AC10" s="233">
        <v>7</v>
      </c>
      <c r="AD10" s="233">
        <v>7</v>
      </c>
      <c r="AE10" s="233">
        <v>35</v>
      </c>
      <c r="AF10" s="221">
        <f t="shared" si="8"/>
        <v>150</v>
      </c>
      <c r="AG10" s="233">
        <v>1</v>
      </c>
      <c r="AH10" s="233"/>
      <c r="AI10" s="233"/>
      <c r="AJ10" s="221">
        <f t="shared" si="9"/>
        <v>0</v>
      </c>
      <c r="AK10" s="233">
        <v>1</v>
      </c>
      <c r="AL10" s="233">
        <v>1</v>
      </c>
      <c r="AM10" s="233"/>
      <c r="AN10" s="233"/>
      <c r="AO10" s="221">
        <f t="shared" si="10"/>
        <v>0</v>
      </c>
      <c r="AP10" s="233">
        <v>1</v>
      </c>
      <c r="AQ10" s="233"/>
      <c r="AR10" s="233"/>
      <c r="AS10" s="221">
        <f t="shared" si="11"/>
        <v>0</v>
      </c>
      <c r="AT10" s="233">
        <v>1</v>
      </c>
      <c r="AU10" s="233"/>
      <c r="AV10" s="233"/>
      <c r="AW10" s="234">
        <f t="shared" si="12"/>
        <v>0</v>
      </c>
      <c r="AX10" s="233">
        <v>1</v>
      </c>
      <c r="AY10" s="233"/>
      <c r="AZ10" s="233"/>
      <c r="BA10" s="221">
        <f t="shared" si="13"/>
        <v>0</v>
      </c>
      <c r="BB10" s="205">
        <f t="shared" si="14"/>
        <v>2500</v>
      </c>
      <c r="BC10" s="239">
        <v>2500</v>
      </c>
      <c r="BD10" s="205">
        <f t="shared" si="15"/>
        <v>0</v>
      </c>
      <c r="BE10" s="205" t="str">
        <f t="shared" si="16"/>
        <v>geen actie</v>
      </c>
      <c r="BF10" s="201">
        <v>8</v>
      </c>
      <c r="BG10" s="236"/>
      <c r="BH10" s="236"/>
      <c r="BI10" s="236"/>
      <c r="BJ10" s="236"/>
      <c r="BN10" s="236"/>
    </row>
    <row r="11" spans="1:66" ht="18" customHeight="1" x14ac:dyDescent="0.3">
      <c r="A11" s="201">
        <v>9</v>
      </c>
      <c r="B11" s="201" t="str">
        <f t="shared" si="0"/>
        <v>v</v>
      </c>
      <c r="C11" s="201" t="s">
        <v>221</v>
      </c>
      <c r="D11" s="205"/>
      <c r="E11" s="226" t="s">
        <v>237</v>
      </c>
      <c r="F11" s="227">
        <v>116748</v>
      </c>
      <c r="G11" s="228" t="s">
        <v>234</v>
      </c>
      <c r="H11" s="229">
        <f t="shared" si="1"/>
        <v>1195.3611111111109</v>
      </c>
      <c r="I11" s="230">
        <v>2006</v>
      </c>
      <c r="J11" s="231">
        <f t="shared" si="2"/>
        <v>13</v>
      </c>
      <c r="K11" s="232">
        <f t="shared" si="3"/>
        <v>226.98412698412687</v>
      </c>
      <c r="L11" s="217">
        <v>968.37698412698398</v>
      </c>
      <c r="M11" s="233">
        <v>6</v>
      </c>
      <c r="N11" s="233">
        <v>2</v>
      </c>
      <c r="O11" s="233">
        <v>12</v>
      </c>
      <c r="P11" s="221">
        <f t="shared" si="4"/>
        <v>53.333333333333329</v>
      </c>
      <c r="Q11" s="233">
        <v>7</v>
      </c>
      <c r="R11" s="233">
        <v>4</v>
      </c>
      <c r="S11" s="233">
        <v>24</v>
      </c>
      <c r="T11" s="221">
        <f t="shared" si="5"/>
        <v>91.428571428571416</v>
      </c>
      <c r="U11" s="233">
        <v>9</v>
      </c>
      <c r="V11" s="233">
        <v>6</v>
      </c>
      <c r="W11" s="233">
        <v>14</v>
      </c>
      <c r="X11" s="221">
        <f t="shared" si="17"/>
        <v>82.222222222222214</v>
      </c>
      <c r="Y11" s="233">
        <v>1</v>
      </c>
      <c r="Z11" s="233"/>
      <c r="AA11" s="233"/>
      <c r="AB11" s="221">
        <f t="shared" si="7"/>
        <v>0</v>
      </c>
      <c r="AC11" s="233">
        <v>1</v>
      </c>
      <c r="AD11" s="233"/>
      <c r="AE11" s="233"/>
      <c r="AF11" s="221">
        <f t="shared" si="8"/>
        <v>0</v>
      </c>
      <c r="AG11" s="233">
        <v>1</v>
      </c>
      <c r="AH11" s="233"/>
      <c r="AI11" s="233"/>
      <c r="AJ11" s="221">
        <f t="shared" si="9"/>
        <v>0</v>
      </c>
      <c r="AK11" s="233">
        <v>1</v>
      </c>
      <c r="AL11" s="233">
        <v>1</v>
      </c>
      <c r="AM11" s="233"/>
      <c r="AN11" s="233"/>
      <c r="AO11" s="221">
        <f t="shared" si="10"/>
        <v>0</v>
      </c>
      <c r="AP11" s="233">
        <v>1</v>
      </c>
      <c r="AQ11" s="233"/>
      <c r="AR11" s="233"/>
      <c r="AS11" s="221">
        <f t="shared" si="11"/>
        <v>0</v>
      </c>
      <c r="AT11" s="233">
        <v>1</v>
      </c>
      <c r="AU11" s="233"/>
      <c r="AV11" s="233"/>
      <c r="AW11" s="234">
        <f t="shared" si="12"/>
        <v>0</v>
      </c>
      <c r="AX11" s="233">
        <v>1</v>
      </c>
      <c r="AY11" s="233"/>
      <c r="AZ11" s="233"/>
      <c r="BA11" s="221">
        <f t="shared" si="13"/>
        <v>0</v>
      </c>
      <c r="BB11" s="205">
        <f t="shared" si="14"/>
        <v>1000</v>
      </c>
      <c r="BC11" s="239">
        <v>1000</v>
      </c>
      <c r="BD11" s="205">
        <f t="shared" si="15"/>
        <v>0</v>
      </c>
      <c r="BE11" s="205" t="str">
        <f t="shared" si="16"/>
        <v>geen actie</v>
      </c>
      <c r="BF11" s="201">
        <v>9</v>
      </c>
      <c r="BG11" s="236"/>
      <c r="BH11" s="236"/>
      <c r="BI11" s="236"/>
      <c r="BJ11" s="236"/>
      <c r="BN11" s="236"/>
    </row>
    <row r="12" spans="1:66" ht="18" customHeight="1" x14ac:dyDescent="0.3">
      <c r="A12" s="201">
        <v>10</v>
      </c>
      <c r="B12" s="201" t="str">
        <f t="shared" si="0"/>
        <v>v</v>
      </c>
      <c r="C12" s="201"/>
      <c r="D12" s="205"/>
      <c r="E12" s="226" t="s">
        <v>238</v>
      </c>
      <c r="F12" s="241">
        <v>117160</v>
      </c>
      <c r="G12" s="228" t="s">
        <v>234</v>
      </c>
      <c r="H12" s="229">
        <f t="shared" si="1"/>
        <v>555.36507936507905</v>
      </c>
      <c r="I12" s="230">
        <v>2007</v>
      </c>
      <c r="J12" s="231">
        <f t="shared" si="2"/>
        <v>12</v>
      </c>
      <c r="K12" s="232">
        <f t="shared" si="3"/>
        <v>0</v>
      </c>
      <c r="L12" s="242">
        <v>555.36507936507905</v>
      </c>
      <c r="M12" s="233">
        <v>1</v>
      </c>
      <c r="N12" s="233"/>
      <c r="O12" s="233"/>
      <c r="P12" s="221">
        <f t="shared" si="4"/>
        <v>0</v>
      </c>
      <c r="Q12" s="233">
        <v>1</v>
      </c>
      <c r="R12" s="233"/>
      <c r="S12" s="233"/>
      <c r="T12" s="221">
        <f t="shared" si="5"/>
        <v>0</v>
      </c>
      <c r="U12" s="233">
        <v>1</v>
      </c>
      <c r="V12" s="233"/>
      <c r="W12" s="233"/>
      <c r="X12" s="221">
        <f t="shared" si="17"/>
        <v>0</v>
      </c>
      <c r="Y12" s="233">
        <v>1</v>
      </c>
      <c r="Z12" s="233"/>
      <c r="AA12" s="233"/>
      <c r="AB12" s="221">
        <f t="shared" si="7"/>
        <v>0</v>
      </c>
      <c r="AC12" s="233">
        <v>1</v>
      </c>
      <c r="AD12" s="233"/>
      <c r="AE12" s="233"/>
      <c r="AF12" s="221">
        <f t="shared" si="8"/>
        <v>0</v>
      </c>
      <c r="AG12" s="233">
        <v>1</v>
      </c>
      <c r="AH12" s="233"/>
      <c r="AI12" s="233"/>
      <c r="AJ12" s="221">
        <f t="shared" si="9"/>
        <v>0</v>
      </c>
      <c r="AK12" s="233">
        <v>1</v>
      </c>
      <c r="AL12" s="233">
        <v>1</v>
      </c>
      <c r="AM12" s="233"/>
      <c r="AN12" s="233"/>
      <c r="AO12" s="221">
        <f t="shared" si="10"/>
        <v>0</v>
      </c>
      <c r="AP12" s="233">
        <v>1</v>
      </c>
      <c r="AQ12" s="233"/>
      <c r="AR12" s="233"/>
      <c r="AS12" s="221">
        <f t="shared" si="11"/>
        <v>0</v>
      </c>
      <c r="AT12" s="233">
        <v>1</v>
      </c>
      <c r="AU12" s="233"/>
      <c r="AV12" s="233"/>
      <c r="AW12" s="234">
        <f t="shared" si="12"/>
        <v>0</v>
      </c>
      <c r="AX12" s="233">
        <v>1</v>
      </c>
      <c r="AY12" s="233"/>
      <c r="AZ12" s="233"/>
      <c r="BA12" s="221">
        <f t="shared" si="13"/>
        <v>0</v>
      </c>
      <c r="BB12" s="205" t="str">
        <f t="shared" si="14"/>
        <v>500</v>
      </c>
      <c r="BC12" s="239">
        <v>500</v>
      </c>
      <c r="BD12" s="205">
        <f t="shared" si="15"/>
        <v>0</v>
      </c>
      <c r="BE12" s="205" t="str">
        <f t="shared" si="16"/>
        <v>geen actie</v>
      </c>
      <c r="BF12" s="201">
        <v>10</v>
      </c>
      <c r="BG12" s="236"/>
      <c r="BH12" s="236"/>
      <c r="BI12" s="236"/>
      <c r="BJ12" s="236"/>
      <c r="BN12" s="236"/>
    </row>
    <row r="13" spans="1:66" ht="18" customHeight="1" x14ac:dyDescent="0.3">
      <c r="A13" s="201">
        <v>11</v>
      </c>
      <c r="B13" s="201" t="str">
        <f t="shared" si="0"/>
        <v>v</v>
      </c>
      <c r="C13" s="201"/>
      <c r="D13" s="243"/>
      <c r="E13" s="207" t="s">
        <v>239</v>
      </c>
      <c r="F13" s="201">
        <v>117970</v>
      </c>
      <c r="G13" s="238" t="s">
        <v>240</v>
      </c>
      <c r="H13" s="229">
        <f t="shared" si="1"/>
        <v>112.22222222222221</v>
      </c>
      <c r="I13" s="230">
        <v>2006</v>
      </c>
      <c r="J13" s="231">
        <f t="shared" si="2"/>
        <v>13</v>
      </c>
      <c r="K13" s="232">
        <f t="shared" si="3"/>
        <v>0</v>
      </c>
      <c r="L13" s="242">
        <v>112.22222222222221</v>
      </c>
      <c r="M13" s="233">
        <v>1</v>
      </c>
      <c r="N13" s="233"/>
      <c r="O13" s="233"/>
      <c r="P13" s="221">
        <f t="shared" si="4"/>
        <v>0</v>
      </c>
      <c r="Q13" s="233">
        <v>1</v>
      </c>
      <c r="R13" s="233"/>
      <c r="S13" s="233"/>
      <c r="T13" s="221">
        <f t="shared" si="5"/>
        <v>0</v>
      </c>
      <c r="U13" s="233">
        <v>1</v>
      </c>
      <c r="V13" s="233"/>
      <c r="W13" s="233"/>
      <c r="X13" s="221">
        <f t="shared" si="17"/>
        <v>0</v>
      </c>
      <c r="Y13" s="233">
        <v>1</v>
      </c>
      <c r="Z13" s="233"/>
      <c r="AA13" s="233"/>
      <c r="AB13" s="221">
        <f t="shared" si="7"/>
        <v>0</v>
      </c>
      <c r="AC13" s="233">
        <v>1</v>
      </c>
      <c r="AD13" s="233"/>
      <c r="AE13" s="233"/>
      <c r="AF13" s="221">
        <f t="shared" si="8"/>
        <v>0</v>
      </c>
      <c r="AG13" s="233">
        <v>1</v>
      </c>
      <c r="AH13" s="233"/>
      <c r="AI13" s="233"/>
      <c r="AJ13" s="221">
        <f t="shared" si="9"/>
        <v>0</v>
      </c>
      <c r="AK13" s="233">
        <v>1</v>
      </c>
      <c r="AL13" s="233">
        <v>1</v>
      </c>
      <c r="AM13" s="233"/>
      <c r="AN13" s="233"/>
      <c r="AO13" s="221">
        <f t="shared" si="10"/>
        <v>0</v>
      </c>
      <c r="AP13" s="233">
        <v>1</v>
      </c>
      <c r="AQ13" s="233"/>
      <c r="AR13" s="233"/>
      <c r="AS13" s="221">
        <f t="shared" si="11"/>
        <v>0</v>
      </c>
      <c r="AT13" s="233">
        <v>1</v>
      </c>
      <c r="AU13" s="233"/>
      <c r="AV13" s="233"/>
      <c r="AW13" s="234">
        <f t="shared" si="12"/>
        <v>0</v>
      </c>
      <c r="AX13" s="233">
        <v>1</v>
      </c>
      <c r="AY13" s="233"/>
      <c r="AZ13" s="233"/>
      <c r="BA13" s="221">
        <f t="shared" si="13"/>
        <v>0</v>
      </c>
      <c r="BB13" s="205">
        <f t="shared" si="14"/>
        <v>0</v>
      </c>
      <c r="BC13" s="235">
        <v>0</v>
      </c>
      <c r="BD13" s="205">
        <f t="shared" si="15"/>
        <v>0</v>
      </c>
      <c r="BE13" s="205" t="str">
        <f t="shared" si="16"/>
        <v>geen actie</v>
      </c>
      <c r="BF13" s="201">
        <v>11</v>
      </c>
      <c r="BG13" s="236"/>
      <c r="BH13" s="236"/>
      <c r="BI13" s="236"/>
      <c r="BJ13" s="236"/>
      <c r="BN13" s="236"/>
    </row>
    <row r="14" spans="1:66" ht="18" customHeight="1" x14ac:dyDescent="0.3">
      <c r="A14" s="201">
        <v>12</v>
      </c>
      <c r="B14" s="201" t="str">
        <f t="shared" si="0"/>
        <v>v</v>
      </c>
      <c r="C14" s="201" t="s">
        <v>221</v>
      </c>
      <c r="D14" s="237"/>
      <c r="E14" s="226" t="s">
        <v>241</v>
      </c>
      <c r="F14" s="205"/>
      <c r="G14" s="238" t="s">
        <v>232</v>
      </c>
      <c r="H14" s="229">
        <f t="shared" si="1"/>
        <v>64.285714285714292</v>
      </c>
      <c r="I14" s="230">
        <v>2003</v>
      </c>
      <c r="J14" s="231">
        <f t="shared" si="2"/>
        <v>16</v>
      </c>
      <c r="K14" s="232">
        <f t="shared" si="3"/>
        <v>64.285714285714292</v>
      </c>
      <c r="L14" s="217"/>
      <c r="M14" s="233">
        <v>1</v>
      </c>
      <c r="N14" s="233"/>
      <c r="O14" s="233"/>
      <c r="P14" s="221">
        <f t="shared" si="4"/>
        <v>0</v>
      </c>
      <c r="Q14" s="233">
        <v>1</v>
      </c>
      <c r="R14" s="233"/>
      <c r="S14" s="233"/>
      <c r="T14" s="221">
        <f t="shared" si="5"/>
        <v>0</v>
      </c>
      <c r="U14" s="233">
        <v>7</v>
      </c>
      <c r="V14" s="233">
        <v>2</v>
      </c>
      <c r="W14" s="233">
        <v>25</v>
      </c>
      <c r="X14" s="221">
        <f t="shared" si="17"/>
        <v>64.285714285714292</v>
      </c>
      <c r="Y14" s="233">
        <v>1</v>
      </c>
      <c r="Z14" s="233"/>
      <c r="AA14" s="233"/>
      <c r="AB14" s="221">
        <f t="shared" si="7"/>
        <v>0</v>
      </c>
      <c r="AC14" s="233">
        <v>1</v>
      </c>
      <c r="AD14" s="233"/>
      <c r="AE14" s="233"/>
      <c r="AF14" s="221">
        <f t="shared" si="8"/>
        <v>0</v>
      </c>
      <c r="AG14" s="233">
        <v>1</v>
      </c>
      <c r="AH14" s="233"/>
      <c r="AI14" s="233"/>
      <c r="AJ14" s="221">
        <f t="shared" si="9"/>
        <v>0</v>
      </c>
      <c r="AK14" s="233">
        <v>1</v>
      </c>
      <c r="AL14" s="233">
        <v>1</v>
      </c>
      <c r="AM14" s="233"/>
      <c r="AN14" s="233"/>
      <c r="AO14" s="221">
        <f t="shared" si="10"/>
        <v>0</v>
      </c>
      <c r="AP14" s="233">
        <v>1</v>
      </c>
      <c r="AQ14" s="233"/>
      <c r="AR14" s="233"/>
      <c r="AS14" s="221">
        <f t="shared" si="11"/>
        <v>0</v>
      </c>
      <c r="AT14" s="233">
        <v>1</v>
      </c>
      <c r="AU14" s="233"/>
      <c r="AV14" s="233"/>
      <c r="AW14" s="234">
        <f t="shared" si="12"/>
        <v>0</v>
      </c>
      <c r="AX14" s="233">
        <v>1</v>
      </c>
      <c r="AY14" s="233"/>
      <c r="AZ14" s="233"/>
      <c r="BA14" s="221">
        <f t="shared" si="13"/>
        <v>0</v>
      </c>
      <c r="BB14" s="205">
        <f t="shared" si="14"/>
        <v>0</v>
      </c>
      <c r="BC14" s="235">
        <v>0</v>
      </c>
      <c r="BD14" s="205">
        <f t="shared" si="15"/>
        <v>0</v>
      </c>
      <c r="BE14" s="205" t="str">
        <f t="shared" si="16"/>
        <v>geen actie</v>
      </c>
      <c r="BF14" s="201">
        <v>12</v>
      </c>
      <c r="BG14" s="236"/>
      <c r="BH14" s="236"/>
      <c r="BI14" s="236"/>
      <c r="BJ14" s="236"/>
      <c r="BN14" s="236"/>
    </row>
    <row r="15" spans="1:66" ht="18" customHeight="1" x14ac:dyDescent="0.3">
      <c r="A15" s="201">
        <v>13</v>
      </c>
      <c r="B15" s="201" t="str">
        <f t="shared" si="0"/>
        <v>v</v>
      </c>
      <c r="C15" s="201"/>
      <c r="D15" s="205"/>
      <c r="E15" s="244" t="s">
        <v>242</v>
      </c>
      <c r="F15" s="241">
        <v>117468</v>
      </c>
      <c r="G15" s="228" t="s">
        <v>243</v>
      </c>
      <c r="H15" s="229">
        <f t="shared" si="1"/>
        <v>415.11111111111109</v>
      </c>
      <c r="I15" s="230">
        <v>2007</v>
      </c>
      <c r="J15" s="231">
        <f t="shared" si="2"/>
        <v>12</v>
      </c>
      <c r="K15" s="232">
        <f t="shared" si="3"/>
        <v>0</v>
      </c>
      <c r="L15" s="242">
        <v>415.11111111111109</v>
      </c>
      <c r="M15" s="233">
        <v>1</v>
      </c>
      <c r="N15" s="233"/>
      <c r="O15" s="233"/>
      <c r="P15" s="221">
        <f t="shared" si="4"/>
        <v>0</v>
      </c>
      <c r="Q15" s="233">
        <v>1</v>
      </c>
      <c r="R15" s="233"/>
      <c r="S15" s="233"/>
      <c r="T15" s="221">
        <f t="shared" si="5"/>
        <v>0</v>
      </c>
      <c r="U15" s="233">
        <v>1</v>
      </c>
      <c r="V15" s="233"/>
      <c r="W15" s="233"/>
      <c r="X15" s="221">
        <f t="shared" si="17"/>
        <v>0</v>
      </c>
      <c r="Y15" s="233">
        <v>1</v>
      </c>
      <c r="Z15" s="233"/>
      <c r="AA15" s="233"/>
      <c r="AB15" s="221">
        <f t="shared" si="7"/>
        <v>0</v>
      </c>
      <c r="AC15" s="233">
        <v>1</v>
      </c>
      <c r="AD15" s="233"/>
      <c r="AE15" s="233"/>
      <c r="AF15" s="221">
        <f t="shared" si="8"/>
        <v>0</v>
      </c>
      <c r="AG15" s="233">
        <v>1</v>
      </c>
      <c r="AH15" s="233"/>
      <c r="AI15" s="233"/>
      <c r="AJ15" s="221">
        <f t="shared" si="9"/>
        <v>0</v>
      </c>
      <c r="AK15" s="233">
        <v>1</v>
      </c>
      <c r="AL15" s="233">
        <v>1</v>
      </c>
      <c r="AM15" s="233"/>
      <c r="AN15" s="233"/>
      <c r="AO15" s="221">
        <f t="shared" si="10"/>
        <v>0</v>
      </c>
      <c r="AP15" s="233">
        <v>1</v>
      </c>
      <c r="AQ15" s="233"/>
      <c r="AR15" s="233"/>
      <c r="AS15" s="221">
        <f t="shared" si="11"/>
        <v>0</v>
      </c>
      <c r="AT15" s="233">
        <v>1</v>
      </c>
      <c r="AU15" s="233"/>
      <c r="AV15" s="233"/>
      <c r="AW15" s="234">
        <f t="shared" si="12"/>
        <v>0</v>
      </c>
      <c r="AX15" s="233">
        <v>1</v>
      </c>
      <c r="AY15" s="233"/>
      <c r="AZ15" s="233"/>
      <c r="BA15" s="221">
        <f t="shared" si="13"/>
        <v>0</v>
      </c>
      <c r="BB15" s="205">
        <f t="shared" si="14"/>
        <v>250</v>
      </c>
      <c r="BC15" s="235">
        <v>250</v>
      </c>
      <c r="BD15" s="205">
        <f t="shared" si="15"/>
        <v>0</v>
      </c>
      <c r="BE15" s="205" t="str">
        <f t="shared" si="16"/>
        <v>geen actie</v>
      </c>
      <c r="BF15" s="201">
        <v>13</v>
      </c>
      <c r="BG15" s="236"/>
      <c r="BH15" s="236"/>
      <c r="BI15" s="236"/>
      <c r="BJ15" s="236"/>
      <c r="BN15" s="236"/>
    </row>
    <row r="16" spans="1:66" ht="18" customHeight="1" x14ac:dyDescent="0.3">
      <c r="A16" s="201">
        <v>14</v>
      </c>
      <c r="B16" s="201" t="str">
        <f t="shared" si="0"/>
        <v>v</v>
      </c>
      <c r="C16" s="201" t="s">
        <v>221</v>
      </c>
      <c r="D16" s="205"/>
      <c r="E16" s="226" t="s">
        <v>244</v>
      </c>
      <c r="F16" s="227">
        <v>116727</v>
      </c>
      <c r="G16" s="228" t="s">
        <v>240</v>
      </c>
      <c r="H16" s="229">
        <f t="shared" si="1"/>
        <v>2101.5714285714275</v>
      </c>
      <c r="I16" s="230">
        <v>2006</v>
      </c>
      <c r="J16" s="231">
        <f t="shared" si="2"/>
        <v>13</v>
      </c>
      <c r="K16" s="232">
        <f t="shared" si="3"/>
        <v>669.2777777777776</v>
      </c>
      <c r="L16" s="217">
        <v>1432.2936507936499</v>
      </c>
      <c r="M16" s="233">
        <v>6</v>
      </c>
      <c r="N16" s="233">
        <v>3</v>
      </c>
      <c r="O16" s="233">
        <v>23</v>
      </c>
      <c r="P16" s="221">
        <f t="shared" si="4"/>
        <v>88.333333333333343</v>
      </c>
      <c r="Q16" s="233">
        <v>8</v>
      </c>
      <c r="R16" s="233">
        <v>6</v>
      </c>
      <c r="S16" s="233">
        <v>34</v>
      </c>
      <c r="T16" s="221">
        <f t="shared" si="5"/>
        <v>117.5</v>
      </c>
      <c r="U16" s="233">
        <v>9</v>
      </c>
      <c r="V16" s="233">
        <v>5</v>
      </c>
      <c r="W16" s="233">
        <v>29</v>
      </c>
      <c r="X16" s="221">
        <f t="shared" si="17"/>
        <v>87.777777777777786</v>
      </c>
      <c r="Y16" s="233">
        <v>6</v>
      </c>
      <c r="Z16" s="233">
        <v>4</v>
      </c>
      <c r="AA16" s="233">
        <v>21</v>
      </c>
      <c r="AB16" s="221">
        <f t="shared" si="7"/>
        <v>101.66666666666666</v>
      </c>
      <c r="AC16" s="233">
        <v>7</v>
      </c>
      <c r="AD16" s="233">
        <v>6</v>
      </c>
      <c r="AE16" s="233">
        <v>31</v>
      </c>
      <c r="AF16" s="221">
        <f t="shared" si="8"/>
        <v>130</v>
      </c>
      <c r="AG16" s="233">
        <v>5</v>
      </c>
      <c r="AH16" s="233">
        <v>2</v>
      </c>
      <c r="AI16" s="233">
        <v>17</v>
      </c>
      <c r="AJ16" s="221">
        <f t="shared" si="9"/>
        <v>74</v>
      </c>
      <c r="AK16" s="233">
        <v>6</v>
      </c>
      <c r="AL16" s="233">
        <v>1</v>
      </c>
      <c r="AM16" s="233">
        <v>2</v>
      </c>
      <c r="AN16" s="233">
        <v>22</v>
      </c>
      <c r="AO16" s="221">
        <f t="shared" si="10"/>
        <v>70</v>
      </c>
      <c r="AP16" s="233">
        <v>1</v>
      </c>
      <c r="AQ16" s="233"/>
      <c r="AR16" s="233"/>
      <c r="AS16" s="221">
        <f t="shared" si="11"/>
        <v>0</v>
      </c>
      <c r="AT16" s="233">
        <v>1</v>
      </c>
      <c r="AU16" s="233"/>
      <c r="AV16" s="233"/>
      <c r="AW16" s="234">
        <f t="shared" si="12"/>
        <v>0</v>
      </c>
      <c r="AX16" s="233">
        <v>1</v>
      </c>
      <c r="AY16" s="233"/>
      <c r="AZ16" s="233"/>
      <c r="BA16" s="221">
        <f t="shared" si="13"/>
        <v>0</v>
      </c>
      <c r="BB16" s="205">
        <f t="shared" si="14"/>
        <v>2000</v>
      </c>
      <c r="BC16" s="235">
        <v>2000</v>
      </c>
      <c r="BD16" s="205">
        <f t="shared" si="15"/>
        <v>0</v>
      </c>
      <c r="BE16" s="205" t="str">
        <f t="shared" si="16"/>
        <v>geen actie</v>
      </c>
      <c r="BF16" s="201">
        <v>14</v>
      </c>
      <c r="BG16" s="236"/>
      <c r="BH16" s="236"/>
      <c r="BI16" s="236"/>
      <c r="BJ16" s="236"/>
      <c r="BN16" s="236"/>
    </row>
    <row r="17" spans="1:66" ht="18.75" customHeight="1" x14ac:dyDescent="0.3">
      <c r="A17" s="201">
        <v>15</v>
      </c>
      <c r="B17" s="201" t="str">
        <f t="shared" si="0"/>
        <v>v</v>
      </c>
      <c r="C17" s="201" t="s">
        <v>221</v>
      </c>
      <c r="D17" s="205"/>
      <c r="E17" s="226" t="s">
        <v>245</v>
      </c>
      <c r="F17" s="201">
        <v>115244</v>
      </c>
      <c r="G17" s="238" t="s">
        <v>246</v>
      </c>
      <c r="H17" s="229">
        <f t="shared" si="1"/>
        <v>1858.8878066378099</v>
      </c>
      <c r="I17" s="230">
        <v>2002</v>
      </c>
      <c r="J17" s="231">
        <f t="shared" si="2"/>
        <v>17</v>
      </c>
      <c r="K17" s="232">
        <f t="shared" si="3"/>
        <v>337</v>
      </c>
      <c r="L17" s="217">
        <v>1521.8878066378099</v>
      </c>
      <c r="M17" s="233">
        <v>1</v>
      </c>
      <c r="N17" s="233"/>
      <c r="O17" s="233"/>
      <c r="P17" s="221">
        <f t="shared" si="4"/>
        <v>0</v>
      </c>
      <c r="Q17" s="233">
        <v>10</v>
      </c>
      <c r="R17" s="233">
        <v>9</v>
      </c>
      <c r="S17" s="233">
        <v>48</v>
      </c>
      <c r="T17" s="221">
        <f t="shared" si="5"/>
        <v>138</v>
      </c>
      <c r="U17" s="233">
        <v>8</v>
      </c>
      <c r="V17" s="233">
        <v>4</v>
      </c>
      <c r="W17" s="233">
        <v>28</v>
      </c>
      <c r="X17" s="221">
        <f t="shared" si="17"/>
        <v>85</v>
      </c>
      <c r="Y17" s="233">
        <v>10</v>
      </c>
      <c r="Z17" s="233">
        <v>3</v>
      </c>
      <c r="AA17" s="233">
        <v>34</v>
      </c>
      <c r="AB17" s="221">
        <f t="shared" si="7"/>
        <v>64</v>
      </c>
      <c r="AC17" s="233">
        <v>1</v>
      </c>
      <c r="AD17" s="233"/>
      <c r="AE17" s="233"/>
      <c r="AF17" s="221">
        <f t="shared" si="8"/>
        <v>0</v>
      </c>
      <c r="AG17" s="233">
        <v>5</v>
      </c>
      <c r="AH17" s="233">
        <v>1</v>
      </c>
      <c r="AI17" s="233">
        <v>15</v>
      </c>
      <c r="AJ17" s="221">
        <f t="shared" si="9"/>
        <v>50</v>
      </c>
      <c r="AK17" s="233">
        <v>1</v>
      </c>
      <c r="AL17" s="233">
        <v>1</v>
      </c>
      <c r="AM17" s="233"/>
      <c r="AN17" s="233"/>
      <c r="AO17" s="221">
        <f t="shared" si="10"/>
        <v>0</v>
      </c>
      <c r="AP17" s="233">
        <v>1</v>
      </c>
      <c r="AQ17" s="233"/>
      <c r="AR17" s="233"/>
      <c r="AS17" s="221">
        <f t="shared" si="11"/>
        <v>0</v>
      </c>
      <c r="AT17" s="233">
        <v>1</v>
      </c>
      <c r="AU17" s="233"/>
      <c r="AV17" s="233"/>
      <c r="AW17" s="234">
        <f t="shared" si="12"/>
        <v>0</v>
      </c>
      <c r="AX17" s="233">
        <v>1</v>
      </c>
      <c r="AY17" s="233"/>
      <c r="AZ17" s="233"/>
      <c r="BA17" s="221">
        <f t="shared" si="13"/>
        <v>0</v>
      </c>
      <c r="BB17" s="205">
        <f t="shared" si="14"/>
        <v>1500</v>
      </c>
      <c r="BC17" s="235">
        <v>1500</v>
      </c>
      <c r="BD17" s="205">
        <f t="shared" si="15"/>
        <v>0</v>
      </c>
      <c r="BE17" s="205" t="str">
        <f t="shared" si="16"/>
        <v>geen actie</v>
      </c>
      <c r="BF17" s="201">
        <v>15</v>
      </c>
      <c r="BG17" s="236"/>
      <c r="BH17" s="236"/>
      <c r="BI17" s="236"/>
      <c r="BJ17" s="236"/>
      <c r="BN17" s="236"/>
    </row>
    <row r="18" spans="1:66" ht="18.75" customHeight="1" x14ac:dyDescent="0.3">
      <c r="A18" s="201">
        <v>16</v>
      </c>
      <c r="B18" s="201" t="str">
        <f t="shared" si="0"/>
        <v>v</v>
      </c>
      <c r="C18" s="201" t="s">
        <v>221</v>
      </c>
      <c r="D18" s="205"/>
      <c r="E18" s="226" t="s">
        <v>247</v>
      </c>
      <c r="F18" s="205">
        <v>115280</v>
      </c>
      <c r="G18" s="238" t="s">
        <v>223</v>
      </c>
      <c r="H18" s="229">
        <f t="shared" si="1"/>
        <v>817.73015873015879</v>
      </c>
      <c r="I18" s="240">
        <v>2004</v>
      </c>
      <c r="J18" s="231">
        <f t="shared" si="2"/>
        <v>15</v>
      </c>
      <c r="K18" s="232">
        <f t="shared" si="3"/>
        <v>156.73015873015879</v>
      </c>
      <c r="L18" s="217">
        <v>661</v>
      </c>
      <c r="M18" s="233">
        <v>1</v>
      </c>
      <c r="N18" s="233"/>
      <c r="O18" s="233"/>
      <c r="P18" s="221">
        <f t="shared" si="4"/>
        <v>0</v>
      </c>
      <c r="Q18" s="233">
        <v>1</v>
      </c>
      <c r="R18" s="233"/>
      <c r="S18" s="233"/>
      <c r="T18" s="221">
        <f t="shared" si="5"/>
        <v>0</v>
      </c>
      <c r="U18" s="233">
        <v>5</v>
      </c>
      <c r="V18" s="233">
        <v>2</v>
      </c>
      <c r="W18" s="233">
        <v>14</v>
      </c>
      <c r="X18" s="221">
        <f t="shared" si="17"/>
        <v>68</v>
      </c>
      <c r="Y18" s="233">
        <v>9</v>
      </c>
      <c r="Z18" s="233">
        <v>2</v>
      </c>
      <c r="AA18" s="233">
        <v>20</v>
      </c>
      <c r="AB18" s="221">
        <f t="shared" si="7"/>
        <v>44.444444444444443</v>
      </c>
      <c r="AC18" s="233">
        <v>7</v>
      </c>
      <c r="AD18" s="233">
        <v>2</v>
      </c>
      <c r="AE18" s="233">
        <v>11</v>
      </c>
      <c r="AF18" s="221">
        <f t="shared" si="8"/>
        <v>44.285714285714292</v>
      </c>
      <c r="AG18" s="233">
        <v>1</v>
      </c>
      <c r="AH18" s="233"/>
      <c r="AI18" s="233"/>
      <c r="AJ18" s="221">
        <f t="shared" si="9"/>
        <v>0</v>
      </c>
      <c r="AK18" s="233">
        <v>1</v>
      </c>
      <c r="AL18" s="233">
        <v>1</v>
      </c>
      <c r="AM18" s="233"/>
      <c r="AN18" s="233"/>
      <c r="AO18" s="221">
        <f t="shared" si="10"/>
        <v>0</v>
      </c>
      <c r="AP18" s="233">
        <v>1</v>
      </c>
      <c r="AQ18" s="233"/>
      <c r="AR18" s="233"/>
      <c r="AS18" s="221">
        <f t="shared" si="11"/>
        <v>0</v>
      </c>
      <c r="AT18" s="233">
        <v>1</v>
      </c>
      <c r="AU18" s="233"/>
      <c r="AV18" s="233"/>
      <c r="AW18" s="234">
        <f t="shared" si="12"/>
        <v>0</v>
      </c>
      <c r="AX18" s="233">
        <v>1</v>
      </c>
      <c r="AY18" s="233"/>
      <c r="AZ18" s="233"/>
      <c r="BA18" s="221">
        <f t="shared" si="13"/>
        <v>0</v>
      </c>
      <c r="BB18" s="205">
        <f t="shared" si="14"/>
        <v>750</v>
      </c>
      <c r="BC18" s="235">
        <v>500</v>
      </c>
      <c r="BD18" s="205">
        <f t="shared" si="15"/>
        <v>250</v>
      </c>
      <c r="BE18" s="205" t="str">
        <f t="shared" si="16"/>
        <v>diploma uitschrijven: 750 punten</v>
      </c>
      <c r="BF18" s="201">
        <v>16</v>
      </c>
      <c r="BG18" s="236"/>
      <c r="BH18" s="236"/>
      <c r="BI18" s="236"/>
      <c r="BJ18" s="236"/>
      <c r="BK18" s="236"/>
      <c r="BL18" s="236"/>
      <c r="BM18" s="236"/>
      <c r="BN18" s="236"/>
    </row>
    <row r="19" spans="1:66" ht="18.75" customHeight="1" x14ac:dyDescent="0.3">
      <c r="A19" s="201">
        <v>17</v>
      </c>
      <c r="B19" s="201" t="str">
        <f t="shared" si="0"/>
        <v>v</v>
      </c>
      <c r="C19" s="201" t="s">
        <v>221</v>
      </c>
      <c r="D19" s="205"/>
      <c r="E19" s="226" t="s">
        <v>248</v>
      </c>
      <c r="F19" s="205">
        <v>114734</v>
      </c>
      <c r="G19" s="238" t="s">
        <v>240</v>
      </c>
      <c r="H19" s="229">
        <f t="shared" si="1"/>
        <v>4046.2564935064916</v>
      </c>
      <c r="I19" s="240">
        <v>2005</v>
      </c>
      <c r="J19" s="231">
        <f t="shared" si="2"/>
        <v>14</v>
      </c>
      <c r="K19" s="232">
        <f t="shared" si="3"/>
        <v>815.17857142857156</v>
      </c>
      <c r="L19" s="217">
        <v>3231.07792207792</v>
      </c>
      <c r="M19" s="233">
        <v>1</v>
      </c>
      <c r="N19" s="233"/>
      <c r="O19" s="233"/>
      <c r="P19" s="221">
        <f t="shared" si="4"/>
        <v>0</v>
      </c>
      <c r="Q19" s="233">
        <v>8</v>
      </c>
      <c r="R19" s="233">
        <v>7</v>
      </c>
      <c r="S19" s="233">
        <v>37</v>
      </c>
      <c r="T19" s="221">
        <f t="shared" si="5"/>
        <v>133.75</v>
      </c>
      <c r="U19" s="233">
        <v>9</v>
      </c>
      <c r="V19" s="233">
        <v>9</v>
      </c>
      <c r="W19" s="233">
        <v>45</v>
      </c>
      <c r="X19" s="221">
        <f t="shared" si="17"/>
        <v>150</v>
      </c>
      <c r="Y19" s="233">
        <v>8</v>
      </c>
      <c r="Z19" s="233">
        <v>6</v>
      </c>
      <c r="AA19" s="233">
        <v>36</v>
      </c>
      <c r="AB19" s="221">
        <f t="shared" si="7"/>
        <v>120</v>
      </c>
      <c r="AC19" s="233">
        <v>7</v>
      </c>
      <c r="AD19" s="233">
        <v>6</v>
      </c>
      <c r="AE19" s="233">
        <v>32</v>
      </c>
      <c r="AF19" s="221">
        <f t="shared" si="8"/>
        <v>131.42857142857142</v>
      </c>
      <c r="AG19" s="233">
        <v>6</v>
      </c>
      <c r="AH19" s="233">
        <v>5</v>
      </c>
      <c r="AI19" s="233">
        <v>28</v>
      </c>
      <c r="AJ19" s="221">
        <f t="shared" si="9"/>
        <v>130</v>
      </c>
      <c r="AK19" s="233">
        <v>6</v>
      </c>
      <c r="AL19" s="233">
        <v>1</v>
      </c>
      <c r="AM19" s="233">
        <v>6</v>
      </c>
      <c r="AN19" s="233">
        <v>30</v>
      </c>
      <c r="AO19" s="221">
        <f t="shared" si="10"/>
        <v>150</v>
      </c>
      <c r="AP19" s="233">
        <v>1</v>
      </c>
      <c r="AQ19" s="233"/>
      <c r="AR19" s="233"/>
      <c r="AS19" s="221">
        <f t="shared" si="11"/>
        <v>0</v>
      </c>
      <c r="AT19" s="233">
        <v>1</v>
      </c>
      <c r="AU19" s="233"/>
      <c r="AV19" s="233"/>
      <c r="AW19" s="234">
        <f t="shared" si="12"/>
        <v>0</v>
      </c>
      <c r="AX19" s="233">
        <v>1</v>
      </c>
      <c r="AY19" s="233"/>
      <c r="AZ19" s="233"/>
      <c r="BA19" s="221">
        <f t="shared" si="13"/>
        <v>0</v>
      </c>
      <c r="BB19" s="205">
        <f t="shared" si="14"/>
        <v>3000</v>
      </c>
      <c r="BC19" s="235">
        <v>3000</v>
      </c>
      <c r="BD19" s="205">
        <f t="shared" si="15"/>
        <v>0</v>
      </c>
      <c r="BE19" s="205" t="str">
        <f t="shared" si="16"/>
        <v>geen actie</v>
      </c>
      <c r="BF19" s="201">
        <v>17</v>
      </c>
      <c r="BG19" s="236"/>
      <c r="BH19" s="236"/>
      <c r="BI19" s="236"/>
      <c r="BJ19" s="236"/>
      <c r="BN19" s="236"/>
    </row>
    <row r="20" spans="1:66" ht="18" customHeight="1" x14ac:dyDescent="0.3">
      <c r="A20" s="201">
        <v>18</v>
      </c>
      <c r="B20" s="201" t="str">
        <f t="shared" si="0"/>
        <v>v</v>
      </c>
      <c r="C20" s="201" t="s">
        <v>221</v>
      </c>
      <c r="D20" s="205"/>
      <c r="E20" s="226" t="s">
        <v>249</v>
      </c>
      <c r="F20" s="227">
        <v>115880</v>
      </c>
      <c r="G20" s="228" t="s">
        <v>225</v>
      </c>
      <c r="H20" s="229">
        <f t="shared" si="1"/>
        <v>1995.2914862914829</v>
      </c>
      <c r="I20" s="230">
        <v>2004</v>
      </c>
      <c r="J20" s="231">
        <f t="shared" si="2"/>
        <v>15</v>
      </c>
      <c r="K20" s="232">
        <f t="shared" si="3"/>
        <v>456.85714285714289</v>
      </c>
      <c r="L20" s="217">
        <v>1538.43434343434</v>
      </c>
      <c r="M20" s="233">
        <v>10</v>
      </c>
      <c r="N20" s="233">
        <v>6</v>
      </c>
      <c r="O20" s="233">
        <v>44</v>
      </c>
      <c r="P20" s="221">
        <f t="shared" si="4"/>
        <v>104</v>
      </c>
      <c r="Q20" s="233">
        <v>10</v>
      </c>
      <c r="R20" s="233">
        <v>3</v>
      </c>
      <c r="S20" s="233">
        <v>33</v>
      </c>
      <c r="T20" s="221">
        <f t="shared" si="5"/>
        <v>63</v>
      </c>
      <c r="U20" s="245">
        <v>7</v>
      </c>
      <c r="V20" s="245">
        <v>3</v>
      </c>
      <c r="W20" s="245">
        <v>18</v>
      </c>
      <c r="X20" s="221">
        <f t="shared" si="17"/>
        <v>68.571428571428569</v>
      </c>
      <c r="Y20" s="233">
        <v>1</v>
      </c>
      <c r="Z20" s="233"/>
      <c r="AA20" s="233"/>
      <c r="AB20" s="221">
        <f t="shared" si="7"/>
        <v>0</v>
      </c>
      <c r="AC20" s="233">
        <v>7</v>
      </c>
      <c r="AD20" s="233">
        <v>4</v>
      </c>
      <c r="AE20" s="233">
        <v>26</v>
      </c>
      <c r="AF20" s="221">
        <f t="shared" si="8"/>
        <v>94.285714285714292</v>
      </c>
      <c r="AG20" s="233">
        <v>5</v>
      </c>
      <c r="AH20" s="233">
        <v>0</v>
      </c>
      <c r="AI20" s="233">
        <v>11</v>
      </c>
      <c r="AJ20" s="221">
        <f t="shared" si="9"/>
        <v>22</v>
      </c>
      <c r="AK20" s="233">
        <v>6</v>
      </c>
      <c r="AL20" s="233">
        <v>1</v>
      </c>
      <c r="AM20" s="233">
        <v>4</v>
      </c>
      <c r="AN20" s="233">
        <v>23</v>
      </c>
      <c r="AO20" s="221">
        <f t="shared" si="10"/>
        <v>105</v>
      </c>
      <c r="AP20" s="233">
        <v>1</v>
      </c>
      <c r="AQ20" s="233"/>
      <c r="AR20" s="233"/>
      <c r="AS20" s="221">
        <f t="shared" si="11"/>
        <v>0</v>
      </c>
      <c r="AT20" s="233">
        <v>1</v>
      </c>
      <c r="AU20" s="233"/>
      <c r="AV20" s="233"/>
      <c r="AW20" s="234">
        <f t="shared" si="12"/>
        <v>0</v>
      </c>
      <c r="AX20" s="233">
        <v>1</v>
      </c>
      <c r="AY20" s="233"/>
      <c r="AZ20" s="233"/>
      <c r="BA20" s="221">
        <f t="shared" si="13"/>
        <v>0</v>
      </c>
      <c r="BB20" s="205">
        <f t="shared" si="14"/>
        <v>1500</v>
      </c>
      <c r="BC20" s="235">
        <v>1500</v>
      </c>
      <c r="BD20" s="205">
        <f t="shared" si="15"/>
        <v>0</v>
      </c>
      <c r="BE20" s="205" t="str">
        <f t="shared" si="16"/>
        <v>geen actie</v>
      </c>
      <c r="BF20" s="201">
        <v>18</v>
      </c>
      <c r="BG20" s="236"/>
      <c r="BH20" s="236"/>
      <c r="BI20" s="236"/>
      <c r="BJ20" s="236"/>
      <c r="BN20" s="236"/>
    </row>
    <row r="21" spans="1:66" ht="18.75" customHeight="1" x14ac:dyDescent="0.3">
      <c r="A21" s="201">
        <v>19</v>
      </c>
      <c r="B21" s="201" t="str">
        <f t="shared" si="0"/>
        <v>v</v>
      </c>
      <c r="C21" s="201" t="s">
        <v>221</v>
      </c>
      <c r="D21" s="205"/>
      <c r="E21" s="226" t="s">
        <v>250</v>
      </c>
      <c r="F21" s="205"/>
      <c r="G21" s="238" t="s">
        <v>223</v>
      </c>
      <c r="H21" s="229">
        <f t="shared" si="1"/>
        <v>1086.8434343434346</v>
      </c>
      <c r="I21" s="230">
        <v>2004</v>
      </c>
      <c r="J21" s="231">
        <f t="shared" si="2"/>
        <v>15</v>
      </c>
      <c r="K21" s="232">
        <f t="shared" si="3"/>
        <v>249.66666666666663</v>
      </c>
      <c r="L21" s="217">
        <v>837.17676767676801</v>
      </c>
      <c r="M21" s="233">
        <v>1</v>
      </c>
      <c r="N21" s="233"/>
      <c r="O21" s="233"/>
      <c r="P21" s="221">
        <f t="shared" si="4"/>
        <v>0</v>
      </c>
      <c r="Q21" s="233">
        <v>1</v>
      </c>
      <c r="R21" s="233"/>
      <c r="S21" s="233"/>
      <c r="T21" s="221">
        <f t="shared" si="5"/>
        <v>0</v>
      </c>
      <c r="U21" s="233">
        <v>5</v>
      </c>
      <c r="V21" s="233">
        <v>2</v>
      </c>
      <c r="W21" s="233">
        <v>19</v>
      </c>
      <c r="X21" s="221">
        <f t="shared" si="17"/>
        <v>78</v>
      </c>
      <c r="Y21" s="233">
        <v>1</v>
      </c>
      <c r="Z21" s="233"/>
      <c r="AA21" s="233"/>
      <c r="AB21" s="221">
        <f t="shared" si="7"/>
        <v>0</v>
      </c>
      <c r="AC21" s="233">
        <v>1</v>
      </c>
      <c r="AD21" s="233"/>
      <c r="AE21" s="233"/>
      <c r="AF21" s="221">
        <f t="shared" si="8"/>
        <v>0</v>
      </c>
      <c r="AG21" s="233">
        <v>6</v>
      </c>
      <c r="AH21" s="233">
        <v>3</v>
      </c>
      <c r="AI21" s="233">
        <v>21</v>
      </c>
      <c r="AJ21" s="221">
        <f t="shared" si="9"/>
        <v>85</v>
      </c>
      <c r="AK21" s="233">
        <v>6</v>
      </c>
      <c r="AL21" s="233">
        <v>1</v>
      </c>
      <c r="AM21" s="233">
        <v>3</v>
      </c>
      <c r="AN21" s="233">
        <v>22</v>
      </c>
      <c r="AO21" s="221">
        <f t="shared" si="10"/>
        <v>86.666666666666657</v>
      </c>
      <c r="AP21" s="233">
        <v>1</v>
      </c>
      <c r="AQ21" s="233"/>
      <c r="AR21" s="233"/>
      <c r="AS21" s="221">
        <f t="shared" si="11"/>
        <v>0</v>
      </c>
      <c r="AT21" s="233">
        <v>1</v>
      </c>
      <c r="AU21" s="233"/>
      <c r="AV21" s="233"/>
      <c r="AW21" s="234">
        <f t="shared" si="12"/>
        <v>0</v>
      </c>
      <c r="AX21" s="233">
        <v>1</v>
      </c>
      <c r="AY21" s="233"/>
      <c r="AZ21" s="233"/>
      <c r="BA21" s="221">
        <f t="shared" si="13"/>
        <v>0</v>
      </c>
      <c r="BB21" s="205">
        <f t="shared" si="14"/>
        <v>1000</v>
      </c>
      <c r="BC21" s="235">
        <v>1000</v>
      </c>
      <c r="BD21" s="205">
        <f t="shared" si="15"/>
        <v>0</v>
      </c>
      <c r="BE21" s="205" t="str">
        <f t="shared" si="16"/>
        <v>geen actie</v>
      </c>
      <c r="BF21" s="201">
        <v>19</v>
      </c>
      <c r="BG21" s="236"/>
      <c r="BH21" s="236"/>
      <c r="BI21" s="236"/>
      <c r="BJ21" s="236"/>
      <c r="BN21" s="236"/>
    </row>
    <row r="22" spans="1:66" ht="18.75" customHeight="1" x14ac:dyDescent="0.3">
      <c r="A22" s="201">
        <v>20</v>
      </c>
      <c r="B22" s="201" t="str">
        <f t="shared" si="0"/>
        <v>v</v>
      </c>
      <c r="C22" s="201"/>
      <c r="D22" s="273"/>
      <c r="E22" s="207" t="s">
        <v>251</v>
      </c>
      <c r="F22" s="201">
        <v>116732</v>
      </c>
      <c r="G22" s="238" t="s">
        <v>232</v>
      </c>
      <c r="H22" s="229">
        <f t="shared" si="1"/>
        <v>201.33333333333331</v>
      </c>
      <c r="I22" s="230">
        <v>2007</v>
      </c>
      <c r="J22" s="231">
        <f t="shared" si="2"/>
        <v>12</v>
      </c>
      <c r="K22" s="232">
        <f t="shared" si="3"/>
        <v>73.333333333333314</v>
      </c>
      <c r="L22" s="242">
        <v>128</v>
      </c>
      <c r="M22" s="233">
        <v>1</v>
      </c>
      <c r="N22" s="233"/>
      <c r="O22" s="233"/>
      <c r="P22" s="221">
        <f t="shared" si="4"/>
        <v>0</v>
      </c>
      <c r="Q22" s="233">
        <v>1</v>
      </c>
      <c r="R22" s="233"/>
      <c r="S22" s="233"/>
      <c r="T22" s="221">
        <f t="shared" si="5"/>
        <v>0</v>
      </c>
      <c r="U22" s="233">
        <v>1</v>
      </c>
      <c r="V22" s="233"/>
      <c r="W22" s="233"/>
      <c r="X22" s="221">
        <f t="shared" si="17"/>
        <v>0</v>
      </c>
      <c r="Y22" s="233">
        <v>1</v>
      </c>
      <c r="Z22" s="233"/>
      <c r="AA22" s="233"/>
      <c r="AB22" s="221">
        <f t="shared" si="7"/>
        <v>0</v>
      </c>
      <c r="AC22" s="233">
        <v>1</v>
      </c>
      <c r="AD22" s="233"/>
      <c r="AE22" s="233"/>
      <c r="AF22" s="221">
        <f t="shared" si="8"/>
        <v>0</v>
      </c>
      <c r="AG22" s="233">
        <v>1</v>
      </c>
      <c r="AH22" s="233"/>
      <c r="AI22" s="233"/>
      <c r="AJ22" s="221">
        <f t="shared" si="9"/>
        <v>0</v>
      </c>
      <c r="AK22" s="233">
        <v>6</v>
      </c>
      <c r="AL22" s="233">
        <v>2</v>
      </c>
      <c r="AM22" s="233">
        <v>2</v>
      </c>
      <c r="AN22" s="233">
        <v>48</v>
      </c>
      <c r="AO22" s="221">
        <f t="shared" si="10"/>
        <v>73.333333333333329</v>
      </c>
      <c r="AP22" s="233">
        <v>1</v>
      </c>
      <c r="AQ22" s="233"/>
      <c r="AR22" s="233"/>
      <c r="AS22" s="221">
        <f t="shared" si="11"/>
        <v>0</v>
      </c>
      <c r="AT22" s="233">
        <v>1</v>
      </c>
      <c r="AU22" s="233"/>
      <c r="AV22" s="233"/>
      <c r="AW22" s="234">
        <f t="shared" si="12"/>
        <v>0</v>
      </c>
      <c r="AX22" s="233">
        <v>1</v>
      </c>
      <c r="AY22" s="233"/>
      <c r="AZ22" s="233"/>
      <c r="BA22" s="221">
        <f t="shared" si="13"/>
        <v>0</v>
      </c>
      <c r="BB22" s="205">
        <f t="shared" si="14"/>
        <v>0</v>
      </c>
      <c r="BC22" s="235">
        <v>0</v>
      </c>
      <c r="BD22" s="205">
        <f t="shared" si="15"/>
        <v>0</v>
      </c>
      <c r="BE22" s="205" t="str">
        <f t="shared" si="16"/>
        <v>geen actie</v>
      </c>
      <c r="BF22" s="201">
        <v>20</v>
      </c>
      <c r="BG22" s="236"/>
      <c r="BH22" s="236"/>
      <c r="BI22" s="236"/>
      <c r="BJ22" s="236"/>
      <c r="BN22" s="236"/>
    </row>
    <row r="23" spans="1:66" ht="18" customHeight="1" x14ac:dyDescent="0.3">
      <c r="A23" s="201">
        <v>21</v>
      </c>
      <c r="B23" s="201" t="str">
        <f t="shared" si="0"/>
        <v>v</v>
      </c>
      <c r="C23" s="201"/>
      <c r="D23" s="237"/>
      <c r="E23" s="207" t="s">
        <v>252</v>
      </c>
      <c r="F23" s="201"/>
      <c r="G23" s="238" t="s">
        <v>225</v>
      </c>
      <c r="H23" s="229">
        <f t="shared" si="1"/>
        <v>125</v>
      </c>
      <c r="I23" s="230">
        <v>2006</v>
      </c>
      <c r="J23" s="231">
        <f t="shared" si="2"/>
        <v>13</v>
      </c>
      <c r="K23" s="232">
        <f t="shared" si="3"/>
        <v>0</v>
      </c>
      <c r="L23" s="242">
        <v>125</v>
      </c>
      <c r="M23" s="233">
        <v>1</v>
      </c>
      <c r="N23" s="233"/>
      <c r="O23" s="233"/>
      <c r="P23" s="221">
        <f t="shared" si="4"/>
        <v>0</v>
      </c>
      <c r="Q23" s="233">
        <v>1</v>
      </c>
      <c r="R23" s="233"/>
      <c r="S23" s="233"/>
      <c r="T23" s="221">
        <f t="shared" si="5"/>
        <v>0</v>
      </c>
      <c r="U23" s="233">
        <v>1</v>
      </c>
      <c r="V23" s="233"/>
      <c r="W23" s="233"/>
      <c r="X23" s="221">
        <f t="shared" si="17"/>
        <v>0</v>
      </c>
      <c r="Y23" s="233">
        <v>1</v>
      </c>
      <c r="Z23" s="233"/>
      <c r="AA23" s="233"/>
      <c r="AB23" s="221">
        <f t="shared" si="7"/>
        <v>0</v>
      </c>
      <c r="AC23" s="233">
        <v>1</v>
      </c>
      <c r="AD23" s="233"/>
      <c r="AE23" s="233"/>
      <c r="AF23" s="221">
        <f t="shared" si="8"/>
        <v>0</v>
      </c>
      <c r="AG23" s="233">
        <v>1</v>
      </c>
      <c r="AH23" s="233"/>
      <c r="AI23" s="233"/>
      <c r="AJ23" s="221">
        <f t="shared" si="9"/>
        <v>0</v>
      </c>
      <c r="AK23" s="233">
        <v>1</v>
      </c>
      <c r="AL23" s="233">
        <v>1</v>
      </c>
      <c r="AM23" s="233"/>
      <c r="AN23" s="233"/>
      <c r="AO23" s="221">
        <f t="shared" si="10"/>
        <v>0</v>
      </c>
      <c r="AP23" s="233">
        <v>1</v>
      </c>
      <c r="AQ23" s="233"/>
      <c r="AR23" s="233"/>
      <c r="AS23" s="221">
        <f t="shared" si="11"/>
        <v>0</v>
      </c>
      <c r="AT23" s="233">
        <v>1</v>
      </c>
      <c r="AU23" s="233"/>
      <c r="AV23" s="233"/>
      <c r="AW23" s="234">
        <f t="shared" si="12"/>
        <v>0</v>
      </c>
      <c r="AX23" s="233">
        <v>1</v>
      </c>
      <c r="AY23" s="233"/>
      <c r="AZ23" s="233"/>
      <c r="BA23" s="221">
        <f t="shared" si="13"/>
        <v>0</v>
      </c>
      <c r="BB23" s="205">
        <f t="shared" si="14"/>
        <v>0</v>
      </c>
      <c r="BC23" s="235">
        <v>0</v>
      </c>
      <c r="BD23" s="205">
        <f t="shared" si="15"/>
        <v>0</v>
      </c>
      <c r="BE23" s="205" t="str">
        <f t="shared" si="16"/>
        <v>geen actie</v>
      </c>
      <c r="BF23" s="201">
        <v>21</v>
      </c>
      <c r="BG23" s="236"/>
      <c r="BH23" s="236"/>
      <c r="BI23" s="236"/>
      <c r="BJ23" s="236"/>
      <c r="BN23" s="236"/>
    </row>
    <row r="24" spans="1:66" ht="18.75" customHeight="1" x14ac:dyDescent="0.3">
      <c r="A24" s="201">
        <v>22</v>
      </c>
      <c r="B24" s="201" t="str">
        <f t="shared" si="0"/>
        <v>v</v>
      </c>
      <c r="C24" s="201" t="s">
        <v>221</v>
      </c>
      <c r="D24" s="205"/>
      <c r="E24" s="226" t="s">
        <v>253</v>
      </c>
      <c r="F24" s="227">
        <v>114026</v>
      </c>
      <c r="G24" s="238" t="s">
        <v>229</v>
      </c>
      <c r="H24" s="229">
        <f t="shared" si="1"/>
        <v>699.27272727272759</v>
      </c>
      <c r="I24" s="230">
        <v>2004</v>
      </c>
      <c r="J24" s="231">
        <f t="shared" si="2"/>
        <v>15</v>
      </c>
      <c r="K24" s="232">
        <f t="shared" si="3"/>
        <v>568.66666666666663</v>
      </c>
      <c r="L24" s="217">
        <v>130.60606060606099</v>
      </c>
      <c r="M24" s="233">
        <v>10</v>
      </c>
      <c r="N24" s="233">
        <v>9</v>
      </c>
      <c r="O24" s="233">
        <v>49</v>
      </c>
      <c r="P24" s="221">
        <f t="shared" si="4"/>
        <v>139</v>
      </c>
      <c r="Q24" s="233">
        <v>1</v>
      </c>
      <c r="R24" s="233"/>
      <c r="S24" s="233"/>
      <c r="T24" s="221">
        <f t="shared" si="5"/>
        <v>0</v>
      </c>
      <c r="U24" s="233">
        <v>5</v>
      </c>
      <c r="V24" s="233">
        <v>5</v>
      </c>
      <c r="W24" s="233">
        <v>25</v>
      </c>
      <c r="X24" s="221">
        <f t="shared" si="17"/>
        <v>150</v>
      </c>
      <c r="Y24" s="233">
        <v>9</v>
      </c>
      <c r="Z24" s="233">
        <v>7</v>
      </c>
      <c r="AA24" s="233">
        <v>38</v>
      </c>
      <c r="AB24" s="221">
        <f t="shared" si="7"/>
        <v>120</v>
      </c>
      <c r="AC24" s="233">
        <v>1</v>
      </c>
      <c r="AD24" s="233"/>
      <c r="AE24" s="233"/>
      <c r="AF24" s="221">
        <f t="shared" si="8"/>
        <v>0</v>
      </c>
      <c r="AG24" s="233">
        <v>5</v>
      </c>
      <c r="AH24" s="233">
        <v>3</v>
      </c>
      <c r="AI24" s="233">
        <v>19</v>
      </c>
      <c r="AJ24" s="221">
        <f t="shared" si="9"/>
        <v>98</v>
      </c>
      <c r="AK24" s="233">
        <v>6</v>
      </c>
      <c r="AL24" s="233">
        <v>1</v>
      </c>
      <c r="AM24" s="233">
        <v>2</v>
      </c>
      <c r="AN24" s="233">
        <v>17</v>
      </c>
      <c r="AO24" s="221">
        <f t="shared" si="10"/>
        <v>61.666666666666671</v>
      </c>
      <c r="AP24" s="233">
        <v>1</v>
      </c>
      <c r="AQ24" s="233"/>
      <c r="AR24" s="233"/>
      <c r="AS24" s="221">
        <f t="shared" si="11"/>
        <v>0</v>
      </c>
      <c r="AT24" s="233">
        <v>1</v>
      </c>
      <c r="AU24" s="233"/>
      <c r="AV24" s="233"/>
      <c r="AW24" s="234">
        <f t="shared" si="12"/>
        <v>0</v>
      </c>
      <c r="AX24" s="233">
        <v>1</v>
      </c>
      <c r="AY24" s="233"/>
      <c r="AZ24" s="233"/>
      <c r="BA24" s="221">
        <f t="shared" si="13"/>
        <v>0</v>
      </c>
      <c r="BB24" s="205" t="str">
        <f t="shared" si="14"/>
        <v>500</v>
      </c>
      <c r="BC24" s="235">
        <v>500</v>
      </c>
      <c r="BD24" s="205">
        <f t="shared" si="15"/>
        <v>0</v>
      </c>
      <c r="BE24" s="205" t="str">
        <f t="shared" si="16"/>
        <v>geen actie</v>
      </c>
      <c r="BF24" s="201">
        <v>22</v>
      </c>
      <c r="BG24" s="236"/>
      <c r="BH24" s="236"/>
      <c r="BI24" s="236"/>
      <c r="BJ24" s="236"/>
      <c r="BN24" s="236"/>
    </row>
    <row r="25" spans="1:66" ht="18.75" customHeight="1" x14ac:dyDescent="0.3">
      <c r="A25" s="201">
        <v>23</v>
      </c>
      <c r="B25" s="201" t="str">
        <f t="shared" si="0"/>
        <v>v</v>
      </c>
      <c r="C25" s="201"/>
      <c r="D25" s="205"/>
      <c r="E25" s="226" t="s">
        <v>254</v>
      </c>
      <c r="F25" s="201">
        <v>117418</v>
      </c>
      <c r="G25" s="228" t="s">
        <v>234</v>
      </c>
      <c r="H25" s="229">
        <f t="shared" si="1"/>
        <v>580.68434343434365</v>
      </c>
      <c r="I25" s="230">
        <v>2004</v>
      </c>
      <c r="J25" s="231">
        <f t="shared" si="2"/>
        <v>15</v>
      </c>
      <c r="K25" s="232">
        <f t="shared" si="3"/>
        <v>193.91666666666663</v>
      </c>
      <c r="L25" s="217">
        <v>386.76767676767702</v>
      </c>
      <c r="M25" s="233">
        <v>1</v>
      </c>
      <c r="N25" s="233"/>
      <c r="O25" s="233"/>
      <c r="P25" s="221">
        <f t="shared" si="4"/>
        <v>0</v>
      </c>
      <c r="Q25" s="233">
        <v>10</v>
      </c>
      <c r="R25" s="233">
        <v>4</v>
      </c>
      <c r="S25" s="233">
        <v>36</v>
      </c>
      <c r="T25" s="221">
        <f t="shared" si="5"/>
        <v>76</v>
      </c>
      <c r="U25" s="233">
        <v>8</v>
      </c>
      <c r="V25" s="233">
        <v>3</v>
      </c>
      <c r="W25" s="233">
        <v>27</v>
      </c>
      <c r="X25" s="221">
        <f t="shared" si="17"/>
        <v>71.25</v>
      </c>
      <c r="Y25" s="233">
        <v>6</v>
      </c>
      <c r="Z25" s="233">
        <v>1</v>
      </c>
      <c r="AA25" s="233">
        <v>18</v>
      </c>
      <c r="AB25" s="221">
        <f t="shared" si="7"/>
        <v>46.666666666666671</v>
      </c>
      <c r="AC25" s="233">
        <v>1</v>
      </c>
      <c r="AD25" s="233"/>
      <c r="AE25" s="233"/>
      <c r="AF25" s="221">
        <f t="shared" si="8"/>
        <v>0</v>
      </c>
      <c r="AG25" s="233">
        <v>1</v>
      </c>
      <c r="AH25" s="233"/>
      <c r="AI25" s="233"/>
      <c r="AJ25" s="221">
        <f t="shared" si="9"/>
        <v>0</v>
      </c>
      <c r="AK25" s="233">
        <v>1</v>
      </c>
      <c r="AL25" s="233">
        <v>1</v>
      </c>
      <c r="AM25" s="233"/>
      <c r="AN25" s="233"/>
      <c r="AO25" s="221">
        <f t="shared" si="10"/>
        <v>0</v>
      </c>
      <c r="AP25" s="233">
        <v>1</v>
      </c>
      <c r="AQ25" s="233"/>
      <c r="AR25" s="233"/>
      <c r="AS25" s="221">
        <f t="shared" si="11"/>
        <v>0</v>
      </c>
      <c r="AT25" s="233">
        <v>1</v>
      </c>
      <c r="AU25" s="233"/>
      <c r="AV25" s="233"/>
      <c r="AW25" s="234">
        <f t="shared" si="12"/>
        <v>0</v>
      </c>
      <c r="AX25" s="233">
        <v>1</v>
      </c>
      <c r="AY25" s="233"/>
      <c r="AZ25" s="233"/>
      <c r="BA25" s="221">
        <f t="shared" si="13"/>
        <v>0</v>
      </c>
      <c r="BB25" s="205" t="str">
        <f t="shared" si="14"/>
        <v>500</v>
      </c>
      <c r="BC25" s="235">
        <v>500</v>
      </c>
      <c r="BD25" s="205">
        <f t="shared" si="15"/>
        <v>0</v>
      </c>
      <c r="BE25" s="205" t="str">
        <f t="shared" si="16"/>
        <v>geen actie</v>
      </c>
      <c r="BF25" s="201">
        <v>23</v>
      </c>
      <c r="BG25" s="236"/>
      <c r="BH25" s="236"/>
      <c r="BI25" s="236"/>
      <c r="BJ25" s="236"/>
      <c r="BN25" s="236"/>
    </row>
    <row r="26" spans="1:66" ht="18" customHeight="1" x14ac:dyDescent="0.3">
      <c r="A26" s="201">
        <v>24</v>
      </c>
      <c r="B26" s="201" t="str">
        <f t="shared" si="0"/>
        <v>v</v>
      </c>
      <c r="C26" s="201"/>
      <c r="D26" s="246"/>
      <c r="E26" s="226" t="s">
        <v>255</v>
      </c>
      <c r="F26" s="201"/>
      <c r="G26" s="228" t="s">
        <v>240</v>
      </c>
      <c r="H26" s="229">
        <f t="shared" si="1"/>
        <v>91.746031746031747</v>
      </c>
      <c r="I26" s="240">
        <v>2006</v>
      </c>
      <c r="J26" s="231">
        <f t="shared" si="2"/>
        <v>13</v>
      </c>
      <c r="K26" s="232">
        <f t="shared" si="3"/>
        <v>91.746031746031747</v>
      </c>
      <c r="L26" s="217"/>
      <c r="M26" s="233">
        <v>1</v>
      </c>
      <c r="N26" s="233"/>
      <c r="O26" s="233"/>
      <c r="P26" s="221">
        <f t="shared" si="4"/>
        <v>0</v>
      </c>
      <c r="Q26" s="233">
        <v>1</v>
      </c>
      <c r="R26" s="233"/>
      <c r="S26" s="233"/>
      <c r="T26" s="221">
        <f t="shared" si="5"/>
        <v>0</v>
      </c>
      <c r="U26" s="233">
        <v>1</v>
      </c>
      <c r="V26" s="233"/>
      <c r="W26" s="233"/>
      <c r="X26" s="221">
        <f t="shared" si="17"/>
        <v>0</v>
      </c>
      <c r="Y26" s="233">
        <v>1</v>
      </c>
      <c r="Z26" s="233"/>
      <c r="AA26" s="233"/>
      <c r="AB26" s="221">
        <f t="shared" si="7"/>
        <v>0</v>
      </c>
      <c r="AC26" s="233">
        <v>7</v>
      </c>
      <c r="AD26" s="233">
        <v>0</v>
      </c>
      <c r="AE26" s="233">
        <v>9</v>
      </c>
      <c r="AF26" s="221">
        <f t="shared" si="8"/>
        <v>12.857142857142858</v>
      </c>
      <c r="AG26" s="233">
        <v>9</v>
      </c>
      <c r="AH26" s="233">
        <v>2</v>
      </c>
      <c r="AI26" s="233">
        <v>12</v>
      </c>
      <c r="AJ26" s="221">
        <f t="shared" si="9"/>
        <v>35.555555555555557</v>
      </c>
      <c r="AK26" s="233">
        <v>6</v>
      </c>
      <c r="AL26" s="233">
        <v>2</v>
      </c>
      <c r="AM26" s="233">
        <v>1</v>
      </c>
      <c r="AN26" s="233">
        <v>32</v>
      </c>
      <c r="AO26" s="221">
        <f t="shared" si="10"/>
        <v>43.333333333333329</v>
      </c>
      <c r="AP26" s="233">
        <v>1</v>
      </c>
      <c r="AQ26" s="233"/>
      <c r="AR26" s="233"/>
      <c r="AS26" s="221">
        <f t="shared" si="11"/>
        <v>0</v>
      </c>
      <c r="AT26" s="233">
        <v>1</v>
      </c>
      <c r="AU26" s="233"/>
      <c r="AV26" s="233"/>
      <c r="AW26" s="234">
        <f t="shared" si="12"/>
        <v>0</v>
      </c>
      <c r="AX26" s="233">
        <v>1</v>
      </c>
      <c r="AY26" s="233"/>
      <c r="AZ26" s="233"/>
      <c r="BA26" s="221">
        <f t="shared" si="13"/>
        <v>0</v>
      </c>
      <c r="BB26" s="205">
        <f t="shared" si="14"/>
        <v>0</v>
      </c>
      <c r="BC26" s="235"/>
      <c r="BD26" s="205">
        <f t="shared" si="15"/>
        <v>0</v>
      </c>
      <c r="BE26" s="205" t="str">
        <f t="shared" si="16"/>
        <v>geen actie</v>
      </c>
      <c r="BF26" s="201">
        <v>24</v>
      </c>
      <c r="BG26" s="236"/>
      <c r="BH26" s="236"/>
      <c r="BI26" s="236"/>
      <c r="BJ26" s="236"/>
      <c r="BN26" s="236"/>
    </row>
    <row r="27" spans="1:66" ht="18" customHeight="1" x14ac:dyDescent="0.3">
      <c r="A27" s="201">
        <v>25</v>
      </c>
      <c r="B27" s="201" t="str">
        <f t="shared" si="0"/>
        <v>v</v>
      </c>
      <c r="C27" s="201"/>
      <c r="D27" s="205"/>
      <c r="E27" s="226" t="s">
        <v>256</v>
      </c>
      <c r="F27" s="241"/>
      <c r="G27" s="228" t="s">
        <v>223</v>
      </c>
      <c r="H27" s="229">
        <f t="shared" si="1"/>
        <v>1010.8095238095235</v>
      </c>
      <c r="I27" s="230">
        <v>2007</v>
      </c>
      <c r="J27" s="231">
        <f t="shared" si="2"/>
        <v>12</v>
      </c>
      <c r="K27" s="232">
        <f t="shared" si="3"/>
        <v>0</v>
      </c>
      <c r="L27" s="242">
        <v>1010.8095238095235</v>
      </c>
      <c r="M27" s="233">
        <v>1</v>
      </c>
      <c r="N27" s="233"/>
      <c r="O27" s="233"/>
      <c r="P27" s="221">
        <f t="shared" si="4"/>
        <v>0</v>
      </c>
      <c r="Q27" s="233">
        <v>1</v>
      </c>
      <c r="R27" s="233"/>
      <c r="S27" s="233"/>
      <c r="T27" s="221">
        <f t="shared" si="5"/>
        <v>0</v>
      </c>
      <c r="U27" s="233">
        <v>1</v>
      </c>
      <c r="V27" s="233"/>
      <c r="W27" s="233"/>
      <c r="X27" s="221">
        <f t="shared" si="17"/>
        <v>0</v>
      </c>
      <c r="Y27" s="233">
        <v>1</v>
      </c>
      <c r="Z27" s="233"/>
      <c r="AA27" s="233"/>
      <c r="AB27" s="221">
        <f t="shared" si="7"/>
        <v>0</v>
      </c>
      <c r="AC27" s="233">
        <v>1</v>
      </c>
      <c r="AD27" s="233"/>
      <c r="AE27" s="233"/>
      <c r="AF27" s="221">
        <f t="shared" si="8"/>
        <v>0</v>
      </c>
      <c r="AG27" s="233">
        <v>1</v>
      </c>
      <c r="AH27" s="233"/>
      <c r="AI27" s="233"/>
      <c r="AJ27" s="221">
        <f t="shared" si="9"/>
        <v>0</v>
      </c>
      <c r="AK27" s="233">
        <v>1</v>
      </c>
      <c r="AL27" s="233">
        <v>1</v>
      </c>
      <c r="AM27" s="233"/>
      <c r="AN27" s="233"/>
      <c r="AO27" s="221">
        <f t="shared" si="10"/>
        <v>0</v>
      </c>
      <c r="AP27" s="233">
        <v>1</v>
      </c>
      <c r="AQ27" s="233"/>
      <c r="AR27" s="233"/>
      <c r="AS27" s="221">
        <f t="shared" si="11"/>
        <v>0</v>
      </c>
      <c r="AT27" s="233">
        <v>1</v>
      </c>
      <c r="AU27" s="233"/>
      <c r="AV27" s="233"/>
      <c r="AW27" s="234">
        <f t="shared" si="12"/>
        <v>0</v>
      </c>
      <c r="AX27" s="233">
        <v>1</v>
      </c>
      <c r="AY27" s="233"/>
      <c r="AZ27" s="233"/>
      <c r="BA27" s="221">
        <f t="shared" si="13"/>
        <v>0</v>
      </c>
      <c r="BB27" s="205">
        <f t="shared" si="14"/>
        <v>1000</v>
      </c>
      <c r="BC27" s="235">
        <v>1000</v>
      </c>
      <c r="BD27" s="205">
        <f t="shared" si="15"/>
        <v>0</v>
      </c>
      <c r="BE27" s="205" t="str">
        <f t="shared" si="16"/>
        <v>geen actie</v>
      </c>
      <c r="BF27" s="201">
        <v>25</v>
      </c>
      <c r="BG27" s="236"/>
      <c r="BH27" s="236"/>
      <c r="BI27" s="236"/>
      <c r="BJ27" s="236"/>
      <c r="BN27" s="236"/>
    </row>
    <row r="28" spans="1:66" ht="20.25" customHeight="1" x14ac:dyDescent="0.3">
      <c r="A28" s="201">
        <v>26</v>
      </c>
      <c r="B28" s="201" t="str">
        <f t="shared" si="0"/>
        <v>v</v>
      </c>
      <c r="C28" s="201" t="s">
        <v>221</v>
      </c>
      <c r="D28" s="205"/>
      <c r="E28" s="226" t="s">
        <v>257</v>
      </c>
      <c r="F28" s="247"/>
      <c r="G28" s="238" t="s">
        <v>223</v>
      </c>
      <c r="H28" s="229">
        <f t="shared" si="1"/>
        <v>1447.2745310245332</v>
      </c>
      <c r="I28" s="240">
        <v>2005</v>
      </c>
      <c r="J28" s="231">
        <f t="shared" si="2"/>
        <v>14</v>
      </c>
      <c r="K28" s="232">
        <f t="shared" si="3"/>
        <v>363.33333333333326</v>
      </c>
      <c r="L28" s="217">
        <v>1083.9411976911999</v>
      </c>
      <c r="M28" s="233">
        <v>6</v>
      </c>
      <c r="N28" s="233">
        <v>5</v>
      </c>
      <c r="O28" s="233">
        <v>12</v>
      </c>
      <c r="P28" s="221">
        <f t="shared" si="4"/>
        <v>103.33333333333334</v>
      </c>
      <c r="Q28" s="233">
        <v>1</v>
      </c>
      <c r="R28" s="233"/>
      <c r="S28" s="233"/>
      <c r="T28" s="221">
        <f t="shared" si="5"/>
        <v>0</v>
      </c>
      <c r="U28" s="233">
        <v>9</v>
      </c>
      <c r="V28" s="233">
        <v>6</v>
      </c>
      <c r="W28" s="233">
        <v>39</v>
      </c>
      <c r="X28" s="221">
        <f t="shared" si="17"/>
        <v>110</v>
      </c>
      <c r="Y28" s="233">
        <v>1</v>
      </c>
      <c r="Z28" s="233"/>
      <c r="AA28" s="233"/>
      <c r="AB28" s="221">
        <f t="shared" si="7"/>
        <v>0</v>
      </c>
      <c r="AC28" s="233">
        <v>1</v>
      </c>
      <c r="AD28" s="233"/>
      <c r="AE28" s="233"/>
      <c r="AF28" s="221">
        <f t="shared" si="8"/>
        <v>0</v>
      </c>
      <c r="AG28" s="233">
        <v>5</v>
      </c>
      <c r="AH28" s="233">
        <v>5</v>
      </c>
      <c r="AI28" s="233">
        <v>25</v>
      </c>
      <c r="AJ28" s="221">
        <f t="shared" si="9"/>
        <v>150</v>
      </c>
      <c r="AK28" s="233">
        <v>1</v>
      </c>
      <c r="AL28" s="233">
        <v>1</v>
      </c>
      <c r="AM28" s="233"/>
      <c r="AN28" s="233"/>
      <c r="AO28" s="221">
        <f t="shared" si="10"/>
        <v>0</v>
      </c>
      <c r="AP28" s="233">
        <v>1</v>
      </c>
      <c r="AQ28" s="233"/>
      <c r="AR28" s="233"/>
      <c r="AS28" s="221">
        <f t="shared" si="11"/>
        <v>0</v>
      </c>
      <c r="AT28" s="233">
        <v>1</v>
      </c>
      <c r="AU28" s="233"/>
      <c r="AV28" s="233"/>
      <c r="AW28" s="234">
        <f t="shared" si="12"/>
        <v>0</v>
      </c>
      <c r="AX28" s="233">
        <v>1</v>
      </c>
      <c r="AY28" s="233"/>
      <c r="AZ28" s="233"/>
      <c r="BA28" s="221">
        <f t="shared" si="13"/>
        <v>0</v>
      </c>
      <c r="BB28" s="205">
        <f t="shared" si="14"/>
        <v>1000</v>
      </c>
      <c r="BC28" s="235">
        <v>1000</v>
      </c>
      <c r="BD28" s="205">
        <f t="shared" si="15"/>
        <v>0</v>
      </c>
      <c r="BE28" s="205" t="str">
        <f t="shared" si="16"/>
        <v>geen actie</v>
      </c>
      <c r="BF28" s="201">
        <v>26</v>
      </c>
      <c r="BG28" s="236"/>
      <c r="BH28" s="236"/>
      <c r="BI28" s="236"/>
      <c r="BJ28" s="236"/>
      <c r="BN28" s="236"/>
    </row>
    <row r="29" spans="1:66" ht="18.75" customHeight="1" x14ac:dyDescent="0.3">
      <c r="A29" s="201">
        <v>27</v>
      </c>
      <c r="B29" s="201" t="str">
        <f t="shared" si="0"/>
        <v>v</v>
      </c>
      <c r="C29" s="201" t="s">
        <v>221</v>
      </c>
      <c r="D29" s="205"/>
      <c r="E29" s="226" t="s">
        <v>258</v>
      </c>
      <c r="F29" s="227"/>
      <c r="G29" s="228" t="s">
        <v>232</v>
      </c>
      <c r="H29" s="229">
        <f t="shared" si="1"/>
        <v>35</v>
      </c>
      <c r="I29" s="230">
        <v>2006</v>
      </c>
      <c r="J29" s="231">
        <f t="shared" si="2"/>
        <v>13</v>
      </c>
      <c r="K29" s="232">
        <f t="shared" si="3"/>
        <v>35</v>
      </c>
      <c r="L29" s="217"/>
      <c r="M29" s="233">
        <v>1</v>
      </c>
      <c r="N29" s="233"/>
      <c r="O29" s="233"/>
      <c r="P29" s="221">
        <f t="shared" si="4"/>
        <v>0</v>
      </c>
      <c r="Q29" s="233">
        <v>10</v>
      </c>
      <c r="R29" s="233">
        <v>0</v>
      </c>
      <c r="S29" s="233">
        <v>14</v>
      </c>
      <c r="T29" s="221">
        <f t="shared" si="5"/>
        <v>14</v>
      </c>
      <c r="U29" s="233">
        <v>12</v>
      </c>
      <c r="V29" s="233">
        <v>0</v>
      </c>
      <c r="W29" s="233">
        <v>6</v>
      </c>
      <c r="X29" s="221">
        <f t="shared" si="17"/>
        <v>5</v>
      </c>
      <c r="Y29" s="233">
        <v>3</v>
      </c>
      <c r="Z29" s="233">
        <v>0</v>
      </c>
      <c r="AA29" s="233">
        <v>0</v>
      </c>
      <c r="AB29" s="221">
        <f t="shared" si="7"/>
        <v>0</v>
      </c>
      <c r="AC29" s="233">
        <v>1</v>
      </c>
      <c r="AD29" s="233"/>
      <c r="AE29" s="233"/>
      <c r="AF29" s="221">
        <f t="shared" si="8"/>
        <v>0</v>
      </c>
      <c r="AG29" s="233">
        <v>5</v>
      </c>
      <c r="AH29" s="233">
        <v>0</v>
      </c>
      <c r="AI29" s="233">
        <v>8</v>
      </c>
      <c r="AJ29" s="221">
        <f t="shared" si="9"/>
        <v>16</v>
      </c>
      <c r="AK29" s="233">
        <v>1</v>
      </c>
      <c r="AL29" s="233">
        <v>1</v>
      </c>
      <c r="AM29" s="233"/>
      <c r="AN29" s="233"/>
      <c r="AO29" s="221">
        <f t="shared" si="10"/>
        <v>0</v>
      </c>
      <c r="AP29" s="233">
        <v>1</v>
      </c>
      <c r="AQ29" s="233"/>
      <c r="AR29" s="233"/>
      <c r="AS29" s="221">
        <f t="shared" si="11"/>
        <v>0</v>
      </c>
      <c r="AT29" s="233">
        <v>1</v>
      </c>
      <c r="AU29" s="233"/>
      <c r="AV29" s="233"/>
      <c r="AW29" s="234">
        <f t="shared" si="12"/>
        <v>0</v>
      </c>
      <c r="AX29" s="233">
        <v>1</v>
      </c>
      <c r="AY29" s="233"/>
      <c r="AZ29" s="233"/>
      <c r="BA29" s="221">
        <f t="shared" si="13"/>
        <v>0</v>
      </c>
      <c r="BB29" s="205">
        <f t="shared" si="14"/>
        <v>0</v>
      </c>
      <c r="BC29" s="235">
        <v>0</v>
      </c>
      <c r="BD29" s="205">
        <f t="shared" si="15"/>
        <v>0</v>
      </c>
      <c r="BE29" s="205" t="str">
        <f t="shared" si="16"/>
        <v>geen actie</v>
      </c>
      <c r="BF29" s="201">
        <v>27</v>
      </c>
      <c r="BG29" s="236"/>
      <c r="BH29" s="236"/>
      <c r="BI29" s="236"/>
      <c r="BJ29" s="236"/>
      <c r="BN29" s="236"/>
    </row>
    <row r="30" spans="1:66" ht="18" customHeight="1" x14ac:dyDescent="0.3">
      <c r="A30" s="201">
        <v>28</v>
      </c>
      <c r="B30" s="201" t="str">
        <f t="shared" si="0"/>
        <v>v</v>
      </c>
      <c r="C30" s="201" t="s">
        <v>221</v>
      </c>
      <c r="D30" s="205"/>
      <c r="E30" s="226" t="s">
        <v>259</v>
      </c>
      <c r="F30" s="227">
        <v>116620</v>
      </c>
      <c r="G30" s="228" t="s">
        <v>232</v>
      </c>
      <c r="H30" s="229">
        <f t="shared" si="1"/>
        <v>291.66666666666663</v>
      </c>
      <c r="I30" s="230">
        <v>2005</v>
      </c>
      <c r="J30" s="231">
        <f t="shared" si="2"/>
        <v>14</v>
      </c>
      <c r="K30" s="232">
        <f t="shared" si="3"/>
        <v>291.66666666666663</v>
      </c>
      <c r="L30" s="217"/>
      <c r="M30" s="233">
        <v>10</v>
      </c>
      <c r="N30" s="233">
        <v>3</v>
      </c>
      <c r="O30" s="233">
        <v>30</v>
      </c>
      <c r="P30" s="221">
        <f t="shared" si="4"/>
        <v>60</v>
      </c>
      <c r="Q30" s="233">
        <v>1</v>
      </c>
      <c r="R30" s="233"/>
      <c r="S30" s="233"/>
      <c r="T30" s="221">
        <f t="shared" si="5"/>
        <v>0</v>
      </c>
      <c r="U30" s="233">
        <v>9</v>
      </c>
      <c r="V30" s="233">
        <v>5</v>
      </c>
      <c r="W30" s="233">
        <v>37</v>
      </c>
      <c r="X30" s="221">
        <f t="shared" si="17"/>
        <v>96.666666666666657</v>
      </c>
      <c r="Y30" s="233">
        <v>8</v>
      </c>
      <c r="Z30" s="233">
        <v>7</v>
      </c>
      <c r="AA30" s="233">
        <v>38</v>
      </c>
      <c r="AB30" s="221">
        <f t="shared" si="7"/>
        <v>135</v>
      </c>
      <c r="AC30" s="233">
        <v>1</v>
      </c>
      <c r="AD30" s="233"/>
      <c r="AE30" s="233"/>
      <c r="AF30" s="221">
        <f t="shared" si="8"/>
        <v>0</v>
      </c>
      <c r="AG30" s="233">
        <v>1</v>
      </c>
      <c r="AH30" s="233"/>
      <c r="AI30" s="233"/>
      <c r="AJ30" s="221">
        <f t="shared" si="9"/>
        <v>0</v>
      </c>
      <c r="AK30" s="233">
        <v>1</v>
      </c>
      <c r="AL30" s="233">
        <v>1</v>
      </c>
      <c r="AM30" s="233"/>
      <c r="AN30" s="233"/>
      <c r="AO30" s="221">
        <f t="shared" si="10"/>
        <v>0</v>
      </c>
      <c r="AP30" s="233">
        <v>1</v>
      </c>
      <c r="AQ30" s="233"/>
      <c r="AR30" s="233"/>
      <c r="AS30" s="221">
        <f t="shared" si="11"/>
        <v>0</v>
      </c>
      <c r="AT30" s="233">
        <v>1</v>
      </c>
      <c r="AU30" s="233"/>
      <c r="AV30" s="233"/>
      <c r="AW30" s="234">
        <f t="shared" si="12"/>
        <v>0</v>
      </c>
      <c r="AX30" s="233">
        <v>1</v>
      </c>
      <c r="AY30" s="233"/>
      <c r="AZ30" s="233"/>
      <c r="BA30" s="221">
        <f t="shared" si="13"/>
        <v>0</v>
      </c>
      <c r="BB30" s="205">
        <f t="shared" si="14"/>
        <v>250</v>
      </c>
      <c r="BC30" s="235">
        <v>250</v>
      </c>
      <c r="BD30" s="205">
        <f t="shared" si="15"/>
        <v>0</v>
      </c>
      <c r="BE30" s="205" t="str">
        <f t="shared" si="16"/>
        <v>geen actie</v>
      </c>
      <c r="BF30" s="201">
        <v>28</v>
      </c>
      <c r="BG30" s="236"/>
      <c r="BH30" s="236"/>
      <c r="BI30" s="236"/>
      <c r="BJ30" s="236"/>
      <c r="BN30" s="236"/>
    </row>
    <row r="31" spans="1:66" ht="20.25" customHeight="1" x14ac:dyDescent="0.3">
      <c r="A31" s="201">
        <v>29</v>
      </c>
      <c r="B31" s="201" t="str">
        <f t="shared" si="0"/>
        <v>v</v>
      </c>
      <c r="C31" s="201"/>
      <c r="D31" s="205"/>
      <c r="E31" s="226" t="s">
        <v>260</v>
      </c>
      <c r="F31" s="248"/>
      <c r="G31" s="238" t="s">
        <v>243</v>
      </c>
      <c r="H31" s="229">
        <f t="shared" si="1"/>
        <v>751.15873015873001</v>
      </c>
      <c r="I31" s="240">
        <v>2007</v>
      </c>
      <c r="J31" s="231">
        <f t="shared" si="2"/>
        <v>12</v>
      </c>
      <c r="K31" s="232">
        <f t="shared" si="3"/>
        <v>0</v>
      </c>
      <c r="L31" s="242">
        <v>751.15873015873001</v>
      </c>
      <c r="M31" s="233">
        <v>1</v>
      </c>
      <c r="N31" s="233"/>
      <c r="O31" s="233"/>
      <c r="P31" s="221">
        <f t="shared" si="4"/>
        <v>0</v>
      </c>
      <c r="Q31" s="233">
        <v>1</v>
      </c>
      <c r="R31" s="233"/>
      <c r="S31" s="233"/>
      <c r="T31" s="221">
        <f t="shared" si="5"/>
        <v>0</v>
      </c>
      <c r="U31" s="233">
        <v>1</v>
      </c>
      <c r="V31" s="233"/>
      <c r="W31" s="233"/>
      <c r="X31" s="221">
        <f t="shared" si="17"/>
        <v>0</v>
      </c>
      <c r="Y31" s="233">
        <v>1</v>
      </c>
      <c r="Z31" s="233"/>
      <c r="AA31" s="233"/>
      <c r="AB31" s="221">
        <f t="shared" si="7"/>
        <v>0</v>
      </c>
      <c r="AC31" s="233">
        <v>1</v>
      </c>
      <c r="AD31" s="233"/>
      <c r="AE31" s="233"/>
      <c r="AF31" s="221">
        <f t="shared" si="8"/>
        <v>0</v>
      </c>
      <c r="AG31" s="233">
        <v>1</v>
      </c>
      <c r="AH31" s="233"/>
      <c r="AI31" s="233"/>
      <c r="AJ31" s="221">
        <f t="shared" si="9"/>
        <v>0</v>
      </c>
      <c r="AK31" s="233">
        <v>1</v>
      </c>
      <c r="AL31" s="233">
        <v>1</v>
      </c>
      <c r="AM31" s="233"/>
      <c r="AN31" s="233"/>
      <c r="AO31" s="221">
        <f t="shared" si="10"/>
        <v>0</v>
      </c>
      <c r="AP31" s="233">
        <v>1</v>
      </c>
      <c r="AQ31" s="233"/>
      <c r="AR31" s="233"/>
      <c r="AS31" s="221">
        <f t="shared" si="11"/>
        <v>0</v>
      </c>
      <c r="AT31" s="233">
        <v>1</v>
      </c>
      <c r="AU31" s="233"/>
      <c r="AV31" s="233"/>
      <c r="AW31" s="234">
        <f t="shared" si="12"/>
        <v>0</v>
      </c>
      <c r="AX31" s="233">
        <v>1</v>
      </c>
      <c r="AY31" s="233"/>
      <c r="AZ31" s="233"/>
      <c r="BA31" s="221">
        <f t="shared" si="13"/>
        <v>0</v>
      </c>
      <c r="BB31" s="205">
        <f t="shared" si="14"/>
        <v>750</v>
      </c>
      <c r="BC31" s="235">
        <v>750</v>
      </c>
      <c r="BD31" s="205">
        <f t="shared" si="15"/>
        <v>0</v>
      </c>
      <c r="BE31" s="205" t="str">
        <f t="shared" si="16"/>
        <v>geen actie</v>
      </c>
      <c r="BF31" s="201">
        <v>29</v>
      </c>
      <c r="BG31" s="236"/>
      <c r="BH31" s="236"/>
      <c r="BI31" s="236"/>
      <c r="BJ31" s="236"/>
      <c r="BN31" s="236"/>
    </row>
    <row r="32" spans="1:66" ht="20.25" customHeight="1" x14ac:dyDescent="0.3">
      <c r="A32" s="201">
        <v>30</v>
      </c>
      <c r="B32" s="201" t="str">
        <f t="shared" si="0"/>
        <v>v</v>
      </c>
      <c r="C32" s="201" t="s">
        <v>221</v>
      </c>
      <c r="D32" s="205"/>
      <c r="E32" s="226" t="s">
        <v>261</v>
      </c>
      <c r="F32" s="201">
        <v>117114</v>
      </c>
      <c r="G32" s="238" t="s">
        <v>262</v>
      </c>
      <c r="H32" s="229">
        <f t="shared" si="1"/>
        <v>1086.9543650793648</v>
      </c>
      <c r="I32" s="240">
        <v>2004</v>
      </c>
      <c r="J32" s="231">
        <f t="shared" si="2"/>
        <v>15</v>
      </c>
      <c r="K32" s="232">
        <f t="shared" si="3"/>
        <v>397.7460317460318</v>
      </c>
      <c r="L32" s="217">
        <v>689.20833333333303</v>
      </c>
      <c r="M32" s="233">
        <v>1</v>
      </c>
      <c r="N32" s="233"/>
      <c r="O32" s="233"/>
      <c r="P32" s="221">
        <f t="shared" si="4"/>
        <v>0</v>
      </c>
      <c r="Q32" s="233">
        <v>10</v>
      </c>
      <c r="R32" s="233">
        <v>3</v>
      </c>
      <c r="S32" s="233">
        <v>38</v>
      </c>
      <c r="T32" s="221">
        <f t="shared" si="5"/>
        <v>68</v>
      </c>
      <c r="U32" s="233">
        <v>5</v>
      </c>
      <c r="V32" s="233">
        <v>2</v>
      </c>
      <c r="W32" s="233">
        <v>14</v>
      </c>
      <c r="X32" s="221">
        <f t="shared" si="17"/>
        <v>68</v>
      </c>
      <c r="Y32" s="233">
        <v>9</v>
      </c>
      <c r="Z32" s="233">
        <v>3</v>
      </c>
      <c r="AA32" s="233">
        <v>32</v>
      </c>
      <c r="AB32" s="221">
        <f t="shared" si="7"/>
        <v>68.888888888888886</v>
      </c>
      <c r="AC32" s="233">
        <v>7</v>
      </c>
      <c r="AD32" s="233">
        <v>0</v>
      </c>
      <c r="AE32" s="233">
        <v>16</v>
      </c>
      <c r="AF32" s="221">
        <f t="shared" si="8"/>
        <v>22.857142857142854</v>
      </c>
      <c r="AG32" s="233">
        <v>4</v>
      </c>
      <c r="AH32" s="233">
        <v>1</v>
      </c>
      <c r="AI32" s="233">
        <v>14</v>
      </c>
      <c r="AJ32" s="221">
        <f t="shared" si="9"/>
        <v>60</v>
      </c>
      <c r="AK32" s="233">
        <v>6</v>
      </c>
      <c r="AL32" s="233">
        <v>1</v>
      </c>
      <c r="AM32" s="233">
        <v>4</v>
      </c>
      <c r="AN32" s="233">
        <v>26</v>
      </c>
      <c r="AO32" s="221">
        <f t="shared" si="10"/>
        <v>110</v>
      </c>
      <c r="AP32" s="233">
        <v>1</v>
      </c>
      <c r="AQ32" s="233"/>
      <c r="AR32" s="233"/>
      <c r="AS32" s="221">
        <f t="shared" si="11"/>
        <v>0</v>
      </c>
      <c r="AT32" s="233">
        <v>1</v>
      </c>
      <c r="AU32" s="233"/>
      <c r="AV32" s="233"/>
      <c r="AW32" s="234">
        <f t="shared" si="12"/>
        <v>0</v>
      </c>
      <c r="AX32" s="233">
        <v>1</v>
      </c>
      <c r="AY32" s="233"/>
      <c r="AZ32" s="233"/>
      <c r="BA32" s="221">
        <f t="shared" si="13"/>
        <v>0</v>
      </c>
      <c r="BB32" s="205">
        <f t="shared" si="14"/>
        <v>1000</v>
      </c>
      <c r="BC32" s="235">
        <v>750</v>
      </c>
      <c r="BD32" s="205">
        <f t="shared" si="15"/>
        <v>250</v>
      </c>
      <c r="BE32" s="205" t="str">
        <f t="shared" si="16"/>
        <v>diploma uitschrijven: 1000 punten</v>
      </c>
      <c r="BF32" s="201">
        <v>30</v>
      </c>
      <c r="BG32" s="236"/>
      <c r="BH32" s="236"/>
      <c r="BI32" s="236"/>
      <c r="BJ32" s="236"/>
      <c r="BN32" s="236"/>
    </row>
    <row r="33" spans="1:66" ht="18" customHeight="1" x14ac:dyDescent="0.3">
      <c r="A33" s="201">
        <v>31</v>
      </c>
      <c r="B33" s="201" t="str">
        <f t="shared" si="0"/>
        <v>v</v>
      </c>
      <c r="C33" s="201"/>
      <c r="D33" s="237"/>
      <c r="E33" s="226" t="s">
        <v>263</v>
      </c>
      <c r="F33" s="227"/>
      <c r="G33" s="228" t="s">
        <v>262</v>
      </c>
      <c r="H33" s="229">
        <f t="shared" si="1"/>
        <v>138</v>
      </c>
      <c r="I33" s="230">
        <v>2005</v>
      </c>
      <c r="J33" s="231">
        <f t="shared" si="2"/>
        <v>14</v>
      </c>
      <c r="K33" s="232">
        <f t="shared" si="3"/>
        <v>138</v>
      </c>
      <c r="L33" s="217"/>
      <c r="M33" s="233">
        <v>10</v>
      </c>
      <c r="N33" s="233">
        <v>3</v>
      </c>
      <c r="O33" s="233">
        <v>30</v>
      </c>
      <c r="P33" s="221">
        <f t="shared" si="4"/>
        <v>60</v>
      </c>
      <c r="Q33" s="233">
        <v>1</v>
      </c>
      <c r="R33" s="233"/>
      <c r="S33" s="233"/>
      <c r="T33" s="221">
        <f t="shared" si="5"/>
        <v>0</v>
      </c>
      <c r="U33" s="233">
        <v>5</v>
      </c>
      <c r="V33" s="233">
        <v>2</v>
      </c>
      <c r="W33" s="233">
        <v>19</v>
      </c>
      <c r="X33" s="221">
        <f t="shared" si="17"/>
        <v>78</v>
      </c>
      <c r="Y33" s="233">
        <v>1</v>
      </c>
      <c r="Z33" s="233"/>
      <c r="AA33" s="233"/>
      <c r="AB33" s="221">
        <f t="shared" si="7"/>
        <v>0</v>
      </c>
      <c r="AC33" s="233">
        <v>1</v>
      </c>
      <c r="AD33" s="233"/>
      <c r="AE33" s="233"/>
      <c r="AF33" s="221">
        <f t="shared" si="8"/>
        <v>0</v>
      </c>
      <c r="AG33" s="233">
        <v>1</v>
      </c>
      <c r="AH33" s="233"/>
      <c r="AI33" s="233"/>
      <c r="AJ33" s="221">
        <f t="shared" si="9"/>
        <v>0</v>
      </c>
      <c r="AK33" s="233">
        <v>1</v>
      </c>
      <c r="AL33" s="233">
        <v>1</v>
      </c>
      <c r="AM33" s="233"/>
      <c r="AN33" s="233"/>
      <c r="AO33" s="221">
        <f t="shared" si="10"/>
        <v>0</v>
      </c>
      <c r="AP33" s="233">
        <v>1</v>
      </c>
      <c r="AQ33" s="233"/>
      <c r="AR33" s="233"/>
      <c r="AS33" s="221">
        <f t="shared" si="11"/>
        <v>0</v>
      </c>
      <c r="AT33" s="233">
        <v>1</v>
      </c>
      <c r="AU33" s="233"/>
      <c r="AV33" s="233"/>
      <c r="AW33" s="234">
        <f t="shared" si="12"/>
        <v>0</v>
      </c>
      <c r="AX33" s="233">
        <v>1</v>
      </c>
      <c r="AY33" s="233"/>
      <c r="AZ33" s="233"/>
      <c r="BA33" s="221">
        <f t="shared" si="13"/>
        <v>0</v>
      </c>
      <c r="BB33" s="205">
        <f t="shared" si="14"/>
        <v>0</v>
      </c>
      <c r="BC33" s="235">
        <v>0</v>
      </c>
      <c r="BD33" s="205">
        <f t="shared" si="15"/>
        <v>0</v>
      </c>
      <c r="BE33" s="205" t="str">
        <f t="shared" si="16"/>
        <v>geen actie</v>
      </c>
      <c r="BF33" s="201">
        <v>31</v>
      </c>
      <c r="BG33" s="236"/>
      <c r="BH33" s="236"/>
      <c r="BI33" s="236"/>
      <c r="BJ33" s="236"/>
      <c r="BN33" s="236"/>
    </row>
    <row r="34" spans="1:66" ht="18" customHeight="1" x14ac:dyDescent="0.3">
      <c r="A34" s="201">
        <v>32</v>
      </c>
      <c r="B34" s="201" t="str">
        <f t="shared" ref="B34:B65" si="18">IF(A34=BF34,"v","x")</f>
        <v>v</v>
      </c>
      <c r="C34" s="201"/>
      <c r="D34" s="249"/>
      <c r="E34" s="207" t="s">
        <v>264</v>
      </c>
      <c r="F34" s="201"/>
      <c r="G34" s="238" t="s">
        <v>229</v>
      </c>
      <c r="H34" s="229">
        <f t="shared" ref="H34:H65" si="19">SUM(L34+P34+T34+X34+AB34+AF34+AJ34+AO34+AS34+AW34+BA34)</f>
        <v>40</v>
      </c>
      <c r="I34" s="230">
        <v>2007</v>
      </c>
      <c r="J34" s="231">
        <f t="shared" ref="J34:J65" si="20">2019-I34</f>
        <v>12</v>
      </c>
      <c r="K34" s="232">
        <f t="shared" ref="K34:K65" si="21">H34-L34</f>
        <v>0</v>
      </c>
      <c r="L34" s="242">
        <v>40</v>
      </c>
      <c r="M34" s="233">
        <v>1</v>
      </c>
      <c r="N34" s="233"/>
      <c r="O34" s="233"/>
      <c r="P34" s="221">
        <f t="shared" ref="P34:P65" si="22">SUM(N34*10+O34)/M34*10</f>
        <v>0</v>
      </c>
      <c r="Q34" s="233">
        <v>1</v>
      </c>
      <c r="R34" s="233"/>
      <c r="S34" s="233"/>
      <c r="T34" s="221">
        <f t="shared" ref="T34:T65" si="23">SUM(R34*10+S34)/Q34*10</f>
        <v>0</v>
      </c>
      <c r="U34" s="233">
        <v>1</v>
      </c>
      <c r="V34" s="233"/>
      <c r="W34" s="233"/>
      <c r="X34" s="221">
        <f t="shared" si="17"/>
        <v>0</v>
      </c>
      <c r="Y34" s="233">
        <v>1</v>
      </c>
      <c r="Z34" s="233"/>
      <c r="AA34" s="233"/>
      <c r="AB34" s="221">
        <f t="shared" ref="AB34:AB65" si="24">SUM(Z34*10+AA34)/Y34*10</f>
        <v>0</v>
      </c>
      <c r="AC34" s="233">
        <v>1</v>
      </c>
      <c r="AD34" s="233"/>
      <c r="AE34" s="233"/>
      <c r="AF34" s="221">
        <f t="shared" ref="AF34:AF65" si="25">SUM(AD34*10+AE34)/AC34*10</f>
        <v>0</v>
      </c>
      <c r="AG34" s="233">
        <v>1</v>
      </c>
      <c r="AH34" s="233"/>
      <c r="AI34" s="233"/>
      <c r="AJ34" s="221">
        <f t="shared" ref="AJ34:AJ65" si="26">SUM(AH34*10+AI34)/AG34*10</f>
        <v>0</v>
      </c>
      <c r="AK34" s="233">
        <v>1</v>
      </c>
      <c r="AL34" s="233">
        <v>1</v>
      </c>
      <c r="AM34" s="233"/>
      <c r="AN34" s="233"/>
      <c r="AO34" s="221">
        <f t="shared" ref="AO34:AO65" si="27">SUM(AM34*10+AN34/AL34)/AK34*10</f>
        <v>0</v>
      </c>
      <c r="AP34" s="233">
        <v>1</v>
      </c>
      <c r="AQ34" s="233"/>
      <c r="AR34" s="233"/>
      <c r="AS34" s="221">
        <f t="shared" ref="AS34:AS65" si="28">SUM(AQ34*10+AR34)/AP34*10</f>
        <v>0</v>
      </c>
      <c r="AT34" s="233">
        <v>1</v>
      </c>
      <c r="AU34" s="233"/>
      <c r="AV34" s="233"/>
      <c r="AW34" s="234">
        <f t="shared" ref="AW34:AW65" si="29">SUM(AU34*10+AV34)/AT34*10</f>
        <v>0</v>
      </c>
      <c r="AX34" s="233">
        <v>1</v>
      </c>
      <c r="AY34" s="233"/>
      <c r="AZ34" s="233"/>
      <c r="BA34" s="221">
        <f t="shared" ref="BA34:BA65" si="30">SUM(AY34*10+AZ34)/AX34*10</f>
        <v>0</v>
      </c>
      <c r="BB34" s="205">
        <f t="shared" ref="BB34:BB65" si="31">IF(H34&lt;250,0,IF(H34&lt;500,250,IF(H34&lt;750,"500",IF(H34&lt;1000,750,IF(H34&lt;1500,1000,IF(H34&lt;2000,1500,IF(H34&lt;2500,2000,IF(H34&lt;3000,2500,3000))))))))</f>
        <v>0</v>
      </c>
      <c r="BC34" s="235">
        <v>0</v>
      </c>
      <c r="BD34" s="205">
        <f t="shared" ref="BD34:BD65" si="32">BB34-BC34</f>
        <v>0</v>
      </c>
      <c r="BE34" s="205" t="str">
        <f t="shared" ref="BE34:BE65" si="33">IF(BD34=0,"geen actie",CONCATENATE("diploma uitschrijven: ",BB34," punten"))</f>
        <v>geen actie</v>
      </c>
      <c r="BF34" s="201">
        <v>32</v>
      </c>
      <c r="BG34" s="236"/>
      <c r="BH34" s="236"/>
      <c r="BI34" s="236"/>
      <c r="BJ34" s="236"/>
      <c r="BN34" s="236"/>
    </row>
    <row r="35" spans="1:66" ht="18.75" customHeight="1" x14ac:dyDescent="0.3">
      <c r="A35" s="201">
        <v>33</v>
      </c>
      <c r="B35" s="201" t="str">
        <f t="shared" si="18"/>
        <v>v</v>
      </c>
      <c r="C35" s="201" t="s">
        <v>221</v>
      </c>
      <c r="D35" s="237"/>
      <c r="E35" s="226" t="s">
        <v>265</v>
      </c>
      <c r="F35" s="205"/>
      <c r="G35" s="238" t="s">
        <v>232</v>
      </c>
      <c r="H35" s="229">
        <f t="shared" si="19"/>
        <v>67.5</v>
      </c>
      <c r="I35" s="230">
        <v>2004</v>
      </c>
      <c r="J35" s="231">
        <f t="shared" si="20"/>
        <v>15</v>
      </c>
      <c r="K35" s="232">
        <f t="shared" si="21"/>
        <v>67.5</v>
      </c>
      <c r="L35" s="217"/>
      <c r="M35" s="233">
        <v>1</v>
      </c>
      <c r="N35" s="233"/>
      <c r="O35" s="233"/>
      <c r="P35" s="221">
        <f t="shared" si="22"/>
        <v>0</v>
      </c>
      <c r="Q35" s="233">
        <v>1</v>
      </c>
      <c r="R35" s="233"/>
      <c r="S35" s="233"/>
      <c r="T35" s="221">
        <f t="shared" si="23"/>
        <v>0</v>
      </c>
      <c r="U35" s="233">
        <v>8</v>
      </c>
      <c r="V35" s="233">
        <v>3</v>
      </c>
      <c r="W35" s="233">
        <v>24</v>
      </c>
      <c r="X35" s="221">
        <f t="shared" si="17"/>
        <v>67.5</v>
      </c>
      <c r="Y35" s="233">
        <v>1</v>
      </c>
      <c r="Z35" s="233"/>
      <c r="AA35" s="233"/>
      <c r="AB35" s="221">
        <f t="shared" si="24"/>
        <v>0</v>
      </c>
      <c r="AC35" s="233">
        <v>1</v>
      </c>
      <c r="AD35" s="233"/>
      <c r="AE35" s="233"/>
      <c r="AF35" s="221">
        <f t="shared" si="25"/>
        <v>0</v>
      </c>
      <c r="AG35" s="233">
        <v>1</v>
      </c>
      <c r="AH35" s="233"/>
      <c r="AI35" s="233"/>
      <c r="AJ35" s="221">
        <f t="shared" si="26"/>
        <v>0</v>
      </c>
      <c r="AK35" s="233">
        <v>1</v>
      </c>
      <c r="AL35" s="233">
        <v>1</v>
      </c>
      <c r="AM35" s="233"/>
      <c r="AN35" s="233"/>
      <c r="AO35" s="221">
        <f t="shared" si="27"/>
        <v>0</v>
      </c>
      <c r="AP35" s="233">
        <v>1</v>
      </c>
      <c r="AQ35" s="233"/>
      <c r="AR35" s="233"/>
      <c r="AS35" s="221">
        <f t="shared" si="28"/>
        <v>0</v>
      </c>
      <c r="AT35" s="233">
        <v>1</v>
      </c>
      <c r="AU35" s="233"/>
      <c r="AV35" s="233"/>
      <c r="AW35" s="234">
        <f t="shared" si="29"/>
        <v>0</v>
      </c>
      <c r="AX35" s="233">
        <v>1</v>
      </c>
      <c r="AY35" s="233"/>
      <c r="AZ35" s="233"/>
      <c r="BA35" s="221">
        <f t="shared" si="30"/>
        <v>0</v>
      </c>
      <c r="BB35" s="205">
        <f t="shared" si="31"/>
        <v>0</v>
      </c>
      <c r="BC35" s="235">
        <v>0</v>
      </c>
      <c r="BD35" s="205">
        <f t="shared" si="32"/>
        <v>0</v>
      </c>
      <c r="BE35" s="205" t="str">
        <f t="shared" si="33"/>
        <v>geen actie</v>
      </c>
      <c r="BF35" s="201">
        <v>33</v>
      </c>
      <c r="BG35" s="236"/>
      <c r="BH35" s="236"/>
      <c r="BI35" s="236"/>
      <c r="BJ35" s="236"/>
      <c r="BN35" s="236"/>
    </row>
    <row r="36" spans="1:66" ht="18" customHeight="1" x14ac:dyDescent="0.3">
      <c r="A36" s="201">
        <v>34</v>
      </c>
      <c r="B36" s="201" t="str">
        <f t="shared" si="18"/>
        <v>v</v>
      </c>
      <c r="C36" s="201" t="s">
        <v>221</v>
      </c>
      <c r="D36" s="205"/>
      <c r="E36" s="226" t="s">
        <v>266</v>
      </c>
      <c r="F36" s="205">
        <v>114255</v>
      </c>
      <c r="G36" s="238" t="s">
        <v>232</v>
      </c>
      <c r="H36" s="229">
        <f t="shared" si="19"/>
        <v>2856.6706349206338</v>
      </c>
      <c r="I36" s="240">
        <v>2003</v>
      </c>
      <c r="J36" s="231">
        <f t="shared" si="20"/>
        <v>16</v>
      </c>
      <c r="K36" s="232">
        <f t="shared" si="21"/>
        <v>577.05952380952385</v>
      </c>
      <c r="L36" s="217">
        <v>2279.6111111111099</v>
      </c>
      <c r="M36" s="233">
        <v>10</v>
      </c>
      <c r="N36" s="233">
        <v>8</v>
      </c>
      <c r="O36" s="233">
        <v>47</v>
      </c>
      <c r="P36" s="221">
        <f t="shared" si="22"/>
        <v>127</v>
      </c>
      <c r="Q36" s="233">
        <v>10</v>
      </c>
      <c r="R36" s="233">
        <v>7</v>
      </c>
      <c r="S36" s="233">
        <v>45</v>
      </c>
      <c r="T36" s="221">
        <f t="shared" si="23"/>
        <v>115</v>
      </c>
      <c r="U36" s="233">
        <v>8</v>
      </c>
      <c r="V36" s="233">
        <v>5</v>
      </c>
      <c r="W36" s="233">
        <v>35</v>
      </c>
      <c r="X36" s="221">
        <f t="shared" si="17"/>
        <v>106.25</v>
      </c>
      <c r="Y36" s="233">
        <v>1</v>
      </c>
      <c r="Z36" s="233"/>
      <c r="AA36" s="233"/>
      <c r="AB36" s="221">
        <f t="shared" si="24"/>
        <v>0</v>
      </c>
      <c r="AC36" s="233">
        <v>7</v>
      </c>
      <c r="AD36" s="233">
        <v>4</v>
      </c>
      <c r="AE36" s="233">
        <v>28</v>
      </c>
      <c r="AF36" s="221">
        <f t="shared" si="25"/>
        <v>97.142857142857139</v>
      </c>
      <c r="AG36" s="233">
        <v>6</v>
      </c>
      <c r="AH36" s="233">
        <v>5</v>
      </c>
      <c r="AI36" s="233">
        <v>29</v>
      </c>
      <c r="AJ36" s="221">
        <f t="shared" si="26"/>
        <v>131.66666666666666</v>
      </c>
      <c r="AK36" s="233">
        <v>1</v>
      </c>
      <c r="AL36" s="233">
        <v>1</v>
      </c>
      <c r="AM36" s="233"/>
      <c r="AN36" s="233"/>
      <c r="AO36" s="221">
        <f t="shared" si="27"/>
        <v>0</v>
      </c>
      <c r="AP36" s="233">
        <v>1</v>
      </c>
      <c r="AQ36" s="233"/>
      <c r="AR36" s="233"/>
      <c r="AS36" s="221">
        <f t="shared" si="28"/>
        <v>0</v>
      </c>
      <c r="AT36" s="233">
        <v>1</v>
      </c>
      <c r="AU36" s="233"/>
      <c r="AV36" s="233"/>
      <c r="AW36" s="234">
        <f t="shared" si="29"/>
        <v>0</v>
      </c>
      <c r="AX36" s="233">
        <v>1</v>
      </c>
      <c r="AY36" s="233"/>
      <c r="AZ36" s="233"/>
      <c r="BA36" s="221">
        <f t="shared" si="30"/>
        <v>0</v>
      </c>
      <c r="BB36" s="205">
        <f t="shared" si="31"/>
        <v>2500</v>
      </c>
      <c r="BC36" s="235">
        <v>2500</v>
      </c>
      <c r="BD36" s="205">
        <f t="shared" si="32"/>
        <v>0</v>
      </c>
      <c r="BE36" s="205" t="str">
        <f t="shared" si="33"/>
        <v>geen actie</v>
      </c>
      <c r="BF36" s="201">
        <v>34</v>
      </c>
      <c r="BG36" s="236"/>
      <c r="BH36" s="236"/>
      <c r="BI36" s="236"/>
      <c r="BJ36" s="236"/>
      <c r="BN36" s="236"/>
    </row>
    <row r="37" spans="1:66" x14ac:dyDescent="0.3">
      <c r="A37" s="201">
        <v>35</v>
      </c>
      <c r="B37" s="201" t="str">
        <f t="shared" si="18"/>
        <v>v</v>
      </c>
      <c r="C37" s="201"/>
      <c r="D37" s="205"/>
      <c r="E37" s="226" t="s">
        <v>267</v>
      </c>
      <c r="F37" s="241"/>
      <c r="G37" s="228" t="s">
        <v>232</v>
      </c>
      <c r="H37" s="229">
        <f t="shared" si="19"/>
        <v>1473.8928571428601</v>
      </c>
      <c r="I37" s="230">
        <v>2007</v>
      </c>
      <c r="J37" s="231">
        <f t="shared" si="20"/>
        <v>12</v>
      </c>
      <c r="K37" s="232">
        <f t="shared" si="21"/>
        <v>0</v>
      </c>
      <c r="L37" s="242">
        <v>1473.8928571428601</v>
      </c>
      <c r="M37" s="233">
        <v>1</v>
      </c>
      <c r="N37" s="233"/>
      <c r="O37" s="233"/>
      <c r="P37" s="221">
        <f t="shared" si="22"/>
        <v>0</v>
      </c>
      <c r="Q37" s="233">
        <v>1</v>
      </c>
      <c r="R37" s="233"/>
      <c r="S37" s="233"/>
      <c r="T37" s="221">
        <f t="shared" si="23"/>
        <v>0</v>
      </c>
      <c r="U37" s="233">
        <v>1</v>
      </c>
      <c r="V37" s="233"/>
      <c r="W37" s="233"/>
      <c r="X37" s="221">
        <f t="shared" si="17"/>
        <v>0</v>
      </c>
      <c r="Y37" s="233">
        <v>1</v>
      </c>
      <c r="Z37" s="233"/>
      <c r="AA37" s="233"/>
      <c r="AB37" s="221">
        <f t="shared" si="24"/>
        <v>0</v>
      </c>
      <c r="AC37" s="233">
        <v>1</v>
      </c>
      <c r="AD37" s="233"/>
      <c r="AE37" s="233"/>
      <c r="AF37" s="221">
        <f t="shared" si="25"/>
        <v>0</v>
      </c>
      <c r="AG37" s="233">
        <v>1</v>
      </c>
      <c r="AH37" s="233"/>
      <c r="AI37" s="233"/>
      <c r="AJ37" s="221">
        <f t="shared" si="26"/>
        <v>0</v>
      </c>
      <c r="AK37" s="233">
        <v>1</v>
      </c>
      <c r="AL37" s="233">
        <v>1</v>
      </c>
      <c r="AM37" s="233"/>
      <c r="AN37" s="233"/>
      <c r="AO37" s="221">
        <f t="shared" si="27"/>
        <v>0</v>
      </c>
      <c r="AP37" s="233">
        <v>1</v>
      </c>
      <c r="AQ37" s="233"/>
      <c r="AR37" s="233"/>
      <c r="AS37" s="221">
        <f t="shared" si="28"/>
        <v>0</v>
      </c>
      <c r="AT37" s="233">
        <v>1</v>
      </c>
      <c r="AU37" s="233"/>
      <c r="AV37" s="233"/>
      <c r="AW37" s="234">
        <f t="shared" si="29"/>
        <v>0</v>
      </c>
      <c r="AX37" s="233">
        <v>1</v>
      </c>
      <c r="AY37" s="233"/>
      <c r="AZ37" s="233"/>
      <c r="BA37" s="221">
        <f t="shared" si="30"/>
        <v>0</v>
      </c>
      <c r="BB37" s="205">
        <f t="shared" si="31"/>
        <v>1000</v>
      </c>
      <c r="BC37" s="235">
        <v>1000</v>
      </c>
      <c r="BD37" s="205">
        <f t="shared" si="32"/>
        <v>0</v>
      </c>
      <c r="BE37" s="205" t="str">
        <f t="shared" si="33"/>
        <v>geen actie</v>
      </c>
      <c r="BF37" s="201">
        <v>35</v>
      </c>
      <c r="BG37" s="236"/>
      <c r="BH37" s="236"/>
      <c r="BI37" s="236"/>
      <c r="BJ37" s="236"/>
      <c r="BN37" s="236"/>
    </row>
    <row r="38" spans="1:66" ht="17.399999999999999" customHeight="1" x14ac:dyDescent="0.3">
      <c r="A38" s="201">
        <v>36</v>
      </c>
      <c r="B38" s="201" t="str">
        <f t="shared" si="18"/>
        <v>v</v>
      </c>
      <c r="C38" s="201" t="s">
        <v>221</v>
      </c>
      <c r="D38" s="205"/>
      <c r="E38" s="226" t="s">
        <v>268</v>
      </c>
      <c r="F38" s="205">
        <v>116585</v>
      </c>
      <c r="G38" s="238" t="s">
        <v>229</v>
      </c>
      <c r="H38" s="229">
        <f t="shared" si="19"/>
        <v>944.24206349206383</v>
      </c>
      <c r="I38" s="230">
        <v>2005</v>
      </c>
      <c r="J38" s="231">
        <f t="shared" si="20"/>
        <v>14</v>
      </c>
      <c r="K38" s="232">
        <f t="shared" si="21"/>
        <v>612.77777777777783</v>
      </c>
      <c r="L38" s="217">
        <v>331.46428571428601</v>
      </c>
      <c r="M38" s="233">
        <v>1</v>
      </c>
      <c r="N38" s="233"/>
      <c r="O38" s="233"/>
      <c r="P38" s="221">
        <f t="shared" si="22"/>
        <v>0</v>
      </c>
      <c r="Q38" s="233">
        <v>10</v>
      </c>
      <c r="R38" s="233">
        <v>10</v>
      </c>
      <c r="S38" s="233">
        <v>50</v>
      </c>
      <c r="T38" s="221">
        <f t="shared" si="23"/>
        <v>150</v>
      </c>
      <c r="U38" s="233">
        <v>12</v>
      </c>
      <c r="V38" s="233">
        <v>9</v>
      </c>
      <c r="W38" s="233">
        <v>54</v>
      </c>
      <c r="X38" s="221">
        <f t="shared" si="17"/>
        <v>120</v>
      </c>
      <c r="Y38" s="233">
        <v>9</v>
      </c>
      <c r="Z38" s="233">
        <v>7</v>
      </c>
      <c r="AA38" s="233">
        <v>42</v>
      </c>
      <c r="AB38" s="221">
        <f t="shared" si="24"/>
        <v>124.44444444444444</v>
      </c>
      <c r="AC38" s="233">
        <v>1</v>
      </c>
      <c r="AD38" s="233"/>
      <c r="AE38" s="233"/>
      <c r="AF38" s="221">
        <f t="shared" si="25"/>
        <v>0</v>
      </c>
      <c r="AG38" s="233">
        <v>5</v>
      </c>
      <c r="AH38" s="233">
        <v>5</v>
      </c>
      <c r="AI38" s="233">
        <v>25</v>
      </c>
      <c r="AJ38" s="221">
        <f t="shared" si="26"/>
        <v>150</v>
      </c>
      <c r="AK38" s="233">
        <v>6</v>
      </c>
      <c r="AL38" s="233">
        <v>1</v>
      </c>
      <c r="AM38" s="233">
        <v>2</v>
      </c>
      <c r="AN38" s="233">
        <v>21</v>
      </c>
      <c r="AO38" s="221">
        <f t="shared" si="27"/>
        <v>68.333333333333329</v>
      </c>
      <c r="AP38" s="233">
        <v>1</v>
      </c>
      <c r="AQ38" s="233"/>
      <c r="AR38" s="233"/>
      <c r="AS38" s="221">
        <f t="shared" si="28"/>
        <v>0</v>
      </c>
      <c r="AT38" s="233">
        <v>1</v>
      </c>
      <c r="AU38" s="233"/>
      <c r="AV38" s="233"/>
      <c r="AW38" s="234">
        <f t="shared" si="29"/>
        <v>0</v>
      </c>
      <c r="AX38" s="233">
        <v>1</v>
      </c>
      <c r="AY38" s="233"/>
      <c r="AZ38" s="233"/>
      <c r="BA38" s="221">
        <f t="shared" si="30"/>
        <v>0</v>
      </c>
      <c r="BB38" s="205">
        <f t="shared" si="31"/>
        <v>750</v>
      </c>
      <c r="BC38" s="235">
        <v>750</v>
      </c>
      <c r="BD38" s="205">
        <f t="shared" si="32"/>
        <v>0</v>
      </c>
      <c r="BE38" s="205" t="str">
        <f t="shared" si="33"/>
        <v>geen actie</v>
      </c>
      <c r="BF38" s="201">
        <v>36</v>
      </c>
      <c r="BG38" s="236"/>
      <c r="BH38" s="236"/>
      <c r="BI38" s="236"/>
      <c r="BJ38" s="236"/>
      <c r="BN38" s="236"/>
    </row>
    <row r="39" spans="1:66" ht="18" customHeight="1" x14ac:dyDescent="0.3">
      <c r="A39" s="201">
        <v>37</v>
      </c>
      <c r="B39" s="201" t="str">
        <f t="shared" si="18"/>
        <v>v</v>
      </c>
      <c r="C39" s="201"/>
      <c r="D39" s="247"/>
      <c r="E39" s="207" t="s">
        <v>269</v>
      </c>
      <c r="F39" s="201"/>
      <c r="G39" s="238" t="s">
        <v>240</v>
      </c>
      <c r="H39" s="229">
        <f t="shared" si="19"/>
        <v>261.11111111111109</v>
      </c>
      <c r="I39" s="230">
        <v>2007</v>
      </c>
      <c r="J39" s="231">
        <f t="shared" si="20"/>
        <v>12</v>
      </c>
      <c r="K39" s="232">
        <f t="shared" si="21"/>
        <v>0</v>
      </c>
      <c r="L39" s="242">
        <v>261.11111111111109</v>
      </c>
      <c r="M39" s="233">
        <v>1</v>
      </c>
      <c r="N39" s="233"/>
      <c r="O39" s="233"/>
      <c r="P39" s="221">
        <f t="shared" si="22"/>
        <v>0</v>
      </c>
      <c r="Q39" s="233">
        <v>1</v>
      </c>
      <c r="R39" s="233"/>
      <c r="S39" s="233"/>
      <c r="T39" s="221">
        <f t="shared" si="23"/>
        <v>0</v>
      </c>
      <c r="U39" s="233">
        <v>1</v>
      </c>
      <c r="V39" s="233"/>
      <c r="W39" s="233"/>
      <c r="X39" s="221">
        <f t="shared" si="17"/>
        <v>0</v>
      </c>
      <c r="Y39" s="233">
        <v>1</v>
      </c>
      <c r="Z39" s="233"/>
      <c r="AA39" s="233"/>
      <c r="AB39" s="221">
        <f t="shared" si="24"/>
        <v>0</v>
      </c>
      <c r="AC39" s="233">
        <v>1</v>
      </c>
      <c r="AD39" s="233"/>
      <c r="AE39" s="233"/>
      <c r="AF39" s="221">
        <f t="shared" si="25"/>
        <v>0</v>
      </c>
      <c r="AG39" s="233">
        <v>1</v>
      </c>
      <c r="AH39" s="233"/>
      <c r="AI39" s="233"/>
      <c r="AJ39" s="221">
        <f t="shared" si="26"/>
        <v>0</v>
      </c>
      <c r="AK39" s="233">
        <v>1</v>
      </c>
      <c r="AL39" s="233">
        <v>1</v>
      </c>
      <c r="AM39" s="233"/>
      <c r="AN39" s="233"/>
      <c r="AO39" s="221">
        <f t="shared" si="27"/>
        <v>0</v>
      </c>
      <c r="AP39" s="233">
        <v>1</v>
      </c>
      <c r="AQ39" s="233"/>
      <c r="AR39" s="233"/>
      <c r="AS39" s="221">
        <f t="shared" si="28"/>
        <v>0</v>
      </c>
      <c r="AT39" s="233">
        <v>1</v>
      </c>
      <c r="AU39" s="233"/>
      <c r="AV39" s="233"/>
      <c r="AW39" s="234">
        <f t="shared" si="29"/>
        <v>0</v>
      </c>
      <c r="AX39" s="233">
        <v>1</v>
      </c>
      <c r="AY39" s="233"/>
      <c r="AZ39" s="233"/>
      <c r="BA39" s="221">
        <f t="shared" si="30"/>
        <v>0</v>
      </c>
      <c r="BB39" s="205">
        <f t="shared" si="31"/>
        <v>250</v>
      </c>
      <c r="BC39" s="235">
        <v>250</v>
      </c>
      <c r="BD39" s="205">
        <f t="shared" si="32"/>
        <v>0</v>
      </c>
      <c r="BE39" s="205" t="str">
        <f t="shared" si="33"/>
        <v>geen actie</v>
      </c>
      <c r="BF39" s="201">
        <v>37</v>
      </c>
      <c r="BG39" s="236"/>
      <c r="BH39" s="236"/>
      <c r="BI39" s="236"/>
      <c r="BJ39" s="236"/>
      <c r="BN39" s="236"/>
    </row>
    <row r="40" spans="1:66" ht="18" customHeight="1" x14ac:dyDescent="0.3">
      <c r="A40" s="201">
        <v>38</v>
      </c>
      <c r="B40" s="201" t="str">
        <f t="shared" si="18"/>
        <v>v</v>
      </c>
      <c r="C40" s="201" t="s">
        <v>221</v>
      </c>
      <c r="D40" s="205"/>
      <c r="E40" s="226" t="s">
        <v>270</v>
      </c>
      <c r="F40" s="201">
        <v>116437</v>
      </c>
      <c r="G40" s="238" t="s">
        <v>223</v>
      </c>
      <c r="H40" s="229">
        <f t="shared" si="19"/>
        <v>1263.2590187590183</v>
      </c>
      <c r="I40" s="230">
        <v>2005</v>
      </c>
      <c r="J40" s="231">
        <f t="shared" si="20"/>
        <v>14</v>
      </c>
      <c r="K40" s="232">
        <f t="shared" si="21"/>
        <v>271.58333333333337</v>
      </c>
      <c r="L40" s="217">
        <v>991.67568542568495</v>
      </c>
      <c r="M40" s="233">
        <v>6</v>
      </c>
      <c r="N40" s="233">
        <v>2</v>
      </c>
      <c r="O40" s="233">
        <v>20</v>
      </c>
      <c r="P40" s="221">
        <f t="shared" si="22"/>
        <v>66.666666666666671</v>
      </c>
      <c r="Q40" s="233">
        <v>8</v>
      </c>
      <c r="R40" s="233">
        <v>1</v>
      </c>
      <c r="S40" s="233">
        <v>23</v>
      </c>
      <c r="T40" s="221">
        <f t="shared" si="23"/>
        <v>41.25</v>
      </c>
      <c r="U40" s="233">
        <v>1</v>
      </c>
      <c r="V40" s="233"/>
      <c r="W40" s="233"/>
      <c r="X40" s="221">
        <f t="shared" si="17"/>
        <v>0</v>
      </c>
      <c r="Y40" s="233">
        <v>1</v>
      </c>
      <c r="Z40" s="233"/>
      <c r="AA40" s="233"/>
      <c r="AB40" s="221">
        <f t="shared" si="24"/>
        <v>0</v>
      </c>
      <c r="AC40" s="233">
        <v>1</v>
      </c>
      <c r="AD40" s="233"/>
      <c r="AE40" s="233"/>
      <c r="AF40" s="221">
        <f t="shared" si="25"/>
        <v>0</v>
      </c>
      <c r="AG40" s="233">
        <v>5</v>
      </c>
      <c r="AH40" s="233">
        <v>3</v>
      </c>
      <c r="AI40" s="233">
        <v>21</v>
      </c>
      <c r="AJ40" s="221">
        <f t="shared" si="26"/>
        <v>102</v>
      </c>
      <c r="AK40" s="233">
        <v>6</v>
      </c>
      <c r="AL40" s="233">
        <v>1</v>
      </c>
      <c r="AM40" s="233">
        <v>2</v>
      </c>
      <c r="AN40" s="233">
        <v>17</v>
      </c>
      <c r="AO40" s="221">
        <f t="shared" si="27"/>
        <v>61.666666666666671</v>
      </c>
      <c r="AP40" s="233">
        <v>1</v>
      </c>
      <c r="AQ40" s="233"/>
      <c r="AR40" s="233"/>
      <c r="AS40" s="221">
        <f t="shared" si="28"/>
        <v>0</v>
      </c>
      <c r="AT40" s="233">
        <v>1</v>
      </c>
      <c r="AU40" s="233"/>
      <c r="AV40" s="233"/>
      <c r="AW40" s="234">
        <f t="shared" si="29"/>
        <v>0</v>
      </c>
      <c r="AX40" s="233">
        <v>1</v>
      </c>
      <c r="AY40" s="233"/>
      <c r="AZ40" s="233"/>
      <c r="BA40" s="221">
        <f t="shared" si="30"/>
        <v>0</v>
      </c>
      <c r="BB40" s="205">
        <f t="shared" si="31"/>
        <v>1000</v>
      </c>
      <c r="BC40" s="235">
        <v>1000</v>
      </c>
      <c r="BD40" s="205">
        <f t="shared" si="32"/>
        <v>0</v>
      </c>
      <c r="BE40" s="205" t="str">
        <f t="shared" si="33"/>
        <v>geen actie</v>
      </c>
      <c r="BF40" s="201">
        <v>38</v>
      </c>
      <c r="BG40" s="236"/>
      <c r="BH40" s="236"/>
      <c r="BI40" s="236"/>
      <c r="BJ40" s="236"/>
      <c r="BN40" s="236"/>
    </row>
    <row r="41" spans="1:66" ht="18" customHeight="1" x14ac:dyDescent="0.3">
      <c r="A41" s="201">
        <v>39</v>
      </c>
      <c r="B41" s="201" t="str">
        <f t="shared" si="18"/>
        <v>v</v>
      </c>
      <c r="C41" s="201"/>
      <c r="D41" s="273"/>
      <c r="E41" s="226" t="s">
        <v>271</v>
      </c>
      <c r="F41" s="248"/>
      <c r="G41" s="238" t="s">
        <v>223</v>
      </c>
      <c r="H41" s="229">
        <f t="shared" si="19"/>
        <v>439.38095238095264</v>
      </c>
      <c r="I41" s="230">
        <v>2007</v>
      </c>
      <c r="J41" s="231">
        <f t="shared" si="20"/>
        <v>12</v>
      </c>
      <c r="K41" s="232">
        <f t="shared" si="21"/>
        <v>111.66666666666663</v>
      </c>
      <c r="L41" s="242">
        <v>327.71428571428601</v>
      </c>
      <c r="M41" s="233">
        <v>1</v>
      </c>
      <c r="N41" s="233"/>
      <c r="O41" s="233"/>
      <c r="P41" s="221">
        <f t="shared" si="22"/>
        <v>0</v>
      </c>
      <c r="Q41" s="233">
        <v>1</v>
      </c>
      <c r="R41" s="233"/>
      <c r="S41" s="233"/>
      <c r="T41" s="221">
        <f t="shared" si="23"/>
        <v>0</v>
      </c>
      <c r="U41" s="233">
        <v>1</v>
      </c>
      <c r="V41" s="233"/>
      <c r="W41" s="233"/>
      <c r="X41" s="221">
        <f t="shared" ref="X41:X72" si="34">SUM(V41*10+W41)/U41*10</f>
        <v>0</v>
      </c>
      <c r="Y41" s="233">
        <v>1</v>
      </c>
      <c r="Z41" s="233"/>
      <c r="AA41" s="233"/>
      <c r="AB41" s="221">
        <f t="shared" si="24"/>
        <v>0</v>
      </c>
      <c r="AC41" s="233">
        <v>1</v>
      </c>
      <c r="AD41" s="233"/>
      <c r="AE41" s="233"/>
      <c r="AF41" s="221">
        <f t="shared" si="25"/>
        <v>0</v>
      </c>
      <c r="AG41" s="233">
        <v>1</v>
      </c>
      <c r="AH41" s="233"/>
      <c r="AI41" s="233"/>
      <c r="AJ41" s="221">
        <f t="shared" si="26"/>
        <v>0</v>
      </c>
      <c r="AK41" s="233">
        <v>6</v>
      </c>
      <c r="AL41" s="233">
        <v>2</v>
      </c>
      <c r="AM41" s="233">
        <v>4</v>
      </c>
      <c r="AN41" s="233">
        <v>54</v>
      </c>
      <c r="AO41" s="221">
        <f t="shared" si="27"/>
        <v>111.66666666666666</v>
      </c>
      <c r="AP41" s="233">
        <v>1</v>
      </c>
      <c r="AQ41" s="233"/>
      <c r="AR41" s="233"/>
      <c r="AS41" s="221">
        <f t="shared" si="28"/>
        <v>0</v>
      </c>
      <c r="AT41" s="233">
        <v>1</v>
      </c>
      <c r="AU41" s="233"/>
      <c r="AV41" s="233"/>
      <c r="AW41" s="234">
        <f t="shared" si="29"/>
        <v>0</v>
      </c>
      <c r="AX41" s="233">
        <v>1</v>
      </c>
      <c r="AY41" s="233"/>
      <c r="AZ41" s="233"/>
      <c r="BA41" s="221">
        <f t="shared" si="30"/>
        <v>0</v>
      </c>
      <c r="BB41" s="205">
        <f t="shared" si="31"/>
        <v>250</v>
      </c>
      <c r="BC41" s="235">
        <v>250</v>
      </c>
      <c r="BD41" s="205">
        <f t="shared" si="32"/>
        <v>0</v>
      </c>
      <c r="BE41" s="205" t="str">
        <f t="shared" si="33"/>
        <v>geen actie</v>
      </c>
      <c r="BF41" s="201">
        <v>39</v>
      </c>
      <c r="BG41" s="236"/>
      <c r="BH41" s="236"/>
      <c r="BI41" s="236"/>
      <c r="BJ41" s="236"/>
      <c r="BN41" s="236"/>
    </row>
    <row r="42" spans="1:66" ht="18" customHeight="1" x14ac:dyDescent="0.3">
      <c r="A42" s="201">
        <v>40</v>
      </c>
      <c r="B42" s="201" t="str">
        <f t="shared" si="18"/>
        <v>v</v>
      </c>
      <c r="C42" s="201"/>
      <c r="D42" s="205"/>
      <c r="E42" s="226" t="s">
        <v>272</v>
      </c>
      <c r="F42" s="227">
        <v>115488</v>
      </c>
      <c r="G42" s="228" t="s">
        <v>240</v>
      </c>
      <c r="H42" s="229">
        <f t="shared" si="19"/>
        <v>2117.8654401154381</v>
      </c>
      <c r="I42" s="250">
        <v>2005</v>
      </c>
      <c r="J42" s="231">
        <f t="shared" si="20"/>
        <v>14</v>
      </c>
      <c r="K42" s="232">
        <f t="shared" si="21"/>
        <v>487.43181818181802</v>
      </c>
      <c r="L42" s="217">
        <v>1630.4336219336201</v>
      </c>
      <c r="M42" s="233">
        <v>1</v>
      </c>
      <c r="N42" s="233"/>
      <c r="O42" s="233"/>
      <c r="P42" s="221">
        <f t="shared" si="22"/>
        <v>0</v>
      </c>
      <c r="Q42" s="233">
        <v>10</v>
      </c>
      <c r="R42" s="233">
        <v>7</v>
      </c>
      <c r="S42" s="233">
        <v>43</v>
      </c>
      <c r="T42" s="221">
        <f t="shared" si="23"/>
        <v>113</v>
      </c>
      <c r="U42" s="233">
        <v>8</v>
      </c>
      <c r="V42" s="233">
        <v>5</v>
      </c>
      <c r="W42" s="233">
        <v>35</v>
      </c>
      <c r="X42" s="221">
        <f t="shared" si="34"/>
        <v>106.25</v>
      </c>
      <c r="Y42" s="233">
        <v>7</v>
      </c>
      <c r="Z42" s="233">
        <v>7</v>
      </c>
      <c r="AA42" s="233">
        <v>35</v>
      </c>
      <c r="AB42" s="221">
        <f t="shared" si="24"/>
        <v>150</v>
      </c>
      <c r="AC42" s="233">
        <v>1</v>
      </c>
      <c r="AD42" s="233"/>
      <c r="AE42" s="233"/>
      <c r="AF42" s="221">
        <f t="shared" si="25"/>
        <v>0</v>
      </c>
      <c r="AG42" s="233">
        <v>11</v>
      </c>
      <c r="AH42" s="233">
        <v>8</v>
      </c>
      <c r="AI42" s="233">
        <v>50</v>
      </c>
      <c r="AJ42" s="221">
        <f t="shared" si="26"/>
        <v>118.18181818181819</v>
      </c>
      <c r="AK42" s="233">
        <v>1</v>
      </c>
      <c r="AL42" s="233">
        <v>1</v>
      </c>
      <c r="AM42" s="233"/>
      <c r="AN42" s="233"/>
      <c r="AO42" s="221">
        <f t="shared" si="27"/>
        <v>0</v>
      </c>
      <c r="AP42" s="233">
        <v>1</v>
      </c>
      <c r="AQ42" s="233"/>
      <c r="AR42" s="233"/>
      <c r="AS42" s="221">
        <f t="shared" si="28"/>
        <v>0</v>
      </c>
      <c r="AT42" s="233">
        <v>1</v>
      </c>
      <c r="AU42" s="233"/>
      <c r="AV42" s="233"/>
      <c r="AW42" s="234">
        <f t="shared" si="29"/>
        <v>0</v>
      </c>
      <c r="AX42" s="233">
        <v>1</v>
      </c>
      <c r="AY42" s="233"/>
      <c r="AZ42" s="233"/>
      <c r="BA42" s="221">
        <f t="shared" si="30"/>
        <v>0</v>
      </c>
      <c r="BB42" s="205">
        <f t="shared" si="31"/>
        <v>2000</v>
      </c>
      <c r="BC42" s="235">
        <v>2000</v>
      </c>
      <c r="BD42" s="205">
        <f t="shared" si="32"/>
        <v>0</v>
      </c>
      <c r="BE42" s="205" t="str">
        <f t="shared" si="33"/>
        <v>geen actie</v>
      </c>
      <c r="BF42" s="201">
        <v>40</v>
      </c>
      <c r="BG42" s="236"/>
      <c r="BH42" s="236"/>
      <c r="BI42" s="236"/>
      <c r="BJ42" s="236"/>
      <c r="BN42" s="236"/>
    </row>
    <row r="43" spans="1:66" ht="18" customHeight="1" x14ac:dyDescent="0.3">
      <c r="A43" s="201">
        <v>41</v>
      </c>
      <c r="B43" s="201" t="str">
        <f t="shared" si="18"/>
        <v>v</v>
      </c>
      <c r="C43" s="201"/>
      <c r="D43" s="237"/>
      <c r="E43" s="207" t="s">
        <v>273</v>
      </c>
      <c r="F43" s="227">
        <v>117460</v>
      </c>
      <c r="G43" s="228" t="s">
        <v>240</v>
      </c>
      <c r="H43" s="229">
        <f t="shared" si="19"/>
        <v>212.91666666666666</v>
      </c>
      <c r="I43" s="250">
        <v>2004</v>
      </c>
      <c r="J43" s="231">
        <f t="shared" si="20"/>
        <v>15</v>
      </c>
      <c r="K43" s="232">
        <f t="shared" si="21"/>
        <v>212.91666666666666</v>
      </c>
      <c r="L43" s="217"/>
      <c r="M43" s="233">
        <v>1</v>
      </c>
      <c r="N43" s="233"/>
      <c r="O43" s="233"/>
      <c r="P43" s="221">
        <f t="shared" si="22"/>
        <v>0</v>
      </c>
      <c r="Q43" s="233">
        <v>1</v>
      </c>
      <c r="R43" s="233"/>
      <c r="S43" s="233"/>
      <c r="T43" s="221">
        <f t="shared" si="23"/>
        <v>0</v>
      </c>
      <c r="U43" s="233">
        <v>8</v>
      </c>
      <c r="V43" s="233">
        <v>5</v>
      </c>
      <c r="W43" s="233">
        <v>31</v>
      </c>
      <c r="X43" s="221">
        <f t="shared" si="34"/>
        <v>101.25</v>
      </c>
      <c r="Y43" s="233">
        <v>1</v>
      </c>
      <c r="Z43" s="233"/>
      <c r="AA43" s="233"/>
      <c r="AB43" s="221">
        <f t="shared" si="24"/>
        <v>0</v>
      </c>
      <c r="AC43" s="233">
        <v>1</v>
      </c>
      <c r="AD43" s="233"/>
      <c r="AE43" s="233"/>
      <c r="AF43" s="221">
        <f t="shared" si="25"/>
        <v>0</v>
      </c>
      <c r="AG43" s="233">
        <v>12</v>
      </c>
      <c r="AH43" s="233">
        <v>8</v>
      </c>
      <c r="AI43" s="233">
        <v>54</v>
      </c>
      <c r="AJ43" s="221">
        <f t="shared" si="26"/>
        <v>111.66666666666666</v>
      </c>
      <c r="AK43" s="233">
        <v>1</v>
      </c>
      <c r="AL43" s="233">
        <v>1</v>
      </c>
      <c r="AM43" s="233"/>
      <c r="AN43" s="233"/>
      <c r="AO43" s="221">
        <f t="shared" si="27"/>
        <v>0</v>
      </c>
      <c r="AP43" s="233">
        <v>1</v>
      </c>
      <c r="AQ43" s="233"/>
      <c r="AR43" s="233"/>
      <c r="AS43" s="221">
        <f t="shared" si="28"/>
        <v>0</v>
      </c>
      <c r="AT43" s="233">
        <v>1</v>
      </c>
      <c r="AU43" s="233"/>
      <c r="AV43" s="233"/>
      <c r="AW43" s="234">
        <f t="shared" si="29"/>
        <v>0</v>
      </c>
      <c r="AX43" s="233">
        <v>1</v>
      </c>
      <c r="AY43" s="233"/>
      <c r="AZ43" s="233"/>
      <c r="BA43" s="221">
        <f t="shared" si="30"/>
        <v>0</v>
      </c>
      <c r="BB43" s="205">
        <f t="shared" si="31"/>
        <v>0</v>
      </c>
      <c r="BC43" s="235">
        <v>0</v>
      </c>
      <c r="BD43" s="205">
        <f t="shared" si="32"/>
        <v>0</v>
      </c>
      <c r="BE43" s="205" t="str">
        <f t="shared" si="33"/>
        <v>geen actie</v>
      </c>
      <c r="BF43" s="201">
        <v>41</v>
      </c>
      <c r="BG43" s="236"/>
      <c r="BH43" s="236"/>
      <c r="BI43" s="236"/>
      <c r="BJ43" s="236"/>
      <c r="BN43" s="236"/>
    </row>
    <row r="44" spans="1:66" ht="18" customHeight="1" x14ac:dyDescent="0.3">
      <c r="A44" s="201">
        <v>42</v>
      </c>
      <c r="B44" s="201" t="str">
        <f t="shared" si="18"/>
        <v>v</v>
      </c>
      <c r="C44" s="201" t="s">
        <v>221</v>
      </c>
      <c r="D44" s="205"/>
      <c r="E44" s="226" t="s">
        <v>274</v>
      </c>
      <c r="F44" s="227">
        <v>117558</v>
      </c>
      <c r="G44" s="228" t="s">
        <v>236</v>
      </c>
      <c r="H44" s="229">
        <f t="shared" si="19"/>
        <v>1563.9278499278475</v>
      </c>
      <c r="I44" s="250">
        <v>2006</v>
      </c>
      <c r="J44" s="231">
        <f t="shared" si="20"/>
        <v>13</v>
      </c>
      <c r="K44" s="232">
        <f t="shared" si="21"/>
        <v>296.36904761904748</v>
      </c>
      <c r="L44" s="217">
        <v>1267.5588023088001</v>
      </c>
      <c r="M44" s="233">
        <v>6</v>
      </c>
      <c r="N44" s="233">
        <v>3</v>
      </c>
      <c r="O44" s="233">
        <v>23</v>
      </c>
      <c r="P44" s="221">
        <f t="shared" si="22"/>
        <v>88.333333333333343</v>
      </c>
      <c r="Q44" s="233">
        <v>1</v>
      </c>
      <c r="R44" s="233"/>
      <c r="S44" s="233"/>
      <c r="T44" s="221">
        <f t="shared" si="23"/>
        <v>0</v>
      </c>
      <c r="U44" s="233">
        <v>1</v>
      </c>
      <c r="V44" s="233"/>
      <c r="W44" s="233"/>
      <c r="X44" s="221">
        <f t="shared" si="34"/>
        <v>0</v>
      </c>
      <c r="Y44" s="233">
        <v>7</v>
      </c>
      <c r="Z44" s="233">
        <v>6</v>
      </c>
      <c r="AA44" s="233">
        <v>34</v>
      </c>
      <c r="AB44" s="221">
        <f t="shared" si="24"/>
        <v>134.28571428571428</v>
      </c>
      <c r="AC44" s="233">
        <v>8</v>
      </c>
      <c r="AD44" s="233">
        <v>3</v>
      </c>
      <c r="AE44" s="233">
        <v>29</v>
      </c>
      <c r="AF44" s="221">
        <f t="shared" si="25"/>
        <v>73.75</v>
      </c>
      <c r="AG44" s="233">
        <v>1</v>
      </c>
      <c r="AH44" s="233"/>
      <c r="AI44" s="233"/>
      <c r="AJ44" s="221">
        <f t="shared" si="26"/>
        <v>0</v>
      </c>
      <c r="AK44" s="233">
        <v>1</v>
      </c>
      <c r="AL44" s="233">
        <v>1</v>
      </c>
      <c r="AM44" s="233"/>
      <c r="AN44" s="233"/>
      <c r="AO44" s="221">
        <f t="shared" si="27"/>
        <v>0</v>
      </c>
      <c r="AP44" s="233">
        <v>1</v>
      </c>
      <c r="AQ44" s="233"/>
      <c r="AR44" s="233"/>
      <c r="AS44" s="221">
        <f t="shared" si="28"/>
        <v>0</v>
      </c>
      <c r="AT44" s="233">
        <v>1</v>
      </c>
      <c r="AU44" s="233"/>
      <c r="AV44" s="233"/>
      <c r="AW44" s="234">
        <f t="shared" si="29"/>
        <v>0</v>
      </c>
      <c r="AX44" s="233">
        <v>1</v>
      </c>
      <c r="AY44" s="233"/>
      <c r="AZ44" s="233"/>
      <c r="BA44" s="221">
        <f t="shared" si="30"/>
        <v>0</v>
      </c>
      <c r="BB44" s="205">
        <f t="shared" si="31"/>
        <v>1500</v>
      </c>
      <c r="BC44" s="235">
        <v>1500</v>
      </c>
      <c r="BD44" s="205">
        <f t="shared" si="32"/>
        <v>0</v>
      </c>
      <c r="BE44" s="205" t="str">
        <f t="shared" si="33"/>
        <v>geen actie</v>
      </c>
      <c r="BF44" s="201">
        <v>42</v>
      </c>
      <c r="BG44" s="236"/>
      <c r="BH44" s="236"/>
      <c r="BI44" s="236"/>
      <c r="BJ44" s="236"/>
      <c r="BN44" s="236"/>
    </row>
    <row r="45" spans="1:66" ht="18" customHeight="1" x14ac:dyDescent="0.3">
      <c r="A45" s="201">
        <v>43</v>
      </c>
      <c r="B45" s="201" t="str">
        <f t="shared" si="18"/>
        <v>v</v>
      </c>
      <c r="C45" s="201" t="s">
        <v>221</v>
      </c>
      <c r="D45" s="205"/>
      <c r="E45" s="226" t="s">
        <v>275</v>
      </c>
      <c r="F45" s="201">
        <v>115082</v>
      </c>
      <c r="G45" s="238" t="s">
        <v>232</v>
      </c>
      <c r="H45" s="229">
        <f t="shared" si="19"/>
        <v>930.08333333333303</v>
      </c>
      <c r="I45" s="251">
        <v>2003</v>
      </c>
      <c r="J45" s="231">
        <f t="shared" si="20"/>
        <v>16</v>
      </c>
      <c r="K45" s="232">
        <f t="shared" si="21"/>
        <v>38</v>
      </c>
      <c r="L45" s="217">
        <v>892.08333333333303</v>
      </c>
      <c r="M45" s="233">
        <v>1</v>
      </c>
      <c r="N45" s="233"/>
      <c r="O45" s="233"/>
      <c r="P45" s="221">
        <f t="shared" si="22"/>
        <v>0</v>
      </c>
      <c r="Q45" s="233">
        <v>10</v>
      </c>
      <c r="R45" s="233">
        <v>1</v>
      </c>
      <c r="S45" s="233">
        <v>28</v>
      </c>
      <c r="T45" s="221">
        <f t="shared" si="23"/>
        <v>38</v>
      </c>
      <c r="U45" s="233">
        <v>1</v>
      </c>
      <c r="V45" s="233"/>
      <c r="W45" s="233"/>
      <c r="X45" s="221">
        <f t="shared" si="34"/>
        <v>0</v>
      </c>
      <c r="Y45" s="233">
        <v>1</v>
      </c>
      <c r="Z45" s="233"/>
      <c r="AA45" s="233"/>
      <c r="AB45" s="221">
        <f t="shared" si="24"/>
        <v>0</v>
      </c>
      <c r="AC45" s="233">
        <v>1</v>
      </c>
      <c r="AD45" s="233"/>
      <c r="AE45" s="233"/>
      <c r="AF45" s="221">
        <f t="shared" si="25"/>
        <v>0</v>
      </c>
      <c r="AG45" s="233">
        <v>1</v>
      </c>
      <c r="AH45" s="233"/>
      <c r="AI45" s="233"/>
      <c r="AJ45" s="221">
        <f t="shared" si="26"/>
        <v>0</v>
      </c>
      <c r="AK45" s="233">
        <v>1</v>
      </c>
      <c r="AL45" s="233">
        <v>1</v>
      </c>
      <c r="AM45" s="233"/>
      <c r="AN45" s="233"/>
      <c r="AO45" s="221">
        <f t="shared" si="27"/>
        <v>0</v>
      </c>
      <c r="AP45" s="233">
        <v>1</v>
      </c>
      <c r="AQ45" s="233"/>
      <c r="AR45" s="233"/>
      <c r="AS45" s="221">
        <f t="shared" si="28"/>
        <v>0</v>
      </c>
      <c r="AT45" s="233">
        <v>1</v>
      </c>
      <c r="AU45" s="233"/>
      <c r="AV45" s="233"/>
      <c r="AW45" s="234">
        <f t="shared" si="29"/>
        <v>0</v>
      </c>
      <c r="AX45" s="233">
        <v>1</v>
      </c>
      <c r="AY45" s="233"/>
      <c r="AZ45" s="233"/>
      <c r="BA45" s="221">
        <f t="shared" si="30"/>
        <v>0</v>
      </c>
      <c r="BB45" s="205">
        <f t="shared" si="31"/>
        <v>750</v>
      </c>
      <c r="BC45" s="235">
        <v>750</v>
      </c>
      <c r="BD45" s="205">
        <f t="shared" si="32"/>
        <v>0</v>
      </c>
      <c r="BE45" s="205" t="str">
        <f t="shared" si="33"/>
        <v>geen actie</v>
      </c>
      <c r="BF45" s="201">
        <v>43</v>
      </c>
      <c r="BG45" s="236"/>
      <c r="BH45" s="236"/>
      <c r="BI45" s="236"/>
      <c r="BJ45" s="236"/>
      <c r="BN45" s="236"/>
    </row>
    <row r="46" spans="1:66" ht="18" customHeight="1" x14ac:dyDescent="0.3">
      <c r="A46" s="201">
        <v>44</v>
      </c>
      <c r="B46" s="201" t="str">
        <f t="shared" si="18"/>
        <v>v</v>
      </c>
      <c r="C46" s="201" t="s">
        <v>221</v>
      </c>
      <c r="D46" s="205"/>
      <c r="E46" s="226" t="s">
        <v>276</v>
      </c>
      <c r="F46" s="227"/>
      <c r="G46" s="228" t="s">
        <v>223</v>
      </c>
      <c r="H46" s="229">
        <f t="shared" si="19"/>
        <v>2503.5583354553978</v>
      </c>
      <c r="I46" s="250">
        <v>2004</v>
      </c>
      <c r="J46" s="231">
        <f t="shared" si="20"/>
        <v>15</v>
      </c>
      <c r="K46" s="232">
        <f t="shared" si="21"/>
        <v>573.77777777777783</v>
      </c>
      <c r="L46" s="217">
        <v>1929.78055767762</v>
      </c>
      <c r="M46" s="233">
        <v>1</v>
      </c>
      <c r="N46" s="233"/>
      <c r="O46" s="233"/>
      <c r="P46" s="221">
        <f t="shared" si="22"/>
        <v>0</v>
      </c>
      <c r="Q46" s="233">
        <v>10</v>
      </c>
      <c r="R46" s="233">
        <v>6</v>
      </c>
      <c r="S46" s="233">
        <v>48</v>
      </c>
      <c r="T46" s="221">
        <f t="shared" si="23"/>
        <v>108</v>
      </c>
      <c r="U46" s="233">
        <v>8</v>
      </c>
      <c r="V46" s="233">
        <v>6</v>
      </c>
      <c r="W46" s="233">
        <v>36</v>
      </c>
      <c r="X46" s="221">
        <f t="shared" si="34"/>
        <v>120</v>
      </c>
      <c r="Y46" s="233">
        <v>9</v>
      </c>
      <c r="Z46" s="233">
        <v>7</v>
      </c>
      <c r="AA46" s="233">
        <v>36</v>
      </c>
      <c r="AB46" s="221">
        <f t="shared" si="24"/>
        <v>117.77777777777779</v>
      </c>
      <c r="AC46" s="233">
        <v>1</v>
      </c>
      <c r="AD46" s="233"/>
      <c r="AE46" s="233"/>
      <c r="AF46" s="221">
        <f t="shared" si="25"/>
        <v>0</v>
      </c>
      <c r="AG46" s="233">
        <v>5</v>
      </c>
      <c r="AH46" s="233">
        <v>3</v>
      </c>
      <c r="AI46" s="233">
        <v>19</v>
      </c>
      <c r="AJ46" s="221">
        <f t="shared" si="26"/>
        <v>98</v>
      </c>
      <c r="AK46" s="233">
        <v>6</v>
      </c>
      <c r="AL46" s="233">
        <v>1</v>
      </c>
      <c r="AM46" s="233">
        <v>5</v>
      </c>
      <c r="AN46" s="233">
        <v>28</v>
      </c>
      <c r="AO46" s="221">
        <f t="shared" si="27"/>
        <v>130</v>
      </c>
      <c r="AP46" s="233">
        <v>1</v>
      </c>
      <c r="AQ46" s="233"/>
      <c r="AR46" s="233"/>
      <c r="AS46" s="221">
        <f t="shared" si="28"/>
        <v>0</v>
      </c>
      <c r="AT46" s="233">
        <v>1</v>
      </c>
      <c r="AU46" s="233"/>
      <c r="AV46" s="233"/>
      <c r="AW46" s="234">
        <f t="shared" si="29"/>
        <v>0</v>
      </c>
      <c r="AX46" s="233">
        <v>1</v>
      </c>
      <c r="AY46" s="233"/>
      <c r="AZ46" s="233"/>
      <c r="BA46" s="221">
        <f t="shared" si="30"/>
        <v>0</v>
      </c>
      <c r="BB46" s="205">
        <f t="shared" si="31"/>
        <v>2500</v>
      </c>
      <c r="BC46" s="235">
        <v>2000</v>
      </c>
      <c r="BD46" s="205">
        <f t="shared" si="32"/>
        <v>500</v>
      </c>
      <c r="BE46" s="205" t="str">
        <f t="shared" si="33"/>
        <v>diploma uitschrijven: 2500 punten</v>
      </c>
      <c r="BF46" s="201">
        <v>44</v>
      </c>
      <c r="BG46" s="236"/>
      <c r="BH46" s="236"/>
      <c r="BI46" s="236"/>
      <c r="BJ46" s="236"/>
      <c r="BN46" s="236"/>
    </row>
    <row r="47" spans="1:66" ht="18" customHeight="1" x14ac:dyDescent="0.3">
      <c r="A47" s="201">
        <v>45</v>
      </c>
      <c r="B47" s="201" t="str">
        <f t="shared" si="18"/>
        <v>v</v>
      </c>
      <c r="C47" s="201"/>
      <c r="D47" s="205"/>
      <c r="E47" s="226" t="s">
        <v>277</v>
      </c>
      <c r="F47" s="241"/>
      <c r="G47" s="228" t="s">
        <v>223</v>
      </c>
      <c r="H47" s="229">
        <f t="shared" si="19"/>
        <v>1421.5912698412722</v>
      </c>
      <c r="I47" s="250">
        <v>2007</v>
      </c>
      <c r="J47" s="231">
        <f t="shared" si="20"/>
        <v>12</v>
      </c>
      <c r="K47" s="232">
        <f t="shared" si="21"/>
        <v>0</v>
      </c>
      <c r="L47" s="242">
        <v>1421.5912698412722</v>
      </c>
      <c r="M47" s="233">
        <v>1</v>
      </c>
      <c r="N47" s="233"/>
      <c r="O47" s="233"/>
      <c r="P47" s="221">
        <f t="shared" si="22"/>
        <v>0</v>
      </c>
      <c r="Q47" s="233">
        <v>1</v>
      </c>
      <c r="R47" s="233"/>
      <c r="S47" s="233"/>
      <c r="T47" s="221">
        <f t="shared" si="23"/>
        <v>0</v>
      </c>
      <c r="U47" s="233">
        <v>1</v>
      </c>
      <c r="V47" s="233"/>
      <c r="W47" s="233"/>
      <c r="X47" s="221">
        <f t="shared" si="34"/>
        <v>0</v>
      </c>
      <c r="Y47" s="233">
        <v>1</v>
      </c>
      <c r="Z47" s="233"/>
      <c r="AA47" s="233"/>
      <c r="AB47" s="221">
        <f t="shared" si="24"/>
        <v>0</v>
      </c>
      <c r="AC47" s="233">
        <v>1</v>
      </c>
      <c r="AD47" s="233"/>
      <c r="AE47" s="233"/>
      <c r="AF47" s="221">
        <f t="shared" si="25"/>
        <v>0</v>
      </c>
      <c r="AG47" s="233">
        <v>1</v>
      </c>
      <c r="AH47" s="233"/>
      <c r="AI47" s="233"/>
      <c r="AJ47" s="221">
        <f t="shared" si="26"/>
        <v>0</v>
      </c>
      <c r="AK47" s="233">
        <v>1</v>
      </c>
      <c r="AL47" s="233">
        <v>1</v>
      </c>
      <c r="AM47" s="233"/>
      <c r="AN47" s="233"/>
      <c r="AO47" s="221">
        <f t="shared" si="27"/>
        <v>0</v>
      </c>
      <c r="AP47" s="233">
        <v>1</v>
      </c>
      <c r="AQ47" s="233"/>
      <c r="AR47" s="233"/>
      <c r="AS47" s="221">
        <f t="shared" si="28"/>
        <v>0</v>
      </c>
      <c r="AT47" s="233">
        <v>1</v>
      </c>
      <c r="AU47" s="233"/>
      <c r="AV47" s="233"/>
      <c r="AW47" s="234">
        <f t="shared" si="29"/>
        <v>0</v>
      </c>
      <c r="AX47" s="233">
        <v>1</v>
      </c>
      <c r="AY47" s="233"/>
      <c r="AZ47" s="233"/>
      <c r="BA47" s="221">
        <f t="shared" si="30"/>
        <v>0</v>
      </c>
      <c r="BB47" s="205">
        <f t="shared" si="31"/>
        <v>1000</v>
      </c>
      <c r="BC47" s="235">
        <v>1000</v>
      </c>
      <c r="BD47" s="205">
        <f t="shared" si="32"/>
        <v>0</v>
      </c>
      <c r="BE47" s="205" t="str">
        <f t="shared" si="33"/>
        <v>geen actie</v>
      </c>
      <c r="BF47" s="201">
        <v>45</v>
      </c>
      <c r="BG47" s="236"/>
      <c r="BH47" s="236"/>
      <c r="BI47" s="236"/>
      <c r="BJ47" s="236"/>
      <c r="BN47" s="236"/>
    </row>
    <row r="48" spans="1:66" ht="18" customHeight="1" x14ac:dyDescent="0.3">
      <c r="A48" s="201">
        <v>46</v>
      </c>
      <c r="B48" s="201" t="str">
        <f t="shared" si="18"/>
        <v>v</v>
      </c>
      <c r="C48" s="201" t="s">
        <v>221</v>
      </c>
      <c r="D48" s="205"/>
      <c r="E48" s="226" t="s">
        <v>278</v>
      </c>
      <c r="F48" s="227"/>
      <c r="G48" s="228" t="s">
        <v>234</v>
      </c>
      <c r="H48" s="229">
        <f t="shared" si="19"/>
        <v>231.11111111111111</v>
      </c>
      <c r="I48" s="250">
        <v>2005</v>
      </c>
      <c r="J48" s="231">
        <f t="shared" si="20"/>
        <v>14</v>
      </c>
      <c r="K48" s="232">
        <f t="shared" si="21"/>
        <v>231.11111111111111</v>
      </c>
      <c r="L48" s="217"/>
      <c r="M48" s="233">
        <v>1</v>
      </c>
      <c r="N48" s="233"/>
      <c r="O48" s="233"/>
      <c r="P48" s="221">
        <f t="shared" si="22"/>
        <v>0</v>
      </c>
      <c r="Q48" s="233">
        <v>8</v>
      </c>
      <c r="R48" s="233">
        <v>2</v>
      </c>
      <c r="S48" s="233">
        <v>25</v>
      </c>
      <c r="T48" s="221">
        <f t="shared" si="23"/>
        <v>56.25</v>
      </c>
      <c r="U48" s="233">
        <v>9</v>
      </c>
      <c r="V48" s="233">
        <v>2</v>
      </c>
      <c r="W48" s="233">
        <v>17</v>
      </c>
      <c r="X48" s="221">
        <f t="shared" si="34"/>
        <v>41.111111111111107</v>
      </c>
      <c r="Y48" s="233">
        <v>8</v>
      </c>
      <c r="Z48" s="233">
        <v>1</v>
      </c>
      <c r="AA48" s="233">
        <v>20</v>
      </c>
      <c r="AB48" s="221">
        <f t="shared" si="24"/>
        <v>37.5</v>
      </c>
      <c r="AC48" s="233">
        <v>8</v>
      </c>
      <c r="AD48" s="233">
        <v>5</v>
      </c>
      <c r="AE48" s="233">
        <v>27</v>
      </c>
      <c r="AF48" s="221">
        <f t="shared" si="25"/>
        <v>96.25</v>
      </c>
      <c r="AG48" s="233">
        <v>1</v>
      </c>
      <c r="AH48" s="233"/>
      <c r="AI48" s="233"/>
      <c r="AJ48" s="221">
        <f t="shared" si="26"/>
        <v>0</v>
      </c>
      <c r="AK48" s="233">
        <v>1</v>
      </c>
      <c r="AL48" s="233">
        <v>1</v>
      </c>
      <c r="AM48" s="233"/>
      <c r="AN48" s="233"/>
      <c r="AO48" s="221">
        <f t="shared" si="27"/>
        <v>0</v>
      </c>
      <c r="AP48" s="233">
        <v>1</v>
      </c>
      <c r="AQ48" s="233"/>
      <c r="AR48" s="233"/>
      <c r="AS48" s="221">
        <f t="shared" si="28"/>
        <v>0</v>
      </c>
      <c r="AT48" s="233">
        <v>1</v>
      </c>
      <c r="AU48" s="233"/>
      <c r="AV48" s="233"/>
      <c r="AW48" s="234">
        <f t="shared" si="29"/>
        <v>0</v>
      </c>
      <c r="AX48" s="233">
        <v>1</v>
      </c>
      <c r="AY48" s="233"/>
      <c r="AZ48" s="233"/>
      <c r="BA48" s="221">
        <f t="shared" si="30"/>
        <v>0</v>
      </c>
      <c r="BB48" s="205">
        <f t="shared" si="31"/>
        <v>0</v>
      </c>
      <c r="BC48" s="235">
        <v>0</v>
      </c>
      <c r="BD48" s="205">
        <f t="shared" si="32"/>
        <v>0</v>
      </c>
      <c r="BE48" s="205" t="str">
        <f t="shared" si="33"/>
        <v>geen actie</v>
      </c>
      <c r="BF48" s="201">
        <v>46</v>
      </c>
      <c r="BG48" s="236"/>
      <c r="BH48" s="236"/>
      <c r="BI48" s="236"/>
      <c r="BJ48" s="236"/>
      <c r="BN48" s="236"/>
    </row>
    <row r="49" spans="1:66" ht="18" customHeight="1" x14ac:dyDescent="0.3">
      <c r="A49" s="201">
        <v>47</v>
      </c>
      <c r="B49" s="201" t="str">
        <f t="shared" si="18"/>
        <v>v</v>
      </c>
      <c r="C49" s="201" t="s">
        <v>221</v>
      </c>
      <c r="D49" s="205"/>
      <c r="E49" s="226" t="s">
        <v>279</v>
      </c>
      <c r="F49" s="205">
        <v>116758</v>
      </c>
      <c r="G49" s="228" t="s">
        <v>234</v>
      </c>
      <c r="H49" s="229">
        <f t="shared" si="19"/>
        <v>1457.8452380952381</v>
      </c>
      <c r="I49" s="251">
        <v>2008</v>
      </c>
      <c r="J49" s="231">
        <f t="shared" si="20"/>
        <v>11</v>
      </c>
      <c r="K49" s="232">
        <f t="shared" si="21"/>
        <v>364.09523809523807</v>
      </c>
      <c r="L49" s="217">
        <v>1093.75</v>
      </c>
      <c r="M49" s="233">
        <v>5</v>
      </c>
      <c r="N49" s="233">
        <v>1</v>
      </c>
      <c r="O49" s="233">
        <v>16</v>
      </c>
      <c r="P49" s="221">
        <f t="shared" si="22"/>
        <v>52</v>
      </c>
      <c r="Q49" s="233">
        <v>10</v>
      </c>
      <c r="R49" s="233">
        <v>4</v>
      </c>
      <c r="S49" s="233">
        <v>29</v>
      </c>
      <c r="T49" s="221">
        <f t="shared" si="23"/>
        <v>69</v>
      </c>
      <c r="U49" s="233">
        <v>12</v>
      </c>
      <c r="V49" s="233">
        <v>3</v>
      </c>
      <c r="W49" s="233">
        <v>30</v>
      </c>
      <c r="X49" s="221">
        <f t="shared" si="34"/>
        <v>50</v>
      </c>
      <c r="Y49" s="233">
        <v>7</v>
      </c>
      <c r="Z49" s="233">
        <v>3</v>
      </c>
      <c r="AA49" s="233">
        <v>20</v>
      </c>
      <c r="AB49" s="221">
        <f t="shared" si="24"/>
        <v>71.428571428571431</v>
      </c>
      <c r="AC49" s="233">
        <v>7</v>
      </c>
      <c r="AD49" s="233">
        <v>2</v>
      </c>
      <c r="AE49" s="233">
        <v>22</v>
      </c>
      <c r="AF49" s="221">
        <f t="shared" si="25"/>
        <v>60</v>
      </c>
      <c r="AG49" s="233">
        <v>6</v>
      </c>
      <c r="AH49" s="233">
        <v>2</v>
      </c>
      <c r="AI49" s="233">
        <v>17</v>
      </c>
      <c r="AJ49" s="221">
        <f t="shared" si="26"/>
        <v>61.666666666666671</v>
      </c>
      <c r="AK49" s="233">
        <v>1</v>
      </c>
      <c r="AL49" s="233">
        <v>1</v>
      </c>
      <c r="AM49" s="233"/>
      <c r="AN49" s="233"/>
      <c r="AO49" s="221">
        <f t="shared" si="27"/>
        <v>0</v>
      </c>
      <c r="AP49" s="233">
        <v>1</v>
      </c>
      <c r="AQ49" s="233"/>
      <c r="AR49" s="233"/>
      <c r="AS49" s="221">
        <f t="shared" si="28"/>
        <v>0</v>
      </c>
      <c r="AT49" s="233">
        <v>1</v>
      </c>
      <c r="AU49" s="233"/>
      <c r="AV49" s="233"/>
      <c r="AW49" s="234">
        <f t="shared" si="29"/>
        <v>0</v>
      </c>
      <c r="AX49" s="233">
        <v>1</v>
      </c>
      <c r="AY49" s="233"/>
      <c r="AZ49" s="233"/>
      <c r="BA49" s="221">
        <f t="shared" si="30"/>
        <v>0</v>
      </c>
      <c r="BB49" s="205">
        <f t="shared" si="31"/>
        <v>1000</v>
      </c>
      <c r="BC49" s="235">
        <v>1000</v>
      </c>
      <c r="BD49" s="205">
        <f t="shared" si="32"/>
        <v>0</v>
      </c>
      <c r="BE49" s="205" t="str">
        <f t="shared" si="33"/>
        <v>geen actie</v>
      </c>
      <c r="BF49" s="201">
        <v>47</v>
      </c>
      <c r="BG49" s="236"/>
      <c r="BH49" s="236"/>
      <c r="BI49" s="236"/>
      <c r="BJ49" s="236"/>
      <c r="BN49" s="236"/>
    </row>
    <row r="50" spans="1:66" ht="18" customHeight="1" x14ac:dyDescent="0.3">
      <c r="A50" s="201">
        <v>52</v>
      </c>
      <c r="B50" s="201" t="str">
        <f t="shared" si="18"/>
        <v>v</v>
      </c>
      <c r="C50" s="201" t="s">
        <v>221</v>
      </c>
      <c r="D50" s="536"/>
      <c r="E50" s="226" t="s">
        <v>309</v>
      </c>
      <c r="F50" s="241">
        <v>117134</v>
      </c>
      <c r="G50" s="230" t="s">
        <v>310</v>
      </c>
      <c r="H50" s="229">
        <f t="shared" si="19"/>
        <v>40</v>
      </c>
      <c r="I50" s="263">
        <v>2008</v>
      </c>
      <c r="J50" s="231">
        <f t="shared" si="20"/>
        <v>11</v>
      </c>
      <c r="K50" s="232">
        <f t="shared" si="21"/>
        <v>40</v>
      </c>
      <c r="L50" s="217"/>
      <c r="M50" s="233">
        <v>1</v>
      </c>
      <c r="N50" s="233"/>
      <c r="O50" s="233"/>
      <c r="P50" s="221">
        <f t="shared" si="22"/>
        <v>0</v>
      </c>
      <c r="Q50" s="233">
        <v>1</v>
      </c>
      <c r="R50" s="233"/>
      <c r="S50" s="233"/>
      <c r="T50" s="221">
        <f t="shared" si="23"/>
        <v>0</v>
      </c>
      <c r="U50" s="233">
        <v>1</v>
      </c>
      <c r="V50" s="233"/>
      <c r="W50" s="233"/>
      <c r="X50" s="221">
        <f t="shared" si="34"/>
        <v>0</v>
      </c>
      <c r="Y50" s="233">
        <v>1</v>
      </c>
      <c r="Z50" s="233"/>
      <c r="AA50" s="233"/>
      <c r="AB50" s="221">
        <f t="shared" si="24"/>
        <v>0</v>
      </c>
      <c r="AC50" s="233">
        <v>1</v>
      </c>
      <c r="AD50" s="233"/>
      <c r="AE50" s="233"/>
      <c r="AF50" s="221">
        <f t="shared" si="25"/>
        <v>0</v>
      </c>
      <c r="AG50" s="233">
        <v>1</v>
      </c>
      <c r="AH50" s="233"/>
      <c r="AI50" s="233"/>
      <c r="AJ50" s="221">
        <f t="shared" si="26"/>
        <v>0</v>
      </c>
      <c r="AK50" s="233">
        <v>6</v>
      </c>
      <c r="AL50" s="233">
        <v>1</v>
      </c>
      <c r="AM50" s="233">
        <v>1</v>
      </c>
      <c r="AN50" s="233">
        <v>14</v>
      </c>
      <c r="AO50" s="221">
        <f t="shared" si="27"/>
        <v>40</v>
      </c>
      <c r="AP50" s="233">
        <v>1</v>
      </c>
      <c r="AQ50" s="233"/>
      <c r="AR50" s="233"/>
      <c r="AS50" s="221">
        <f t="shared" si="28"/>
        <v>0</v>
      </c>
      <c r="AT50" s="233">
        <v>1</v>
      </c>
      <c r="AU50" s="233"/>
      <c r="AV50" s="233"/>
      <c r="AW50" s="234">
        <f t="shared" si="29"/>
        <v>0</v>
      </c>
      <c r="AX50" s="233">
        <v>1</v>
      </c>
      <c r="AY50" s="233"/>
      <c r="AZ50" s="233"/>
      <c r="BA50" s="221">
        <f t="shared" si="30"/>
        <v>0</v>
      </c>
      <c r="BB50" s="205">
        <f t="shared" si="31"/>
        <v>0</v>
      </c>
      <c r="BC50" s="235">
        <v>0</v>
      </c>
      <c r="BD50" s="205">
        <f t="shared" si="32"/>
        <v>0</v>
      </c>
      <c r="BE50" s="205" t="str">
        <f t="shared" si="33"/>
        <v>geen actie</v>
      </c>
      <c r="BF50" s="201">
        <v>52</v>
      </c>
      <c r="BG50" s="236"/>
      <c r="BH50" s="236"/>
      <c r="BI50" s="236"/>
      <c r="BJ50" s="236"/>
      <c r="BN50" s="236"/>
    </row>
    <row r="51" spans="1:66" ht="20.25" customHeight="1" x14ac:dyDescent="0.3">
      <c r="A51" s="201">
        <v>51</v>
      </c>
      <c r="B51" s="201" t="str">
        <f t="shared" si="18"/>
        <v>v</v>
      </c>
      <c r="C51" s="201" t="s">
        <v>221</v>
      </c>
      <c r="D51" s="205"/>
      <c r="E51" s="226" t="s">
        <v>575</v>
      </c>
      <c r="F51" s="205"/>
      <c r="G51" s="238" t="s">
        <v>262</v>
      </c>
      <c r="H51" s="229">
        <f t="shared" si="19"/>
        <v>53.333333333333329</v>
      </c>
      <c r="I51" s="250">
        <v>2005</v>
      </c>
      <c r="J51" s="231">
        <f t="shared" si="20"/>
        <v>14</v>
      </c>
      <c r="K51" s="232">
        <f t="shared" si="21"/>
        <v>53.333333333333329</v>
      </c>
      <c r="L51" s="217"/>
      <c r="M51" s="233">
        <v>1</v>
      </c>
      <c r="N51" s="233"/>
      <c r="O51" s="233"/>
      <c r="P51" s="221">
        <f t="shared" si="22"/>
        <v>0</v>
      </c>
      <c r="Q51" s="233">
        <v>1</v>
      </c>
      <c r="R51" s="233"/>
      <c r="S51" s="233"/>
      <c r="T51" s="221">
        <f t="shared" si="23"/>
        <v>0</v>
      </c>
      <c r="U51" s="233">
        <v>1</v>
      </c>
      <c r="V51" s="233"/>
      <c r="W51" s="233"/>
      <c r="X51" s="221">
        <f t="shared" si="34"/>
        <v>0</v>
      </c>
      <c r="Y51" s="233">
        <v>1</v>
      </c>
      <c r="Z51" s="233"/>
      <c r="AA51" s="233"/>
      <c r="AB51" s="221">
        <f t="shared" si="24"/>
        <v>0</v>
      </c>
      <c r="AC51" s="233">
        <v>1</v>
      </c>
      <c r="AD51" s="233"/>
      <c r="AE51" s="233"/>
      <c r="AF51" s="221">
        <f t="shared" si="25"/>
        <v>0</v>
      </c>
      <c r="AG51" s="233">
        <v>1</v>
      </c>
      <c r="AH51" s="233"/>
      <c r="AI51" s="233"/>
      <c r="AJ51" s="221">
        <f t="shared" si="26"/>
        <v>0</v>
      </c>
      <c r="AK51" s="233">
        <v>6</v>
      </c>
      <c r="AL51" s="233">
        <v>1</v>
      </c>
      <c r="AM51" s="233">
        <v>2</v>
      </c>
      <c r="AN51" s="233">
        <v>12</v>
      </c>
      <c r="AO51" s="221">
        <f t="shared" si="27"/>
        <v>53.333333333333329</v>
      </c>
      <c r="AP51" s="233">
        <v>1</v>
      </c>
      <c r="AQ51" s="233"/>
      <c r="AR51" s="233"/>
      <c r="AS51" s="221">
        <f t="shared" si="28"/>
        <v>0</v>
      </c>
      <c r="AT51" s="233">
        <v>1</v>
      </c>
      <c r="AU51" s="233"/>
      <c r="AV51" s="233"/>
      <c r="AW51" s="234">
        <f t="shared" si="29"/>
        <v>0</v>
      </c>
      <c r="AX51" s="233">
        <v>1</v>
      </c>
      <c r="AY51" s="233"/>
      <c r="AZ51" s="233"/>
      <c r="BA51" s="221">
        <f t="shared" si="30"/>
        <v>0</v>
      </c>
      <c r="BB51" s="205">
        <f t="shared" si="31"/>
        <v>0</v>
      </c>
      <c r="BC51" s="235">
        <v>0</v>
      </c>
      <c r="BD51" s="205">
        <f t="shared" si="32"/>
        <v>0</v>
      </c>
      <c r="BE51" s="205" t="str">
        <f t="shared" si="33"/>
        <v>geen actie</v>
      </c>
      <c r="BF51" s="201">
        <v>51</v>
      </c>
      <c r="BG51" s="236"/>
      <c r="BH51" s="236"/>
      <c r="BI51" s="236"/>
      <c r="BJ51" s="236"/>
      <c r="BN51" s="236"/>
    </row>
    <row r="52" spans="1:66" ht="18" customHeight="1" x14ac:dyDescent="0.3">
      <c r="A52" s="201">
        <v>48</v>
      </c>
      <c r="B52" s="201" t="str">
        <f t="shared" si="18"/>
        <v>v</v>
      </c>
      <c r="C52" s="201"/>
      <c r="D52" s="246"/>
      <c r="E52" s="226" t="s">
        <v>280</v>
      </c>
      <c r="F52" s="205"/>
      <c r="G52" s="238" t="s">
        <v>240</v>
      </c>
      <c r="H52" s="229">
        <f t="shared" si="19"/>
        <v>118.33333333333333</v>
      </c>
      <c r="I52" s="230">
        <v>2007</v>
      </c>
      <c r="J52" s="231">
        <f t="shared" si="20"/>
        <v>12</v>
      </c>
      <c r="K52" s="232">
        <f t="shared" si="21"/>
        <v>118.33333333333333</v>
      </c>
      <c r="L52" s="217"/>
      <c r="M52" s="233">
        <v>1</v>
      </c>
      <c r="N52" s="233"/>
      <c r="O52" s="233"/>
      <c r="P52" s="221">
        <f t="shared" si="22"/>
        <v>0</v>
      </c>
      <c r="Q52" s="233">
        <v>1</v>
      </c>
      <c r="R52" s="233"/>
      <c r="S52" s="233"/>
      <c r="T52" s="221">
        <f t="shared" si="23"/>
        <v>0</v>
      </c>
      <c r="U52" s="233">
        <v>6</v>
      </c>
      <c r="V52" s="233">
        <v>4</v>
      </c>
      <c r="W52" s="233">
        <v>21</v>
      </c>
      <c r="X52" s="221">
        <f t="shared" si="34"/>
        <v>101.66666666666666</v>
      </c>
      <c r="Y52" s="233">
        <v>6</v>
      </c>
      <c r="Z52" s="233">
        <v>0</v>
      </c>
      <c r="AA52" s="233">
        <v>10</v>
      </c>
      <c r="AB52" s="221">
        <f t="shared" si="24"/>
        <v>16.666666666666668</v>
      </c>
      <c r="AC52" s="233">
        <v>1</v>
      </c>
      <c r="AD52" s="233"/>
      <c r="AE52" s="233"/>
      <c r="AF52" s="221">
        <f t="shared" si="25"/>
        <v>0</v>
      </c>
      <c r="AG52" s="233">
        <v>1</v>
      </c>
      <c r="AH52" s="233"/>
      <c r="AI52" s="233"/>
      <c r="AJ52" s="221">
        <f t="shared" si="26"/>
        <v>0</v>
      </c>
      <c r="AK52" s="233">
        <v>1</v>
      </c>
      <c r="AL52" s="233">
        <v>1</v>
      </c>
      <c r="AM52" s="233"/>
      <c r="AN52" s="233"/>
      <c r="AO52" s="221">
        <f t="shared" si="27"/>
        <v>0</v>
      </c>
      <c r="AP52" s="233">
        <v>1</v>
      </c>
      <c r="AQ52" s="233"/>
      <c r="AR52" s="233"/>
      <c r="AS52" s="221">
        <f t="shared" si="28"/>
        <v>0</v>
      </c>
      <c r="AT52" s="233">
        <v>1</v>
      </c>
      <c r="AU52" s="233"/>
      <c r="AV52" s="233"/>
      <c r="AW52" s="234">
        <f t="shared" si="29"/>
        <v>0</v>
      </c>
      <c r="AX52" s="233">
        <v>1</v>
      </c>
      <c r="AY52" s="233"/>
      <c r="AZ52" s="233"/>
      <c r="BA52" s="221">
        <f t="shared" si="30"/>
        <v>0</v>
      </c>
      <c r="BB52" s="205">
        <f t="shared" si="31"/>
        <v>0</v>
      </c>
      <c r="BC52" s="235">
        <v>0</v>
      </c>
      <c r="BD52" s="205">
        <f t="shared" si="32"/>
        <v>0</v>
      </c>
      <c r="BE52" s="205" t="str">
        <f t="shared" si="33"/>
        <v>geen actie</v>
      </c>
      <c r="BF52" s="201">
        <v>48</v>
      </c>
      <c r="BG52" s="236"/>
      <c r="BH52" s="236"/>
      <c r="BI52" s="236"/>
      <c r="BJ52" s="236"/>
      <c r="BN52" s="236"/>
    </row>
    <row r="53" spans="1:66" ht="18" customHeight="1" x14ac:dyDescent="0.3">
      <c r="A53" s="201">
        <v>49</v>
      </c>
      <c r="B53" s="201" t="str">
        <f t="shared" si="18"/>
        <v>v</v>
      </c>
      <c r="C53" s="201" t="s">
        <v>221</v>
      </c>
      <c r="D53" s="205"/>
      <c r="E53" s="226" t="s">
        <v>281</v>
      </c>
      <c r="F53" s="227">
        <v>114717</v>
      </c>
      <c r="G53" s="228" t="s">
        <v>240</v>
      </c>
      <c r="H53" s="229">
        <f t="shared" si="19"/>
        <v>3341.1551226551228</v>
      </c>
      <c r="I53" s="250">
        <v>2002</v>
      </c>
      <c r="J53" s="231">
        <f t="shared" si="20"/>
        <v>17</v>
      </c>
      <c r="K53" s="232">
        <f t="shared" si="21"/>
        <v>132.85714285714266</v>
      </c>
      <c r="L53" s="217">
        <v>3208.2979797979801</v>
      </c>
      <c r="M53" s="233">
        <v>1</v>
      </c>
      <c r="N53" s="233"/>
      <c r="O53" s="233"/>
      <c r="P53" s="221">
        <f t="shared" si="22"/>
        <v>0</v>
      </c>
      <c r="Q53" s="233">
        <v>1</v>
      </c>
      <c r="R53" s="233"/>
      <c r="S53" s="233"/>
      <c r="T53" s="221">
        <f t="shared" si="23"/>
        <v>0</v>
      </c>
      <c r="U53" s="233">
        <v>1</v>
      </c>
      <c r="V53" s="233"/>
      <c r="W53" s="233"/>
      <c r="X53" s="221">
        <f t="shared" si="34"/>
        <v>0</v>
      </c>
      <c r="Y53" s="233">
        <v>1</v>
      </c>
      <c r="Z53" s="233"/>
      <c r="AA53" s="233"/>
      <c r="AB53" s="221">
        <f t="shared" si="24"/>
        <v>0</v>
      </c>
      <c r="AC53" s="233">
        <v>7</v>
      </c>
      <c r="AD53" s="233">
        <v>6</v>
      </c>
      <c r="AE53" s="233">
        <v>33</v>
      </c>
      <c r="AF53" s="221">
        <f t="shared" si="25"/>
        <v>132.85714285714286</v>
      </c>
      <c r="AG53" s="233">
        <v>1</v>
      </c>
      <c r="AH53" s="233"/>
      <c r="AI53" s="233"/>
      <c r="AJ53" s="221">
        <f t="shared" si="26"/>
        <v>0</v>
      </c>
      <c r="AK53" s="233">
        <v>1</v>
      </c>
      <c r="AL53" s="233">
        <v>1</v>
      </c>
      <c r="AM53" s="233"/>
      <c r="AN53" s="233"/>
      <c r="AO53" s="221">
        <f t="shared" si="27"/>
        <v>0</v>
      </c>
      <c r="AP53" s="233">
        <v>1</v>
      </c>
      <c r="AQ53" s="233"/>
      <c r="AR53" s="233"/>
      <c r="AS53" s="221">
        <f t="shared" si="28"/>
        <v>0</v>
      </c>
      <c r="AT53" s="233">
        <v>1</v>
      </c>
      <c r="AU53" s="233"/>
      <c r="AV53" s="233"/>
      <c r="AW53" s="234">
        <f t="shared" si="29"/>
        <v>0</v>
      </c>
      <c r="AX53" s="233">
        <v>1</v>
      </c>
      <c r="AY53" s="233"/>
      <c r="AZ53" s="233"/>
      <c r="BA53" s="221">
        <f t="shared" si="30"/>
        <v>0</v>
      </c>
      <c r="BB53" s="205">
        <f t="shared" si="31"/>
        <v>3000</v>
      </c>
      <c r="BC53" s="235">
        <v>3000</v>
      </c>
      <c r="BD53" s="205">
        <f t="shared" si="32"/>
        <v>0</v>
      </c>
      <c r="BE53" s="205" t="str">
        <f t="shared" si="33"/>
        <v>geen actie</v>
      </c>
      <c r="BF53" s="201">
        <v>49</v>
      </c>
      <c r="BH53" s="236"/>
      <c r="BI53" s="236"/>
      <c r="BJ53" s="236"/>
      <c r="BN53" s="236"/>
    </row>
    <row r="54" spans="1:66" ht="18" customHeight="1" x14ac:dyDescent="0.3">
      <c r="A54" s="201">
        <v>50</v>
      </c>
      <c r="B54" s="201" t="str">
        <f t="shared" si="18"/>
        <v>v</v>
      </c>
      <c r="C54" s="201" t="s">
        <v>221</v>
      </c>
      <c r="D54" s="246"/>
      <c r="E54" s="226" t="s">
        <v>282</v>
      </c>
      <c r="F54" s="201">
        <v>115444</v>
      </c>
      <c r="G54" s="238" t="s">
        <v>223</v>
      </c>
      <c r="H54" s="229">
        <f t="shared" si="19"/>
        <v>2303.0346320346343</v>
      </c>
      <c r="I54" s="230">
        <v>2004</v>
      </c>
      <c r="J54" s="231">
        <f t="shared" si="20"/>
        <v>15</v>
      </c>
      <c r="K54" s="232">
        <f t="shared" si="21"/>
        <v>94.285714285714221</v>
      </c>
      <c r="L54" s="217">
        <v>2208.7489177489201</v>
      </c>
      <c r="M54" s="233">
        <v>1</v>
      </c>
      <c r="N54" s="233"/>
      <c r="O54" s="233"/>
      <c r="P54" s="221">
        <f t="shared" si="22"/>
        <v>0</v>
      </c>
      <c r="Q54" s="233">
        <v>1</v>
      </c>
      <c r="R54" s="233"/>
      <c r="S54" s="233"/>
      <c r="T54" s="221">
        <f t="shared" si="23"/>
        <v>0</v>
      </c>
      <c r="U54" s="233">
        <v>1</v>
      </c>
      <c r="V54" s="233"/>
      <c r="W54" s="233"/>
      <c r="X54" s="221">
        <f t="shared" si="34"/>
        <v>0</v>
      </c>
      <c r="Y54" s="233">
        <v>1</v>
      </c>
      <c r="Z54" s="233"/>
      <c r="AA54" s="233"/>
      <c r="AB54" s="221">
        <f t="shared" si="24"/>
        <v>0</v>
      </c>
      <c r="AC54" s="233">
        <v>7</v>
      </c>
      <c r="AD54" s="233">
        <v>4</v>
      </c>
      <c r="AE54" s="233">
        <v>26</v>
      </c>
      <c r="AF54" s="221">
        <f t="shared" si="25"/>
        <v>94.285714285714292</v>
      </c>
      <c r="AG54" s="233">
        <v>1</v>
      </c>
      <c r="AH54" s="233"/>
      <c r="AI54" s="233"/>
      <c r="AJ54" s="221">
        <f t="shared" si="26"/>
        <v>0</v>
      </c>
      <c r="AK54" s="233">
        <v>1</v>
      </c>
      <c r="AL54" s="233">
        <v>1</v>
      </c>
      <c r="AM54" s="233"/>
      <c r="AN54" s="233"/>
      <c r="AO54" s="221">
        <f t="shared" si="27"/>
        <v>0</v>
      </c>
      <c r="AP54" s="233">
        <v>1</v>
      </c>
      <c r="AQ54" s="233"/>
      <c r="AR54" s="233"/>
      <c r="AS54" s="221">
        <f t="shared" si="28"/>
        <v>0</v>
      </c>
      <c r="AT54" s="233">
        <v>1</v>
      </c>
      <c r="AU54" s="233"/>
      <c r="AV54" s="233"/>
      <c r="AW54" s="234">
        <f t="shared" si="29"/>
        <v>0</v>
      </c>
      <c r="AX54" s="233">
        <v>1</v>
      </c>
      <c r="AY54" s="233"/>
      <c r="AZ54" s="233"/>
      <c r="BA54" s="221">
        <f t="shared" si="30"/>
        <v>0</v>
      </c>
      <c r="BB54" s="205">
        <f t="shared" si="31"/>
        <v>2000</v>
      </c>
      <c r="BC54" s="235">
        <v>2000</v>
      </c>
      <c r="BD54" s="205">
        <f t="shared" si="32"/>
        <v>0</v>
      </c>
      <c r="BE54" s="205" t="str">
        <f t="shared" si="33"/>
        <v>geen actie</v>
      </c>
      <c r="BF54" s="201">
        <v>50</v>
      </c>
      <c r="BG54" s="236"/>
      <c r="BH54" s="236"/>
      <c r="BI54" s="236"/>
      <c r="BJ54" s="236"/>
      <c r="BN54" s="236"/>
    </row>
    <row r="55" spans="1:66" ht="20.25" customHeight="1" x14ac:dyDescent="0.3">
      <c r="A55" s="201">
        <v>54</v>
      </c>
      <c r="B55" s="201" t="str">
        <f t="shared" si="18"/>
        <v>v</v>
      </c>
      <c r="C55" s="201"/>
      <c r="D55" s="252"/>
      <c r="E55" s="226"/>
      <c r="F55" s="205"/>
      <c r="G55" s="238"/>
      <c r="H55" s="229">
        <f t="shared" si="19"/>
        <v>0</v>
      </c>
      <c r="I55" s="230"/>
      <c r="J55" s="231">
        <f t="shared" si="20"/>
        <v>2019</v>
      </c>
      <c r="K55" s="232">
        <f t="shared" si="21"/>
        <v>0</v>
      </c>
      <c r="L55" s="217"/>
      <c r="M55" s="233">
        <v>1</v>
      </c>
      <c r="N55" s="233"/>
      <c r="O55" s="233"/>
      <c r="P55" s="221">
        <f t="shared" si="22"/>
        <v>0</v>
      </c>
      <c r="Q55" s="233">
        <v>1</v>
      </c>
      <c r="R55" s="233"/>
      <c r="S55" s="233"/>
      <c r="T55" s="221">
        <f t="shared" si="23"/>
        <v>0</v>
      </c>
      <c r="U55" s="233">
        <v>1</v>
      </c>
      <c r="V55" s="233"/>
      <c r="W55" s="233"/>
      <c r="X55" s="221">
        <f t="shared" si="34"/>
        <v>0</v>
      </c>
      <c r="Y55" s="233">
        <v>1</v>
      </c>
      <c r="Z55" s="233"/>
      <c r="AA55" s="233"/>
      <c r="AB55" s="221">
        <f t="shared" si="24"/>
        <v>0</v>
      </c>
      <c r="AC55" s="233">
        <v>1</v>
      </c>
      <c r="AD55" s="233"/>
      <c r="AE55" s="233"/>
      <c r="AF55" s="221">
        <f t="shared" si="25"/>
        <v>0</v>
      </c>
      <c r="AG55" s="233">
        <v>1</v>
      </c>
      <c r="AH55" s="233"/>
      <c r="AI55" s="233"/>
      <c r="AJ55" s="221">
        <f t="shared" si="26"/>
        <v>0</v>
      </c>
      <c r="AK55" s="233">
        <v>1</v>
      </c>
      <c r="AL55" s="233">
        <v>1</v>
      </c>
      <c r="AM55" s="233"/>
      <c r="AN55" s="233"/>
      <c r="AO55" s="221">
        <f t="shared" si="27"/>
        <v>0</v>
      </c>
      <c r="AP55" s="233">
        <v>1</v>
      </c>
      <c r="AQ55" s="233"/>
      <c r="AR55" s="233"/>
      <c r="AS55" s="221">
        <f t="shared" si="28"/>
        <v>0</v>
      </c>
      <c r="AT55" s="233">
        <v>1</v>
      </c>
      <c r="AU55" s="233"/>
      <c r="AV55" s="233"/>
      <c r="AW55" s="234">
        <f t="shared" si="29"/>
        <v>0</v>
      </c>
      <c r="AX55" s="233">
        <v>1</v>
      </c>
      <c r="AY55" s="233"/>
      <c r="AZ55" s="233"/>
      <c r="BA55" s="221">
        <f t="shared" si="30"/>
        <v>0</v>
      </c>
      <c r="BB55" s="205">
        <f t="shared" si="31"/>
        <v>0</v>
      </c>
      <c r="BC55" s="235">
        <v>0</v>
      </c>
      <c r="BD55" s="205">
        <f t="shared" si="32"/>
        <v>0</v>
      </c>
      <c r="BE55" s="205" t="str">
        <f t="shared" si="33"/>
        <v>geen actie</v>
      </c>
      <c r="BF55" s="201">
        <v>54</v>
      </c>
      <c r="BG55" s="236"/>
      <c r="BH55" s="236"/>
      <c r="BI55" s="236"/>
      <c r="BJ55" s="236"/>
      <c r="BN55" s="236"/>
    </row>
    <row r="56" spans="1:66" ht="18" customHeight="1" x14ac:dyDescent="0.3">
      <c r="A56" s="201">
        <v>55</v>
      </c>
      <c r="B56" s="201" t="str">
        <f t="shared" si="18"/>
        <v>v</v>
      </c>
      <c r="C56" s="201"/>
      <c r="D56" s="252"/>
      <c r="E56" s="226"/>
      <c r="F56" s="201"/>
      <c r="G56" s="238"/>
      <c r="H56" s="229">
        <f t="shared" si="19"/>
        <v>0</v>
      </c>
      <c r="I56" s="240"/>
      <c r="J56" s="231">
        <f t="shared" si="20"/>
        <v>2019</v>
      </c>
      <c r="K56" s="232">
        <f t="shared" si="21"/>
        <v>0</v>
      </c>
      <c r="L56" s="217"/>
      <c r="M56" s="233">
        <v>1</v>
      </c>
      <c r="N56" s="233"/>
      <c r="O56" s="233"/>
      <c r="P56" s="221">
        <f t="shared" si="22"/>
        <v>0</v>
      </c>
      <c r="Q56" s="233">
        <v>1</v>
      </c>
      <c r="R56" s="233"/>
      <c r="S56" s="233"/>
      <c r="T56" s="221">
        <f t="shared" si="23"/>
        <v>0</v>
      </c>
      <c r="U56" s="233">
        <v>1</v>
      </c>
      <c r="V56" s="233"/>
      <c r="W56" s="233"/>
      <c r="X56" s="221">
        <f t="shared" si="34"/>
        <v>0</v>
      </c>
      <c r="Y56" s="233">
        <v>1</v>
      </c>
      <c r="Z56" s="233"/>
      <c r="AA56" s="233"/>
      <c r="AB56" s="221">
        <f t="shared" si="24"/>
        <v>0</v>
      </c>
      <c r="AC56" s="233">
        <v>1</v>
      </c>
      <c r="AD56" s="233"/>
      <c r="AE56" s="233"/>
      <c r="AF56" s="221">
        <f t="shared" si="25"/>
        <v>0</v>
      </c>
      <c r="AG56" s="233">
        <v>1</v>
      </c>
      <c r="AH56" s="233"/>
      <c r="AI56" s="233"/>
      <c r="AJ56" s="221">
        <f t="shared" si="26"/>
        <v>0</v>
      </c>
      <c r="AK56" s="233">
        <v>1</v>
      </c>
      <c r="AL56" s="233">
        <v>1</v>
      </c>
      <c r="AM56" s="233"/>
      <c r="AN56" s="233"/>
      <c r="AO56" s="221">
        <f t="shared" si="27"/>
        <v>0</v>
      </c>
      <c r="AP56" s="233">
        <v>1</v>
      </c>
      <c r="AQ56" s="233"/>
      <c r="AR56" s="233"/>
      <c r="AS56" s="221">
        <f t="shared" si="28"/>
        <v>0</v>
      </c>
      <c r="AT56" s="233">
        <v>1</v>
      </c>
      <c r="AU56" s="233"/>
      <c r="AV56" s="233"/>
      <c r="AW56" s="234">
        <f t="shared" si="29"/>
        <v>0</v>
      </c>
      <c r="AX56" s="233">
        <v>1</v>
      </c>
      <c r="AY56" s="233"/>
      <c r="AZ56" s="233"/>
      <c r="BA56" s="221">
        <f t="shared" si="30"/>
        <v>0</v>
      </c>
      <c r="BB56" s="205">
        <f t="shared" si="31"/>
        <v>0</v>
      </c>
      <c r="BC56" s="235">
        <v>0</v>
      </c>
      <c r="BD56" s="205">
        <f t="shared" si="32"/>
        <v>0</v>
      </c>
      <c r="BE56" s="205" t="str">
        <f t="shared" si="33"/>
        <v>geen actie</v>
      </c>
      <c r="BF56" s="201">
        <v>55</v>
      </c>
      <c r="BG56" s="236"/>
      <c r="BH56" s="236"/>
      <c r="BI56" s="236"/>
      <c r="BJ56" s="236"/>
      <c r="BN56" s="236"/>
    </row>
    <row r="57" spans="1:66" ht="18" customHeight="1" x14ac:dyDescent="0.3">
      <c r="A57" s="201">
        <v>56</v>
      </c>
      <c r="B57" s="201" t="str">
        <f t="shared" si="18"/>
        <v>v</v>
      </c>
      <c r="C57" s="201"/>
      <c r="D57" s="252"/>
      <c r="E57" s="226"/>
      <c r="F57" s="227"/>
      <c r="G57" s="228"/>
      <c r="H57" s="229">
        <f t="shared" si="19"/>
        <v>0</v>
      </c>
      <c r="I57" s="230"/>
      <c r="J57" s="231">
        <f t="shared" si="20"/>
        <v>2019</v>
      </c>
      <c r="K57" s="232">
        <f t="shared" si="21"/>
        <v>0</v>
      </c>
      <c r="L57" s="217"/>
      <c r="M57" s="233">
        <v>1</v>
      </c>
      <c r="N57" s="233"/>
      <c r="O57" s="233"/>
      <c r="P57" s="221">
        <f t="shared" si="22"/>
        <v>0</v>
      </c>
      <c r="Q57" s="233">
        <v>1</v>
      </c>
      <c r="R57" s="233"/>
      <c r="S57" s="233"/>
      <c r="T57" s="221">
        <f t="shared" si="23"/>
        <v>0</v>
      </c>
      <c r="U57" s="233">
        <v>1</v>
      </c>
      <c r="V57" s="233"/>
      <c r="W57" s="233"/>
      <c r="X57" s="221">
        <f t="shared" si="34"/>
        <v>0</v>
      </c>
      <c r="Y57" s="233">
        <v>1</v>
      </c>
      <c r="Z57" s="233"/>
      <c r="AA57" s="233"/>
      <c r="AB57" s="221">
        <f t="shared" si="24"/>
        <v>0</v>
      </c>
      <c r="AC57" s="233">
        <v>1</v>
      </c>
      <c r="AD57" s="233"/>
      <c r="AE57" s="233"/>
      <c r="AF57" s="221">
        <f t="shared" si="25"/>
        <v>0</v>
      </c>
      <c r="AG57" s="233">
        <v>1</v>
      </c>
      <c r="AH57" s="233"/>
      <c r="AI57" s="233"/>
      <c r="AJ57" s="221">
        <f t="shared" si="26"/>
        <v>0</v>
      </c>
      <c r="AK57" s="233">
        <v>1</v>
      </c>
      <c r="AL57" s="233">
        <v>1</v>
      </c>
      <c r="AM57" s="233"/>
      <c r="AN57" s="233"/>
      <c r="AO57" s="221">
        <f t="shared" si="27"/>
        <v>0</v>
      </c>
      <c r="AP57" s="233">
        <v>1</v>
      </c>
      <c r="AQ57" s="233"/>
      <c r="AR57" s="233"/>
      <c r="AS57" s="221">
        <f t="shared" si="28"/>
        <v>0</v>
      </c>
      <c r="AT57" s="233">
        <v>1</v>
      </c>
      <c r="AU57" s="233"/>
      <c r="AV57" s="233"/>
      <c r="AW57" s="234">
        <f t="shared" si="29"/>
        <v>0</v>
      </c>
      <c r="AX57" s="233">
        <v>1</v>
      </c>
      <c r="AY57" s="233"/>
      <c r="AZ57" s="233"/>
      <c r="BA57" s="221">
        <f t="shared" si="30"/>
        <v>0</v>
      </c>
      <c r="BB57" s="205">
        <f t="shared" si="31"/>
        <v>0</v>
      </c>
      <c r="BC57" s="235">
        <v>0</v>
      </c>
      <c r="BD57" s="205">
        <f t="shared" si="32"/>
        <v>0</v>
      </c>
      <c r="BE57" s="205" t="str">
        <f t="shared" si="33"/>
        <v>geen actie</v>
      </c>
      <c r="BF57" s="201">
        <v>56</v>
      </c>
      <c r="BG57" s="236"/>
      <c r="BH57" s="236"/>
      <c r="BI57" s="236"/>
      <c r="BJ57" s="236"/>
      <c r="BN57" s="236"/>
    </row>
    <row r="58" spans="1:66" ht="20.25" customHeight="1" x14ac:dyDescent="0.3">
      <c r="A58" s="201">
        <v>57</v>
      </c>
      <c r="B58" s="201" t="str">
        <f t="shared" si="18"/>
        <v>v</v>
      </c>
      <c r="C58" s="201"/>
      <c r="D58" s="252"/>
      <c r="E58" s="226"/>
      <c r="F58" s="205"/>
      <c r="G58" s="238"/>
      <c r="H58" s="229">
        <f t="shared" si="19"/>
        <v>0</v>
      </c>
      <c r="I58" s="230"/>
      <c r="J58" s="231">
        <f t="shared" si="20"/>
        <v>2019</v>
      </c>
      <c r="K58" s="232">
        <f t="shared" si="21"/>
        <v>0</v>
      </c>
      <c r="L58" s="217"/>
      <c r="M58" s="233">
        <v>1</v>
      </c>
      <c r="N58" s="233"/>
      <c r="O58" s="233"/>
      <c r="P58" s="221">
        <f t="shared" si="22"/>
        <v>0</v>
      </c>
      <c r="Q58" s="233">
        <v>1</v>
      </c>
      <c r="R58" s="233"/>
      <c r="S58" s="233"/>
      <c r="T58" s="221">
        <f t="shared" si="23"/>
        <v>0</v>
      </c>
      <c r="U58" s="233">
        <v>1</v>
      </c>
      <c r="V58" s="233"/>
      <c r="W58" s="233"/>
      <c r="X58" s="221">
        <f t="shared" si="34"/>
        <v>0</v>
      </c>
      <c r="Y58" s="233">
        <v>1</v>
      </c>
      <c r="Z58" s="233"/>
      <c r="AA58" s="233"/>
      <c r="AB58" s="221">
        <f t="shared" si="24"/>
        <v>0</v>
      </c>
      <c r="AC58" s="233">
        <v>1</v>
      </c>
      <c r="AD58" s="233"/>
      <c r="AE58" s="233"/>
      <c r="AF58" s="221">
        <f t="shared" si="25"/>
        <v>0</v>
      </c>
      <c r="AG58" s="233">
        <v>1</v>
      </c>
      <c r="AH58" s="233"/>
      <c r="AI58" s="233"/>
      <c r="AJ58" s="221">
        <f t="shared" si="26"/>
        <v>0</v>
      </c>
      <c r="AK58" s="233">
        <v>1</v>
      </c>
      <c r="AL58" s="233">
        <v>1</v>
      </c>
      <c r="AM58" s="233"/>
      <c r="AN58" s="233"/>
      <c r="AO58" s="221">
        <f t="shared" si="27"/>
        <v>0</v>
      </c>
      <c r="AP58" s="233">
        <v>1</v>
      </c>
      <c r="AQ58" s="233"/>
      <c r="AR58" s="233"/>
      <c r="AS58" s="221">
        <f t="shared" si="28"/>
        <v>0</v>
      </c>
      <c r="AT58" s="233">
        <v>1</v>
      </c>
      <c r="AU58" s="233"/>
      <c r="AV58" s="233"/>
      <c r="AW58" s="234">
        <f t="shared" si="29"/>
        <v>0</v>
      </c>
      <c r="AX58" s="233">
        <v>1</v>
      </c>
      <c r="AY58" s="233"/>
      <c r="AZ58" s="233"/>
      <c r="BA58" s="221">
        <f t="shared" si="30"/>
        <v>0</v>
      </c>
      <c r="BB58" s="205">
        <f t="shared" si="31"/>
        <v>0</v>
      </c>
      <c r="BC58" s="235">
        <v>0</v>
      </c>
      <c r="BD58" s="205">
        <f t="shared" si="32"/>
        <v>0</v>
      </c>
      <c r="BE58" s="205" t="str">
        <f t="shared" si="33"/>
        <v>geen actie</v>
      </c>
      <c r="BF58" s="201">
        <v>57</v>
      </c>
      <c r="BG58" s="236"/>
      <c r="BH58" s="236"/>
      <c r="BI58" s="236"/>
      <c r="BJ58" s="236"/>
      <c r="BN58" s="236"/>
    </row>
    <row r="59" spans="1:66" ht="18" customHeight="1" x14ac:dyDescent="0.3">
      <c r="A59" s="201">
        <v>58</v>
      </c>
      <c r="B59" s="201" t="str">
        <f t="shared" si="18"/>
        <v>v</v>
      </c>
      <c r="C59" s="253"/>
      <c r="D59" s="252"/>
      <c r="E59" s="226"/>
      <c r="F59" s="205"/>
      <c r="G59" s="238"/>
      <c r="H59" s="229">
        <f t="shared" si="19"/>
        <v>0</v>
      </c>
      <c r="I59" s="230"/>
      <c r="J59" s="231">
        <f t="shared" si="20"/>
        <v>2019</v>
      </c>
      <c r="K59" s="232">
        <f t="shared" si="21"/>
        <v>0</v>
      </c>
      <c r="L59" s="217"/>
      <c r="M59" s="233">
        <v>1</v>
      </c>
      <c r="N59" s="233"/>
      <c r="O59" s="233"/>
      <c r="P59" s="221">
        <f t="shared" si="22"/>
        <v>0</v>
      </c>
      <c r="Q59" s="233">
        <v>1</v>
      </c>
      <c r="R59" s="233"/>
      <c r="S59" s="233"/>
      <c r="T59" s="221">
        <f t="shared" si="23"/>
        <v>0</v>
      </c>
      <c r="U59" s="233">
        <v>1</v>
      </c>
      <c r="V59" s="233"/>
      <c r="W59" s="233"/>
      <c r="X59" s="221">
        <f t="shared" si="34"/>
        <v>0</v>
      </c>
      <c r="Y59" s="233">
        <v>1</v>
      </c>
      <c r="Z59" s="233"/>
      <c r="AA59" s="233"/>
      <c r="AB59" s="221">
        <f t="shared" si="24"/>
        <v>0</v>
      </c>
      <c r="AC59" s="233">
        <v>1</v>
      </c>
      <c r="AD59" s="233"/>
      <c r="AE59" s="233"/>
      <c r="AF59" s="221">
        <f t="shared" si="25"/>
        <v>0</v>
      </c>
      <c r="AG59" s="233">
        <v>1</v>
      </c>
      <c r="AH59" s="233"/>
      <c r="AI59" s="233"/>
      <c r="AJ59" s="221">
        <f t="shared" si="26"/>
        <v>0</v>
      </c>
      <c r="AK59" s="233">
        <v>1</v>
      </c>
      <c r="AL59" s="233">
        <v>1</v>
      </c>
      <c r="AM59" s="233"/>
      <c r="AN59" s="233"/>
      <c r="AO59" s="221">
        <f t="shared" si="27"/>
        <v>0</v>
      </c>
      <c r="AP59" s="233">
        <v>1</v>
      </c>
      <c r="AQ59" s="233"/>
      <c r="AR59" s="233"/>
      <c r="AS59" s="221">
        <f t="shared" si="28"/>
        <v>0</v>
      </c>
      <c r="AT59" s="233">
        <v>1</v>
      </c>
      <c r="AU59" s="233"/>
      <c r="AV59" s="233"/>
      <c r="AW59" s="234">
        <f t="shared" si="29"/>
        <v>0</v>
      </c>
      <c r="AX59" s="233">
        <v>1</v>
      </c>
      <c r="AY59" s="233"/>
      <c r="AZ59" s="233"/>
      <c r="BA59" s="221">
        <f t="shared" si="30"/>
        <v>0</v>
      </c>
      <c r="BB59" s="205">
        <f t="shared" si="31"/>
        <v>0</v>
      </c>
      <c r="BC59" s="235">
        <v>0</v>
      </c>
      <c r="BD59" s="205">
        <f t="shared" si="32"/>
        <v>0</v>
      </c>
      <c r="BE59" s="205" t="str">
        <f t="shared" si="33"/>
        <v>geen actie</v>
      </c>
      <c r="BF59" s="201">
        <v>58</v>
      </c>
      <c r="BG59" s="236"/>
      <c r="BH59" s="236"/>
      <c r="BI59" s="236"/>
      <c r="BJ59" s="236"/>
      <c r="BN59" s="236"/>
    </row>
    <row r="60" spans="1:66" ht="20.25" customHeight="1" x14ac:dyDescent="0.3">
      <c r="A60" s="201">
        <v>59</v>
      </c>
      <c r="B60" s="201" t="str">
        <f t="shared" si="18"/>
        <v>v</v>
      </c>
      <c r="C60" s="201"/>
      <c r="D60" s="252"/>
      <c r="E60" s="226"/>
      <c r="F60" s="205"/>
      <c r="G60" s="238"/>
      <c r="H60" s="229">
        <f t="shared" si="19"/>
        <v>0</v>
      </c>
      <c r="I60" s="230"/>
      <c r="J60" s="231">
        <f t="shared" si="20"/>
        <v>2019</v>
      </c>
      <c r="K60" s="232">
        <f t="shared" si="21"/>
        <v>0</v>
      </c>
      <c r="L60" s="217"/>
      <c r="M60" s="233">
        <v>1</v>
      </c>
      <c r="N60" s="233"/>
      <c r="O60" s="233"/>
      <c r="P60" s="221">
        <f t="shared" si="22"/>
        <v>0</v>
      </c>
      <c r="Q60" s="233">
        <v>1</v>
      </c>
      <c r="R60" s="233"/>
      <c r="S60" s="233"/>
      <c r="T60" s="221">
        <f t="shared" si="23"/>
        <v>0</v>
      </c>
      <c r="U60" s="233">
        <v>1</v>
      </c>
      <c r="V60" s="233"/>
      <c r="W60" s="233"/>
      <c r="X60" s="221">
        <f t="shared" si="34"/>
        <v>0</v>
      </c>
      <c r="Y60" s="233">
        <v>1</v>
      </c>
      <c r="Z60" s="233"/>
      <c r="AA60" s="233"/>
      <c r="AB60" s="221">
        <f t="shared" si="24"/>
        <v>0</v>
      </c>
      <c r="AC60" s="233">
        <v>1</v>
      </c>
      <c r="AD60" s="233"/>
      <c r="AE60" s="233"/>
      <c r="AF60" s="221">
        <f t="shared" si="25"/>
        <v>0</v>
      </c>
      <c r="AG60" s="233">
        <v>1</v>
      </c>
      <c r="AH60" s="233"/>
      <c r="AI60" s="233"/>
      <c r="AJ60" s="221">
        <f t="shared" si="26"/>
        <v>0</v>
      </c>
      <c r="AK60" s="233">
        <v>1</v>
      </c>
      <c r="AL60" s="233">
        <v>1</v>
      </c>
      <c r="AM60" s="233"/>
      <c r="AN60" s="233"/>
      <c r="AO60" s="221">
        <f t="shared" si="27"/>
        <v>0</v>
      </c>
      <c r="AP60" s="233">
        <v>1</v>
      </c>
      <c r="AQ60" s="233"/>
      <c r="AR60" s="233"/>
      <c r="AS60" s="221">
        <f t="shared" si="28"/>
        <v>0</v>
      </c>
      <c r="AT60" s="233">
        <v>1</v>
      </c>
      <c r="AU60" s="233"/>
      <c r="AV60" s="233"/>
      <c r="AW60" s="234">
        <f t="shared" si="29"/>
        <v>0</v>
      </c>
      <c r="AX60" s="233">
        <v>1</v>
      </c>
      <c r="AY60" s="233"/>
      <c r="AZ60" s="233"/>
      <c r="BA60" s="221">
        <f t="shared" si="30"/>
        <v>0</v>
      </c>
      <c r="BB60" s="205">
        <f t="shared" si="31"/>
        <v>0</v>
      </c>
      <c r="BC60" s="235">
        <v>0</v>
      </c>
      <c r="BD60" s="205">
        <f t="shared" si="32"/>
        <v>0</v>
      </c>
      <c r="BE60" s="205" t="str">
        <f t="shared" si="33"/>
        <v>geen actie</v>
      </c>
      <c r="BF60" s="201">
        <v>59</v>
      </c>
      <c r="BG60" s="236"/>
      <c r="BH60" s="236"/>
      <c r="BI60" s="236"/>
      <c r="BJ60" s="236"/>
      <c r="BN60" s="236"/>
    </row>
    <row r="61" spans="1:66" ht="18" customHeight="1" x14ac:dyDescent="0.3">
      <c r="A61" s="201">
        <v>60</v>
      </c>
      <c r="B61" s="201" t="str">
        <f t="shared" si="18"/>
        <v>v</v>
      </c>
      <c r="C61" s="201"/>
      <c r="D61" s="252"/>
      <c r="E61" s="226"/>
      <c r="F61" s="205"/>
      <c r="G61" s="238"/>
      <c r="H61" s="229">
        <f t="shared" si="19"/>
        <v>0</v>
      </c>
      <c r="I61" s="230"/>
      <c r="J61" s="231">
        <f t="shared" si="20"/>
        <v>2019</v>
      </c>
      <c r="K61" s="232">
        <f t="shared" si="21"/>
        <v>0</v>
      </c>
      <c r="L61" s="217"/>
      <c r="M61" s="233">
        <v>1</v>
      </c>
      <c r="N61" s="233"/>
      <c r="O61" s="233"/>
      <c r="P61" s="221">
        <f t="shared" si="22"/>
        <v>0</v>
      </c>
      <c r="Q61" s="233">
        <v>1</v>
      </c>
      <c r="R61" s="233"/>
      <c r="S61" s="233"/>
      <c r="T61" s="221">
        <f t="shared" si="23"/>
        <v>0</v>
      </c>
      <c r="U61" s="233">
        <v>1</v>
      </c>
      <c r="V61" s="233"/>
      <c r="W61" s="233"/>
      <c r="X61" s="221">
        <f t="shared" si="34"/>
        <v>0</v>
      </c>
      <c r="Y61" s="233">
        <v>1</v>
      </c>
      <c r="Z61" s="233"/>
      <c r="AA61" s="233"/>
      <c r="AB61" s="221">
        <f t="shared" si="24"/>
        <v>0</v>
      </c>
      <c r="AC61" s="233">
        <v>1</v>
      </c>
      <c r="AD61" s="233"/>
      <c r="AE61" s="233"/>
      <c r="AF61" s="221">
        <f t="shared" si="25"/>
        <v>0</v>
      </c>
      <c r="AG61" s="233">
        <v>1</v>
      </c>
      <c r="AH61" s="233"/>
      <c r="AI61" s="233"/>
      <c r="AJ61" s="221">
        <f t="shared" si="26"/>
        <v>0</v>
      </c>
      <c r="AK61" s="233">
        <v>1</v>
      </c>
      <c r="AL61" s="233">
        <v>1</v>
      </c>
      <c r="AM61" s="233"/>
      <c r="AN61" s="233"/>
      <c r="AO61" s="221">
        <f t="shared" si="27"/>
        <v>0</v>
      </c>
      <c r="AP61" s="233">
        <v>1</v>
      </c>
      <c r="AQ61" s="233"/>
      <c r="AR61" s="233"/>
      <c r="AS61" s="221">
        <f t="shared" si="28"/>
        <v>0</v>
      </c>
      <c r="AT61" s="233">
        <v>1</v>
      </c>
      <c r="AU61" s="233"/>
      <c r="AV61" s="233"/>
      <c r="AW61" s="234">
        <f t="shared" si="29"/>
        <v>0</v>
      </c>
      <c r="AX61" s="233">
        <v>1</v>
      </c>
      <c r="AY61" s="233"/>
      <c r="AZ61" s="233"/>
      <c r="BA61" s="221">
        <f t="shared" si="30"/>
        <v>0</v>
      </c>
      <c r="BB61" s="205">
        <f t="shared" si="31"/>
        <v>0</v>
      </c>
      <c r="BC61" s="235">
        <v>0</v>
      </c>
      <c r="BD61" s="205">
        <f t="shared" si="32"/>
        <v>0</v>
      </c>
      <c r="BE61" s="205" t="str">
        <f t="shared" si="33"/>
        <v>geen actie</v>
      </c>
      <c r="BF61" s="201">
        <v>60</v>
      </c>
      <c r="BG61" s="236"/>
      <c r="BH61" s="236"/>
      <c r="BI61" s="236"/>
      <c r="BJ61" s="236"/>
      <c r="BK61" s="236"/>
      <c r="BL61" s="236"/>
      <c r="BM61" s="236"/>
      <c r="BN61" s="236"/>
    </row>
    <row r="62" spans="1:66" ht="20.25" customHeight="1" x14ac:dyDescent="0.3">
      <c r="A62" s="201">
        <v>61</v>
      </c>
      <c r="B62" s="201" t="str">
        <f t="shared" si="18"/>
        <v>v</v>
      </c>
      <c r="C62" s="201"/>
      <c r="D62" s="252"/>
      <c r="E62" s="226"/>
      <c r="F62" s="227"/>
      <c r="G62" s="228"/>
      <c r="H62" s="229">
        <f t="shared" si="19"/>
        <v>0</v>
      </c>
      <c r="I62" s="230"/>
      <c r="J62" s="231">
        <f t="shared" si="20"/>
        <v>2019</v>
      </c>
      <c r="K62" s="232">
        <f t="shared" si="21"/>
        <v>0</v>
      </c>
      <c r="L62" s="217"/>
      <c r="M62" s="233">
        <v>1</v>
      </c>
      <c r="N62" s="233"/>
      <c r="O62" s="233"/>
      <c r="P62" s="221">
        <f t="shared" si="22"/>
        <v>0</v>
      </c>
      <c r="Q62" s="233">
        <v>1</v>
      </c>
      <c r="R62" s="233"/>
      <c r="S62" s="233"/>
      <c r="T62" s="221">
        <f t="shared" si="23"/>
        <v>0</v>
      </c>
      <c r="U62" s="233">
        <v>1</v>
      </c>
      <c r="V62" s="233"/>
      <c r="W62" s="233"/>
      <c r="X62" s="221">
        <f t="shared" si="34"/>
        <v>0</v>
      </c>
      <c r="Y62" s="233">
        <v>1</v>
      </c>
      <c r="Z62" s="233"/>
      <c r="AA62" s="233"/>
      <c r="AB62" s="221">
        <f t="shared" si="24"/>
        <v>0</v>
      </c>
      <c r="AC62" s="233">
        <v>1</v>
      </c>
      <c r="AD62" s="233"/>
      <c r="AE62" s="233"/>
      <c r="AF62" s="221">
        <f t="shared" si="25"/>
        <v>0</v>
      </c>
      <c r="AG62" s="233">
        <v>1</v>
      </c>
      <c r="AH62" s="233"/>
      <c r="AI62" s="233"/>
      <c r="AJ62" s="221">
        <f t="shared" si="26"/>
        <v>0</v>
      </c>
      <c r="AK62" s="233">
        <v>1</v>
      </c>
      <c r="AL62" s="233">
        <v>1</v>
      </c>
      <c r="AM62" s="233"/>
      <c r="AN62" s="233"/>
      <c r="AO62" s="221">
        <f t="shared" si="27"/>
        <v>0</v>
      </c>
      <c r="AP62" s="233">
        <v>1</v>
      </c>
      <c r="AQ62" s="233"/>
      <c r="AR62" s="233"/>
      <c r="AS62" s="221">
        <f t="shared" si="28"/>
        <v>0</v>
      </c>
      <c r="AT62" s="233">
        <v>1</v>
      </c>
      <c r="AU62" s="233"/>
      <c r="AV62" s="233"/>
      <c r="AW62" s="234">
        <f t="shared" si="29"/>
        <v>0</v>
      </c>
      <c r="AX62" s="233">
        <v>1</v>
      </c>
      <c r="AY62" s="233"/>
      <c r="AZ62" s="233"/>
      <c r="BA62" s="221">
        <f t="shared" si="30"/>
        <v>0</v>
      </c>
      <c r="BB62" s="205">
        <f t="shared" si="31"/>
        <v>0</v>
      </c>
      <c r="BC62" s="235">
        <v>0</v>
      </c>
      <c r="BD62" s="205">
        <f t="shared" si="32"/>
        <v>0</v>
      </c>
      <c r="BE62" s="205" t="str">
        <f t="shared" si="33"/>
        <v>geen actie</v>
      </c>
      <c r="BF62" s="201">
        <v>61</v>
      </c>
      <c r="BG62" s="236"/>
      <c r="BH62" s="236"/>
      <c r="BI62" s="236"/>
      <c r="BJ62" s="236"/>
      <c r="BK62" s="236"/>
      <c r="BL62" s="236"/>
      <c r="BM62" s="236"/>
      <c r="BN62" s="236"/>
    </row>
    <row r="63" spans="1:66" ht="18" customHeight="1" x14ac:dyDescent="0.3">
      <c r="A63" s="201">
        <v>62</v>
      </c>
      <c r="B63" s="201" t="str">
        <f t="shared" si="18"/>
        <v>v</v>
      </c>
      <c r="C63" s="201"/>
      <c r="D63" s="252"/>
      <c r="E63" s="226"/>
      <c r="F63" s="201"/>
      <c r="G63" s="238"/>
      <c r="H63" s="229">
        <f t="shared" si="19"/>
        <v>0</v>
      </c>
      <c r="I63" s="240"/>
      <c r="J63" s="231">
        <f t="shared" si="20"/>
        <v>2019</v>
      </c>
      <c r="K63" s="232">
        <f t="shared" si="21"/>
        <v>0</v>
      </c>
      <c r="L63" s="217"/>
      <c r="M63" s="233">
        <v>1</v>
      </c>
      <c r="N63" s="233"/>
      <c r="O63" s="233"/>
      <c r="P63" s="221">
        <f t="shared" si="22"/>
        <v>0</v>
      </c>
      <c r="Q63" s="233">
        <v>1</v>
      </c>
      <c r="R63" s="233"/>
      <c r="S63" s="233"/>
      <c r="T63" s="221">
        <f t="shared" si="23"/>
        <v>0</v>
      </c>
      <c r="U63" s="233">
        <v>1</v>
      </c>
      <c r="V63" s="233"/>
      <c r="W63" s="233"/>
      <c r="X63" s="221">
        <f t="shared" si="34"/>
        <v>0</v>
      </c>
      <c r="Y63" s="233">
        <v>1</v>
      </c>
      <c r="Z63" s="233"/>
      <c r="AA63" s="233"/>
      <c r="AB63" s="221">
        <f t="shared" si="24"/>
        <v>0</v>
      </c>
      <c r="AC63" s="233">
        <v>1</v>
      </c>
      <c r="AD63" s="233"/>
      <c r="AE63" s="233"/>
      <c r="AF63" s="221">
        <f t="shared" si="25"/>
        <v>0</v>
      </c>
      <c r="AG63" s="233">
        <v>1</v>
      </c>
      <c r="AH63" s="233"/>
      <c r="AI63" s="233"/>
      <c r="AJ63" s="221">
        <f t="shared" si="26"/>
        <v>0</v>
      </c>
      <c r="AK63" s="233">
        <v>1</v>
      </c>
      <c r="AL63" s="233">
        <v>1</v>
      </c>
      <c r="AM63" s="233"/>
      <c r="AN63" s="233"/>
      <c r="AO63" s="221">
        <f t="shared" si="27"/>
        <v>0</v>
      </c>
      <c r="AP63" s="233">
        <v>1</v>
      </c>
      <c r="AQ63" s="233"/>
      <c r="AR63" s="233"/>
      <c r="AS63" s="221">
        <f t="shared" si="28"/>
        <v>0</v>
      </c>
      <c r="AT63" s="233">
        <v>1</v>
      </c>
      <c r="AU63" s="233"/>
      <c r="AV63" s="233"/>
      <c r="AW63" s="234">
        <f t="shared" si="29"/>
        <v>0</v>
      </c>
      <c r="AX63" s="233">
        <v>1</v>
      </c>
      <c r="AY63" s="233"/>
      <c r="AZ63" s="233"/>
      <c r="BA63" s="221">
        <f t="shared" si="30"/>
        <v>0</v>
      </c>
      <c r="BB63" s="205">
        <f t="shared" si="31"/>
        <v>0</v>
      </c>
      <c r="BC63" s="235">
        <v>0</v>
      </c>
      <c r="BD63" s="205">
        <f t="shared" si="32"/>
        <v>0</v>
      </c>
      <c r="BE63" s="205" t="str">
        <f t="shared" si="33"/>
        <v>geen actie</v>
      </c>
      <c r="BF63" s="201">
        <v>62</v>
      </c>
      <c r="BG63" s="236"/>
      <c r="BH63" s="236"/>
      <c r="BI63" s="236"/>
      <c r="BJ63" s="236"/>
      <c r="BK63" s="236"/>
      <c r="BL63" s="236"/>
      <c r="BM63" s="236"/>
      <c r="BN63" s="236"/>
    </row>
    <row r="64" spans="1:66" ht="20.25" customHeight="1" x14ac:dyDescent="0.3">
      <c r="A64" s="201">
        <v>63</v>
      </c>
      <c r="B64" s="201" t="str">
        <f t="shared" si="18"/>
        <v>v</v>
      </c>
      <c r="C64" s="201"/>
      <c r="D64" s="252"/>
      <c r="E64" s="226"/>
      <c r="F64" s="227"/>
      <c r="G64" s="228"/>
      <c r="H64" s="229">
        <f t="shared" si="19"/>
        <v>0</v>
      </c>
      <c r="I64" s="230"/>
      <c r="J64" s="231">
        <f t="shared" si="20"/>
        <v>2019</v>
      </c>
      <c r="K64" s="232">
        <f t="shared" si="21"/>
        <v>0</v>
      </c>
      <c r="L64" s="217"/>
      <c r="M64" s="233">
        <v>1</v>
      </c>
      <c r="N64" s="233"/>
      <c r="O64" s="233"/>
      <c r="P64" s="221">
        <f t="shared" si="22"/>
        <v>0</v>
      </c>
      <c r="Q64" s="233">
        <v>1</v>
      </c>
      <c r="R64" s="233"/>
      <c r="S64" s="233"/>
      <c r="T64" s="221">
        <f t="shared" si="23"/>
        <v>0</v>
      </c>
      <c r="U64" s="233">
        <v>1</v>
      </c>
      <c r="V64" s="233"/>
      <c r="W64" s="233"/>
      <c r="X64" s="221">
        <f t="shared" si="34"/>
        <v>0</v>
      </c>
      <c r="Y64" s="233">
        <v>1</v>
      </c>
      <c r="Z64" s="233"/>
      <c r="AA64" s="233"/>
      <c r="AB64" s="221">
        <f t="shared" si="24"/>
        <v>0</v>
      </c>
      <c r="AC64" s="233">
        <v>1</v>
      </c>
      <c r="AD64" s="233"/>
      <c r="AE64" s="233"/>
      <c r="AF64" s="221">
        <f t="shared" si="25"/>
        <v>0</v>
      </c>
      <c r="AG64" s="233">
        <v>1</v>
      </c>
      <c r="AH64" s="233"/>
      <c r="AI64" s="233"/>
      <c r="AJ64" s="221">
        <f t="shared" si="26"/>
        <v>0</v>
      </c>
      <c r="AK64" s="233">
        <v>1</v>
      </c>
      <c r="AL64" s="233">
        <v>1</v>
      </c>
      <c r="AM64" s="233"/>
      <c r="AN64" s="233"/>
      <c r="AO64" s="221">
        <f t="shared" si="27"/>
        <v>0</v>
      </c>
      <c r="AP64" s="233">
        <v>1</v>
      </c>
      <c r="AQ64" s="233"/>
      <c r="AR64" s="233"/>
      <c r="AS64" s="221">
        <f t="shared" si="28"/>
        <v>0</v>
      </c>
      <c r="AT64" s="233">
        <v>1</v>
      </c>
      <c r="AU64" s="233"/>
      <c r="AV64" s="233"/>
      <c r="AW64" s="234">
        <f t="shared" si="29"/>
        <v>0</v>
      </c>
      <c r="AX64" s="233">
        <v>1</v>
      </c>
      <c r="AY64" s="233"/>
      <c r="AZ64" s="233"/>
      <c r="BA64" s="221">
        <f t="shared" si="30"/>
        <v>0</v>
      </c>
      <c r="BB64" s="205">
        <f t="shared" si="31"/>
        <v>0</v>
      </c>
      <c r="BC64" s="235">
        <v>0</v>
      </c>
      <c r="BD64" s="205">
        <f t="shared" si="32"/>
        <v>0</v>
      </c>
      <c r="BE64" s="205" t="str">
        <f t="shared" si="33"/>
        <v>geen actie</v>
      </c>
      <c r="BF64" s="201">
        <v>63</v>
      </c>
      <c r="BG64" s="236"/>
      <c r="BH64" s="236"/>
      <c r="BI64" s="236"/>
      <c r="BJ64" s="236"/>
      <c r="BK64" s="236"/>
      <c r="BL64" s="236"/>
      <c r="BM64" s="236"/>
      <c r="BN64" s="236"/>
    </row>
    <row r="65" spans="1:66" ht="18" customHeight="1" x14ac:dyDescent="0.3">
      <c r="A65" s="201">
        <v>64</v>
      </c>
      <c r="B65" s="201" t="str">
        <f t="shared" si="18"/>
        <v>v</v>
      </c>
      <c r="C65" s="201"/>
      <c r="D65" s="252"/>
      <c r="E65" s="226"/>
      <c r="F65" s="227"/>
      <c r="G65" s="228"/>
      <c r="H65" s="229">
        <f t="shared" si="19"/>
        <v>0</v>
      </c>
      <c r="I65" s="230"/>
      <c r="J65" s="231">
        <f t="shared" si="20"/>
        <v>2019</v>
      </c>
      <c r="K65" s="232">
        <f t="shared" si="21"/>
        <v>0</v>
      </c>
      <c r="L65" s="217"/>
      <c r="M65" s="233">
        <v>1</v>
      </c>
      <c r="N65" s="233"/>
      <c r="O65" s="233"/>
      <c r="P65" s="221">
        <f t="shared" si="22"/>
        <v>0</v>
      </c>
      <c r="Q65" s="233">
        <v>1</v>
      </c>
      <c r="R65" s="233"/>
      <c r="S65" s="233"/>
      <c r="T65" s="221">
        <f t="shared" si="23"/>
        <v>0</v>
      </c>
      <c r="U65" s="233">
        <v>1</v>
      </c>
      <c r="V65" s="233"/>
      <c r="W65" s="233"/>
      <c r="X65" s="221">
        <f t="shared" si="34"/>
        <v>0</v>
      </c>
      <c r="Y65" s="233">
        <v>1</v>
      </c>
      <c r="Z65" s="233"/>
      <c r="AA65" s="233"/>
      <c r="AB65" s="221">
        <f t="shared" si="24"/>
        <v>0</v>
      </c>
      <c r="AC65" s="233">
        <v>1</v>
      </c>
      <c r="AD65" s="233"/>
      <c r="AE65" s="233"/>
      <c r="AF65" s="221">
        <f t="shared" si="25"/>
        <v>0</v>
      </c>
      <c r="AG65" s="233">
        <v>1</v>
      </c>
      <c r="AH65" s="233"/>
      <c r="AI65" s="233"/>
      <c r="AJ65" s="221">
        <f t="shared" si="26"/>
        <v>0</v>
      </c>
      <c r="AK65" s="233">
        <v>1</v>
      </c>
      <c r="AL65" s="233">
        <v>1</v>
      </c>
      <c r="AM65" s="233"/>
      <c r="AN65" s="233"/>
      <c r="AO65" s="221">
        <f t="shared" si="27"/>
        <v>0</v>
      </c>
      <c r="AP65" s="233">
        <v>1</v>
      </c>
      <c r="AQ65" s="233"/>
      <c r="AR65" s="233"/>
      <c r="AS65" s="221">
        <f t="shared" si="28"/>
        <v>0</v>
      </c>
      <c r="AT65" s="233">
        <v>1</v>
      </c>
      <c r="AU65" s="233"/>
      <c r="AV65" s="233"/>
      <c r="AW65" s="234">
        <f t="shared" si="29"/>
        <v>0</v>
      </c>
      <c r="AX65" s="233">
        <v>1</v>
      </c>
      <c r="AY65" s="233"/>
      <c r="AZ65" s="233"/>
      <c r="BA65" s="221">
        <f t="shared" si="30"/>
        <v>0</v>
      </c>
      <c r="BB65" s="205">
        <f t="shared" si="31"/>
        <v>0</v>
      </c>
      <c r="BC65" s="235">
        <v>0</v>
      </c>
      <c r="BD65" s="205">
        <f t="shared" si="32"/>
        <v>0</v>
      </c>
      <c r="BE65" s="205" t="str">
        <f t="shared" si="33"/>
        <v>geen actie</v>
      </c>
      <c r="BF65" s="201">
        <v>64</v>
      </c>
      <c r="BG65" s="236"/>
      <c r="BH65" s="236"/>
      <c r="BI65" s="236"/>
      <c r="BJ65" s="236"/>
      <c r="BK65" s="236"/>
      <c r="BL65" s="236"/>
      <c r="BM65" s="236"/>
      <c r="BN65" s="236"/>
    </row>
    <row r="66" spans="1:66" ht="18" customHeight="1" x14ac:dyDescent="0.3">
      <c r="A66" s="201">
        <v>65</v>
      </c>
      <c r="B66" s="201" t="str">
        <f t="shared" ref="B66:B97" si="35">IF(A66=BF66,"v","x")</f>
        <v>v</v>
      </c>
      <c r="C66" s="201"/>
      <c r="D66" s="252"/>
      <c r="E66" s="226"/>
      <c r="F66" s="205"/>
      <c r="G66" s="238"/>
      <c r="H66" s="229">
        <f t="shared" ref="H66:H97" si="36">SUM(L66+P66+T66+X66+AB66+AF66+AJ66+AO66+AS66+AW66+BA66)</f>
        <v>0</v>
      </c>
      <c r="I66" s="230"/>
      <c r="J66" s="231">
        <f t="shared" ref="J66:J97" si="37">2019-I66</f>
        <v>2019</v>
      </c>
      <c r="K66" s="232">
        <f t="shared" ref="K66:K97" si="38">H66-L66</f>
        <v>0</v>
      </c>
      <c r="L66" s="217"/>
      <c r="M66" s="233">
        <v>1</v>
      </c>
      <c r="N66" s="233"/>
      <c r="O66" s="233"/>
      <c r="P66" s="221">
        <f t="shared" ref="P66:P97" si="39">SUM(N66*10+O66)/M66*10</f>
        <v>0</v>
      </c>
      <c r="Q66" s="233">
        <v>1</v>
      </c>
      <c r="R66" s="233"/>
      <c r="S66" s="233"/>
      <c r="T66" s="221">
        <f t="shared" ref="T66:T97" si="40">SUM(R66*10+S66)/Q66*10</f>
        <v>0</v>
      </c>
      <c r="U66" s="233">
        <v>1</v>
      </c>
      <c r="V66" s="233"/>
      <c r="W66" s="233"/>
      <c r="X66" s="221">
        <f t="shared" si="34"/>
        <v>0</v>
      </c>
      <c r="Y66" s="233">
        <v>1</v>
      </c>
      <c r="Z66" s="233"/>
      <c r="AA66" s="233"/>
      <c r="AB66" s="221">
        <f t="shared" ref="AB66:AB97" si="41">SUM(Z66*10+AA66)/Y66*10</f>
        <v>0</v>
      </c>
      <c r="AC66" s="233">
        <v>1</v>
      </c>
      <c r="AD66" s="233"/>
      <c r="AE66" s="233"/>
      <c r="AF66" s="221">
        <f t="shared" ref="AF66:AF97" si="42">SUM(AD66*10+AE66)/AC66*10</f>
        <v>0</v>
      </c>
      <c r="AG66" s="233">
        <v>1</v>
      </c>
      <c r="AH66" s="233"/>
      <c r="AI66" s="233"/>
      <c r="AJ66" s="221">
        <f t="shared" ref="AJ66:AJ97" si="43">SUM(AH66*10+AI66)/AG66*10</f>
        <v>0</v>
      </c>
      <c r="AK66" s="233">
        <v>1</v>
      </c>
      <c r="AL66" s="233">
        <v>1</v>
      </c>
      <c r="AM66" s="233"/>
      <c r="AN66" s="233"/>
      <c r="AO66" s="221">
        <f t="shared" ref="AO66:AO97" si="44">SUM(AM66*10+AN66/AL66)/AK66*10</f>
        <v>0</v>
      </c>
      <c r="AP66" s="233">
        <v>1</v>
      </c>
      <c r="AQ66" s="233"/>
      <c r="AR66" s="233"/>
      <c r="AS66" s="221">
        <f t="shared" ref="AS66:AS97" si="45">SUM(AQ66*10+AR66)/AP66*10</f>
        <v>0</v>
      </c>
      <c r="AT66" s="233">
        <v>1</v>
      </c>
      <c r="AU66" s="233"/>
      <c r="AV66" s="233"/>
      <c r="AW66" s="234">
        <f t="shared" ref="AW66:AW97" si="46">SUM(AU66*10+AV66)/AT66*10</f>
        <v>0</v>
      </c>
      <c r="AX66" s="233">
        <v>1</v>
      </c>
      <c r="AY66" s="233"/>
      <c r="AZ66" s="233"/>
      <c r="BA66" s="221">
        <f t="shared" ref="BA66:BA97" si="47">SUM(AY66*10+AZ66)/AX66*10</f>
        <v>0</v>
      </c>
      <c r="BB66" s="205">
        <f t="shared" ref="BB66:BB97" si="48">IF(H66&lt;250,0,IF(H66&lt;500,250,IF(H66&lt;750,"500",IF(H66&lt;1000,750,IF(H66&lt;1500,1000,IF(H66&lt;2000,1500,IF(H66&lt;2500,2000,IF(H66&lt;3000,2500,3000))))))))</f>
        <v>0</v>
      </c>
      <c r="BC66" s="235">
        <v>0</v>
      </c>
      <c r="BD66" s="205">
        <f t="shared" ref="BD66:BD97" si="49">BB66-BC66</f>
        <v>0</v>
      </c>
      <c r="BE66" s="205" t="str">
        <f t="shared" ref="BE66:BE97" si="50">IF(BD66=0,"geen actie",CONCATENATE("diploma uitschrijven: ",BB66," punten"))</f>
        <v>geen actie</v>
      </c>
      <c r="BF66" s="201">
        <v>65</v>
      </c>
      <c r="BG66" s="236"/>
      <c r="BH66" s="236"/>
      <c r="BI66" s="236"/>
      <c r="BJ66" s="236"/>
      <c r="BK66" s="236"/>
      <c r="BL66" s="236"/>
      <c r="BM66" s="236"/>
      <c r="BN66" s="236"/>
    </row>
    <row r="67" spans="1:66" ht="20.25" customHeight="1" x14ac:dyDescent="0.3">
      <c r="A67" s="201">
        <v>66</v>
      </c>
      <c r="B67" s="201" t="str">
        <f t="shared" si="35"/>
        <v>v</v>
      </c>
      <c r="C67" s="201"/>
      <c r="D67" s="252"/>
      <c r="E67" s="226"/>
      <c r="F67" s="227"/>
      <c r="G67" s="228"/>
      <c r="H67" s="229">
        <f t="shared" si="36"/>
        <v>0</v>
      </c>
      <c r="I67" s="230"/>
      <c r="J67" s="231">
        <f t="shared" si="37"/>
        <v>2019</v>
      </c>
      <c r="K67" s="232">
        <f t="shared" si="38"/>
        <v>0</v>
      </c>
      <c r="L67" s="217"/>
      <c r="M67" s="233">
        <v>1</v>
      </c>
      <c r="N67" s="233"/>
      <c r="O67" s="233"/>
      <c r="P67" s="221">
        <f t="shared" si="39"/>
        <v>0</v>
      </c>
      <c r="Q67" s="233">
        <v>1</v>
      </c>
      <c r="R67" s="233"/>
      <c r="S67" s="233"/>
      <c r="T67" s="221">
        <f t="shared" si="40"/>
        <v>0</v>
      </c>
      <c r="U67" s="233">
        <v>1</v>
      </c>
      <c r="V67" s="233"/>
      <c r="W67" s="233"/>
      <c r="X67" s="221">
        <f t="shared" si="34"/>
        <v>0</v>
      </c>
      <c r="Y67" s="233">
        <v>1</v>
      </c>
      <c r="Z67" s="233"/>
      <c r="AA67" s="233"/>
      <c r="AB67" s="221">
        <f t="shared" si="41"/>
        <v>0</v>
      </c>
      <c r="AC67" s="233">
        <v>1</v>
      </c>
      <c r="AD67" s="233"/>
      <c r="AE67" s="233"/>
      <c r="AF67" s="221">
        <f t="shared" si="42"/>
        <v>0</v>
      </c>
      <c r="AG67" s="233">
        <v>1</v>
      </c>
      <c r="AH67" s="233"/>
      <c r="AI67" s="233"/>
      <c r="AJ67" s="221">
        <f t="shared" si="43"/>
        <v>0</v>
      </c>
      <c r="AK67" s="233">
        <v>1</v>
      </c>
      <c r="AL67" s="233">
        <v>1</v>
      </c>
      <c r="AM67" s="233"/>
      <c r="AN67" s="233"/>
      <c r="AO67" s="221">
        <f t="shared" si="44"/>
        <v>0</v>
      </c>
      <c r="AP67" s="233">
        <v>1</v>
      </c>
      <c r="AQ67" s="233"/>
      <c r="AR67" s="233"/>
      <c r="AS67" s="234">
        <f t="shared" si="45"/>
        <v>0</v>
      </c>
      <c r="AT67" s="233">
        <v>1</v>
      </c>
      <c r="AU67" s="233"/>
      <c r="AV67" s="233"/>
      <c r="AW67" s="221">
        <f t="shared" si="46"/>
        <v>0</v>
      </c>
      <c r="AX67" s="233">
        <v>1</v>
      </c>
      <c r="AY67" s="233"/>
      <c r="AZ67" s="233"/>
      <c r="BA67" s="221">
        <f t="shared" si="47"/>
        <v>0</v>
      </c>
      <c r="BB67" s="205">
        <f t="shared" si="48"/>
        <v>0</v>
      </c>
      <c r="BC67" s="235">
        <v>0</v>
      </c>
      <c r="BD67" s="205">
        <f t="shared" si="49"/>
        <v>0</v>
      </c>
      <c r="BE67" s="205" t="str">
        <f t="shared" si="50"/>
        <v>geen actie</v>
      </c>
      <c r="BF67" s="201">
        <v>66</v>
      </c>
      <c r="BG67" s="236"/>
      <c r="BH67" s="236"/>
      <c r="BI67" s="236"/>
      <c r="BJ67" s="236"/>
      <c r="BK67" s="236"/>
      <c r="BL67" s="236"/>
      <c r="BM67" s="236"/>
      <c r="BN67" s="236"/>
    </row>
    <row r="68" spans="1:66" ht="18" customHeight="1" x14ac:dyDescent="0.3">
      <c r="A68" s="201">
        <v>67</v>
      </c>
      <c r="B68" s="201" t="str">
        <f t="shared" si="35"/>
        <v>v</v>
      </c>
      <c r="C68" s="201"/>
      <c r="D68" s="252"/>
      <c r="E68" s="226"/>
      <c r="F68" s="227"/>
      <c r="G68" s="228"/>
      <c r="H68" s="229">
        <f t="shared" si="36"/>
        <v>0</v>
      </c>
      <c r="I68" s="230"/>
      <c r="J68" s="231">
        <f t="shared" si="37"/>
        <v>2019</v>
      </c>
      <c r="K68" s="232">
        <f t="shared" si="38"/>
        <v>0</v>
      </c>
      <c r="L68" s="217"/>
      <c r="M68" s="233">
        <v>1</v>
      </c>
      <c r="N68" s="233"/>
      <c r="O68" s="233"/>
      <c r="P68" s="221">
        <f t="shared" si="39"/>
        <v>0</v>
      </c>
      <c r="Q68" s="233">
        <v>1</v>
      </c>
      <c r="R68" s="233"/>
      <c r="S68" s="233"/>
      <c r="T68" s="221">
        <f t="shared" si="40"/>
        <v>0</v>
      </c>
      <c r="U68" s="233">
        <v>1</v>
      </c>
      <c r="V68" s="233"/>
      <c r="W68" s="233"/>
      <c r="X68" s="221">
        <f t="shared" si="34"/>
        <v>0</v>
      </c>
      <c r="Y68" s="233">
        <v>1</v>
      </c>
      <c r="Z68" s="233"/>
      <c r="AA68" s="233"/>
      <c r="AB68" s="221">
        <f t="shared" si="41"/>
        <v>0</v>
      </c>
      <c r="AC68" s="233">
        <v>1</v>
      </c>
      <c r="AD68" s="233"/>
      <c r="AE68" s="233"/>
      <c r="AF68" s="221">
        <f t="shared" si="42"/>
        <v>0</v>
      </c>
      <c r="AG68" s="233">
        <v>1</v>
      </c>
      <c r="AH68" s="233"/>
      <c r="AI68" s="233"/>
      <c r="AJ68" s="221">
        <f t="shared" si="43"/>
        <v>0</v>
      </c>
      <c r="AK68" s="233">
        <v>1</v>
      </c>
      <c r="AL68" s="233">
        <v>1</v>
      </c>
      <c r="AM68" s="233"/>
      <c r="AN68" s="233"/>
      <c r="AO68" s="221">
        <f t="shared" si="44"/>
        <v>0</v>
      </c>
      <c r="AP68" s="233">
        <v>1</v>
      </c>
      <c r="AQ68" s="233"/>
      <c r="AR68" s="233"/>
      <c r="AS68" s="234">
        <f t="shared" si="45"/>
        <v>0</v>
      </c>
      <c r="AT68" s="233">
        <v>1</v>
      </c>
      <c r="AU68" s="233"/>
      <c r="AV68" s="233"/>
      <c r="AW68" s="221">
        <f t="shared" si="46"/>
        <v>0</v>
      </c>
      <c r="AX68" s="233">
        <v>1</v>
      </c>
      <c r="AY68" s="233"/>
      <c r="AZ68" s="233"/>
      <c r="BA68" s="221">
        <f t="shared" si="47"/>
        <v>0</v>
      </c>
      <c r="BB68" s="205">
        <f t="shared" si="48"/>
        <v>0</v>
      </c>
      <c r="BC68" s="235">
        <v>0</v>
      </c>
      <c r="BD68" s="205">
        <f t="shared" si="49"/>
        <v>0</v>
      </c>
      <c r="BE68" s="205" t="str">
        <f t="shared" si="50"/>
        <v>geen actie</v>
      </c>
      <c r="BF68" s="201">
        <v>67</v>
      </c>
      <c r="BG68" s="236"/>
      <c r="BH68" s="236"/>
      <c r="BI68" s="236"/>
      <c r="BJ68" s="236"/>
      <c r="BK68" s="236"/>
      <c r="BL68" s="236"/>
      <c r="BM68" s="236"/>
      <c r="BN68" s="236"/>
    </row>
    <row r="69" spans="1:66" ht="18" customHeight="1" x14ac:dyDescent="0.3">
      <c r="A69" s="201">
        <v>68</v>
      </c>
      <c r="B69" s="201" t="str">
        <f t="shared" si="35"/>
        <v>v</v>
      </c>
      <c r="C69" s="201"/>
      <c r="D69" s="252"/>
      <c r="E69" s="226"/>
      <c r="F69" s="205"/>
      <c r="G69" s="238"/>
      <c r="H69" s="229">
        <f t="shared" si="36"/>
        <v>0</v>
      </c>
      <c r="I69" s="240"/>
      <c r="J69" s="231">
        <f t="shared" si="37"/>
        <v>2019</v>
      </c>
      <c r="K69" s="232">
        <f t="shared" si="38"/>
        <v>0</v>
      </c>
      <c r="L69" s="217"/>
      <c r="M69" s="233">
        <v>1</v>
      </c>
      <c r="N69" s="233"/>
      <c r="O69" s="233"/>
      <c r="P69" s="221">
        <f t="shared" si="39"/>
        <v>0</v>
      </c>
      <c r="Q69" s="233">
        <v>1</v>
      </c>
      <c r="R69" s="233"/>
      <c r="S69" s="233"/>
      <c r="T69" s="221">
        <f t="shared" si="40"/>
        <v>0</v>
      </c>
      <c r="U69" s="233">
        <v>1</v>
      </c>
      <c r="V69" s="233"/>
      <c r="W69" s="233"/>
      <c r="X69" s="221">
        <f t="shared" si="34"/>
        <v>0</v>
      </c>
      <c r="Y69" s="233">
        <v>1</v>
      </c>
      <c r="Z69" s="233"/>
      <c r="AA69" s="233"/>
      <c r="AB69" s="221">
        <f t="shared" si="41"/>
        <v>0</v>
      </c>
      <c r="AC69" s="233">
        <v>1</v>
      </c>
      <c r="AD69" s="233"/>
      <c r="AE69" s="233"/>
      <c r="AF69" s="221">
        <f t="shared" si="42"/>
        <v>0</v>
      </c>
      <c r="AG69" s="233">
        <v>1</v>
      </c>
      <c r="AH69" s="233"/>
      <c r="AI69" s="233"/>
      <c r="AJ69" s="221">
        <f t="shared" si="43"/>
        <v>0</v>
      </c>
      <c r="AK69" s="233">
        <v>1</v>
      </c>
      <c r="AL69" s="233">
        <v>1</v>
      </c>
      <c r="AM69" s="233"/>
      <c r="AN69" s="233"/>
      <c r="AO69" s="221">
        <f t="shared" si="44"/>
        <v>0</v>
      </c>
      <c r="AP69" s="233">
        <v>1</v>
      </c>
      <c r="AQ69" s="233"/>
      <c r="AR69" s="233"/>
      <c r="AS69" s="234">
        <f t="shared" si="45"/>
        <v>0</v>
      </c>
      <c r="AT69" s="233">
        <v>1</v>
      </c>
      <c r="AU69" s="233"/>
      <c r="AV69" s="233"/>
      <c r="AW69" s="221">
        <f t="shared" si="46"/>
        <v>0</v>
      </c>
      <c r="AX69" s="233">
        <v>1</v>
      </c>
      <c r="AY69" s="233"/>
      <c r="AZ69" s="233"/>
      <c r="BA69" s="221">
        <f t="shared" si="47"/>
        <v>0</v>
      </c>
      <c r="BB69" s="205">
        <f t="shared" si="48"/>
        <v>0</v>
      </c>
      <c r="BC69" s="235">
        <v>0</v>
      </c>
      <c r="BD69" s="205">
        <f t="shared" si="49"/>
        <v>0</v>
      </c>
      <c r="BE69" s="205" t="str">
        <f t="shared" si="50"/>
        <v>geen actie</v>
      </c>
      <c r="BF69" s="201">
        <v>68</v>
      </c>
      <c r="BG69" s="236"/>
      <c r="BH69" s="236"/>
      <c r="BI69" s="236"/>
      <c r="BJ69" s="236"/>
      <c r="BK69" s="236"/>
      <c r="BL69" s="236"/>
      <c r="BM69" s="236"/>
      <c r="BN69" s="236"/>
    </row>
    <row r="70" spans="1:66" ht="20.25" customHeight="1" x14ac:dyDescent="0.3">
      <c r="A70" s="201">
        <v>69</v>
      </c>
      <c r="B70" s="201" t="str">
        <f t="shared" si="35"/>
        <v>v</v>
      </c>
      <c r="C70" s="201"/>
      <c r="D70" s="252"/>
      <c r="E70" s="226"/>
      <c r="F70" s="205"/>
      <c r="G70" s="238"/>
      <c r="H70" s="229">
        <f t="shared" si="36"/>
        <v>0</v>
      </c>
      <c r="I70" s="240"/>
      <c r="J70" s="231">
        <f t="shared" si="37"/>
        <v>2019</v>
      </c>
      <c r="K70" s="232">
        <f t="shared" si="38"/>
        <v>0</v>
      </c>
      <c r="L70" s="217"/>
      <c r="M70" s="233">
        <v>1</v>
      </c>
      <c r="N70" s="233"/>
      <c r="O70" s="233"/>
      <c r="P70" s="221">
        <f t="shared" si="39"/>
        <v>0</v>
      </c>
      <c r="Q70" s="233">
        <v>1</v>
      </c>
      <c r="R70" s="233"/>
      <c r="S70" s="233"/>
      <c r="T70" s="221">
        <f t="shared" si="40"/>
        <v>0</v>
      </c>
      <c r="U70" s="233">
        <v>1</v>
      </c>
      <c r="V70" s="233"/>
      <c r="W70" s="233"/>
      <c r="X70" s="221">
        <f t="shared" si="34"/>
        <v>0</v>
      </c>
      <c r="Y70" s="233">
        <v>1</v>
      </c>
      <c r="Z70" s="233"/>
      <c r="AA70" s="233"/>
      <c r="AB70" s="221">
        <f t="shared" si="41"/>
        <v>0</v>
      </c>
      <c r="AC70" s="233">
        <v>1</v>
      </c>
      <c r="AD70" s="233"/>
      <c r="AE70" s="233"/>
      <c r="AF70" s="221">
        <f t="shared" si="42"/>
        <v>0</v>
      </c>
      <c r="AG70" s="233">
        <v>1</v>
      </c>
      <c r="AH70" s="233"/>
      <c r="AI70" s="233"/>
      <c r="AJ70" s="221">
        <f t="shared" si="43"/>
        <v>0</v>
      </c>
      <c r="AK70" s="233">
        <v>1</v>
      </c>
      <c r="AL70" s="233">
        <v>1</v>
      </c>
      <c r="AM70" s="233"/>
      <c r="AN70" s="233"/>
      <c r="AO70" s="221">
        <f t="shared" si="44"/>
        <v>0</v>
      </c>
      <c r="AP70" s="233">
        <v>1</v>
      </c>
      <c r="AQ70" s="233"/>
      <c r="AR70" s="233"/>
      <c r="AS70" s="234">
        <f t="shared" si="45"/>
        <v>0</v>
      </c>
      <c r="AT70" s="233">
        <v>1</v>
      </c>
      <c r="AU70" s="233"/>
      <c r="AV70" s="233"/>
      <c r="AW70" s="221">
        <f t="shared" si="46"/>
        <v>0</v>
      </c>
      <c r="AX70" s="233">
        <v>1</v>
      </c>
      <c r="AY70" s="233"/>
      <c r="AZ70" s="233"/>
      <c r="BA70" s="221">
        <f t="shared" si="47"/>
        <v>0</v>
      </c>
      <c r="BB70" s="205">
        <f t="shared" si="48"/>
        <v>0</v>
      </c>
      <c r="BC70" s="235">
        <v>0</v>
      </c>
      <c r="BD70" s="205">
        <f t="shared" si="49"/>
        <v>0</v>
      </c>
      <c r="BE70" s="205" t="str">
        <f t="shared" si="50"/>
        <v>geen actie</v>
      </c>
      <c r="BF70" s="201">
        <v>69</v>
      </c>
      <c r="BG70" s="236"/>
      <c r="BH70" s="236"/>
      <c r="BI70" s="236"/>
      <c r="BJ70" s="236"/>
      <c r="BK70" s="236"/>
      <c r="BL70" s="236"/>
      <c r="BM70" s="236"/>
      <c r="BN70" s="236"/>
    </row>
    <row r="71" spans="1:66" ht="20.25" customHeight="1" x14ac:dyDescent="0.3">
      <c r="A71" s="201">
        <v>70</v>
      </c>
      <c r="B71" s="201" t="str">
        <f t="shared" si="35"/>
        <v>v</v>
      </c>
      <c r="C71" s="201"/>
      <c r="D71" s="252"/>
      <c r="E71" s="226"/>
      <c r="F71" s="227"/>
      <c r="G71" s="228"/>
      <c r="H71" s="229">
        <f t="shared" si="36"/>
        <v>0</v>
      </c>
      <c r="I71" s="230"/>
      <c r="J71" s="231">
        <f t="shared" si="37"/>
        <v>2019</v>
      </c>
      <c r="K71" s="232">
        <f t="shared" si="38"/>
        <v>0</v>
      </c>
      <c r="L71" s="217"/>
      <c r="M71" s="233">
        <v>1</v>
      </c>
      <c r="N71" s="233"/>
      <c r="O71" s="233"/>
      <c r="P71" s="221">
        <f t="shared" si="39"/>
        <v>0</v>
      </c>
      <c r="Q71" s="233">
        <v>1</v>
      </c>
      <c r="R71" s="233"/>
      <c r="S71" s="233"/>
      <c r="T71" s="221">
        <f t="shared" si="40"/>
        <v>0</v>
      </c>
      <c r="U71" s="233">
        <v>1</v>
      </c>
      <c r="V71" s="233"/>
      <c r="W71" s="233"/>
      <c r="X71" s="221">
        <f t="shared" si="34"/>
        <v>0</v>
      </c>
      <c r="Y71" s="233">
        <v>1</v>
      </c>
      <c r="Z71" s="233"/>
      <c r="AA71" s="233"/>
      <c r="AB71" s="221">
        <f t="shared" si="41"/>
        <v>0</v>
      </c>
      <c r="AC71" s="233">
        <v>1</v>
      </c>
      <c r="AD71" s="233"/>
      <c r="AE71" s="233"/>
      <c r="AF71" s="221">
        <f t="shared" si="42"/>
        <v>0</v>
      </c>
      <c r="AG71" s="233">
        <v>1</v>
      </c>
      <c r="AH71" s="233"/>
      <c r="AI71" s="233"/>
      <c r="AJ71" s="221">
        <f t="shared" si="43"/>
        <v>0</v>
      </c>
      <c r="AK71" s="233">
        <v>1</v>
      </c>
      <c r="AL71" s="233">
        <v>1</v>
      </c>
      <c r="AM71" s="233"/>
      <c r="AN71" s="233"/>
      <c r="AO71" s="221">
        <f t="shared" si="44"/>
        <v>0</v>
      </c>
      <c r="AP71" s="233">
        <v>1</v>
      </c>
      <c r="AQ71" s="233"/>
      <c r="AR71" s="233"/>
      <c r="AS71" s="234">
        <f t="shared" si="45"/>
        <v>0</v>
      </c>
      <c r="AT71" s="233">
        <v>1</v>
      </c>
      <c r="AU71" s="233"/>
      <c r="AV71" s="233"/>
      <c r="AW71" s="221">
        <f t="shared" si="46"/>
        <v>0</v>
      </c>
      <c r="AX71" s="233">
        <v>1</v>
      </c>
      <c r="AY71" s="233"/>
      <c r="AZ71" s="233"/>
      <c r="BA71" s="221">
        <f t="shared" si="47"/>
        <v>0</v>
      </c>
      <c r="BB71" s="205">
        <f t="shared" si="48"/>
        <v>0</v>
      </c>
      <c r="BC71" s="235">
        <v>0</v>
      </c>
      <c r="BD71" s="205">
        <f t="shared" si="49"/>
        <v>0</v>
      </c>
      <c r="BE71" s="205" t="str">
        <f t="shared" si="50"/>
        <v>geen actie</v>
      </c>
      <c r="BF71" s="201">
        <v>70</v>
      </c>
      <c r="BG71" s="236"/>
      <c r="BH71" s="236"/>
      <c r="BI71" s="236"/>
      <c r="BJ71" s="236"/>
      <c r="BK71" s="236"/>
      <c r="BL71" s="236"/>
      <c r="BM71" s="236"/>
      <c r="BN71" s="236"/>
    </row>
    <row r="72" spans="1:66" x14ac:dyDescent="0.3">
      <c r="A72" s="201">
        <v>71</v>
      </c>
      <c r="B72" s="201" t="str">
        <f t="shared" si="35"/>
        <v>v</v>
      </c>
      <c r="C72" s="201"/>
      <c r="D72" s="252"/>
      <c r="E72" s="226"/>
      <c r="F72" s="227"/>
      <c r="G72" s="228"/>
      <c r="H72" s="229">
        <f t="shared" si="36"/>
        <v>0</v>
      </c>
      <c r="I72" s="230"/>
      <c r="J72" s="231">
        <f t="shared" si="37"/>
        <v>2019</v>
      </c>
      <c r="K72" s="232">
        <f t="shared" si="38"/>
        <v>0</v>
      </c>
      <c r="L72" s="217"/>
      <c r="M72" s="233">
        <v>1</v>
      </c>
      <c r="N72" s="233"/>
      <c r="O72" s="233"/>
      <c r="P72" s="221">
        <f t="shared" si="39"/>
        <v>0</v>
      </c>
      <c r="Q72" s="233">
        <v>1</v>
      </c>
      <c r="R72" s="233"/>
      <c r="S72" s="233"/>
      <c r="T72" s="221">
        <f t="shared" si="40"/>
        <v>0</v>
      </c>
      <c r="U72" s="233">
        <v>1</v>
      </c>
      <c r="V72" s="233"/>
      <c r="W72" s="233"/>
      <c r="X72" s="221">
        <f t="shared" si="34"/>
        <v>0</v>
      </c>
      <c r="Y72" s="233">
        <v>1</v>
      </c>
      <c r="Z72" s="233"/>
      <c r="AA72" s="233"/>
      <c r="AB72" s="221">
        <f t="shared" si="41"/>
        <v>0</v>
      </c>
      <c r="AC72" s="233">
        <v>1</v>
      </c>
      <c r="AD72" s="233"/>
      <c r="AE72" s="233"/>
      <c r="AF72" s="221">
        <f t="shared" si="42"/>
        <v>0</v>
      </c>
      <c r="AG72" s="233">
        <v>1</v>
      </c>
      <c r="AH72" s="233"/>
      <c r="AI72" s="233"/>
      <c r="AJ72" s="221">
        <f t="shared" si="43"/>
        <v>0</v>
      </c>
      <c r="AK72" s="233">
        <v>1</v>
      </c>
      <c r="AL72" s="233">
        <v>1</v>
      </c>
      <c r="AM72" s="233"/>
      <c r="AN72" s="233"/>
      <c r="AO72" s="221">
        <f t="shared" si="44"/>
        <v>0</v>
      </c>
      <c r="AP72" s="233">
        <v>1</v>
      </c>
      <c r="AQ72" s="233"/>
      <c r="AR72" s="233"/>
      <c r="AS72" s="234">
        <f t="shared" si="45"/>
        <v>0</v>
      </c>
      <c r="AT72" s="233">
        <v>1</v>
      </c>
      <c r="AU72" s="233"/>
      <c r="AV72" s="233"/>
      <c r="AW72" s="221">
        <f t="shared" si="46"/>
        <v>0</v>
      </c>
      <c r="AX72" s="233">
        <v>1</v>
      </c>
      <c r="AY72" s="233"/>
      <c r="AZ72" s="233"/>
      <c r="BA72" s="221">
        <f t="shared" si="47"/>
        <v>0</v>
      </c>
      <c r="BB72" s="205">
        <f t="shared" si="48"/>
        <v>0</v>
      </c>
      <c r="BC72" s="235">
        <v>0</v>
      </c>
      <c r="BD72" s="205">
        <f t="shared" si="49"/>
        <v>0</v>
      </c>
      <c r="BE72" s="205" t="str">
        <f t="shared" si="50"/>
        <v>geen actie</v>
      </c>
      <c r="BF72" s="201">
        <v>71</v>
      </c>
      <c r="BG72" s="236"/>
      <c r="BH72" s="236"/>
      <c r="BI72" s="236"/>
      <c r="BJ72" s="236"/>
      <c r="BK72" s="236"/>
      <c r="BL72" s="236"/>
      <c r="BM72" s="236"/>
      <c r="BN72" s="236"/>
    </row>
    <row r="73" spans="1:66" ht="18" customHeight="1" x14ac:dyDescent="0.3">
      <c r="A73" s="201">
        <v>72</v>
      </c>
      <c r="B73" s="201" t="str">
        <f t="shared" si="35"/>
        <v>v</v>
      </c>
      <c r="C73" s="201"/>
      <c r="D73" s="252"/>
      <c r="E73" s="226"/>
      <c r="F73" s="227"/>
      <c r="G73" s="228"/>
      <c r="H73" s="229">
        <f t="shared" si="36"/>
        <v>0</v>
      </c>
      <c r="I73" s="230"/>
      <c r="J73" s="231">
        <f t="shared" si="37"/>
        <v>2019</v>
      </c>
      <c r="K73" s="232">
        <f t="shared" si="38"/>
        <v>0</v>
      </c>
      <c r="L73" s="217"/>
      <c r="M73" s="233">
        <v>1</v>
      </c>
      <c r="N73" s="233"/>
      <c r="O73" s="233"/>
      <c r="P73" s="221">
        <f t="shared" si="39"/>
        <v>0</v>
      </c>
      <c r="Q73" s="233">
        <v>1</v>
      </c>
      <c r="R73" s="233"/>
      <c r="S73" s="233"/>
      <c r="T73" s="221">
        <f t="shared" si="40"/>
        <v>0</v>
      </c>
      <c r="U73" s="233">
        <v>1</v>
      </c>
      <c r="V73" s="233"/>
      <c r="W73" s="233"/>
      <c r="X73" s="221">
        <f t="shared" ref="X73:X104" si="51">SUM(V73*10+W73)/U73*10</f>
        <v>0</v>
      </c>
      <c r="Y73" s="233">
        <v>1</v>
      </c>
      <c r="Z73" s="233"/>
      <c r="AA73" s="233"/>
      <c r="AB73" s="221">
        <f t="shared" si="41"/>
        <v>0</v>
      </c>
      <c r="AC73" s="233">
        <v>1</v>
      </c>
      <c r="AD73" s="233"/>
      <c r="AE73" s="233"/>
      <c r="AF73" s="221">
        <f t="shared" si="42"/>
        <v>0</v>
      </c>
      <c r="AG73" s="233">
        <v>1</v>
      </c>
      <c r="AH73" s="233"/>
      <c r="AI73" s="233"/>
      <c r="AJ73" s="221"/>
      <c r="AK73" s="233">
        <v>1</v>
      </c>
      <c r="AL73" s="233">
        <v>1</v>
      </c>
      <c r="AM73" s="233"/>
      <c r="AN73" s="233"/>
      <c r="AO73" s="221">
        <f t="shared" si="44"/>
        <v>0</v>
      </c>
      <c r="AP73" s="233">
        <v>1</v>
      </c>
      <c r="AQ73" s="233"/>
      <c r="AR73" s="233"/>
      <c r="AS73" s="234"/>
      <c r="AT73" s="233">
        <v>1</v>
      </c>
      <c r="AU73" s="233"/>
      <c r="AV73" s="233"/>
      <c r="AW73" s="221">
        <f t="shared" si="46"/>
        <v>0</v>
      </c>
      <c r="AX73" s="233">
        <v>1</v>
      </c>
      <c r="AY73" s="233"/>
      <c r="AZ73" s="233"/>
      <c r="BA73" s="221">
        <f t="shared" si="47"/>
        <v>0</v>
      </c>
      <c r="BB73" s="205">
        <f t="shared" si="48"/>
        <v>0</v>
      </c>
      <c r="BC73" s="235">
        <v>0</v>
      </c>
      <c r="BD73" s="205">
        <f t="shared" si="49"/>
        <v>0</v>
      </c>
      <c r="BE73" s="205" t="str">
        <f t="shared" si="50"/>
        <v>geen actie</v>
      </c>
      <c r="BF73" s="201">
        <v>72</v>
      </c>
      <c r="BG73" s="236"/>
      <c r="BH73" s="236"/>
      <c r="BI73" s="236"/>
      <c r="BJ73" s="236"/>
      <c r="BK73" s="236"/>
      <c r="BL73" s="236"/>
      <c r="BM73" s="236"/>
      <c r="BN73" s="236"/>
    </row>
    <row r="74" spans="1:66" ht="20.25" customHeight="1" x14ac:dyDescent="0.3">
      <c r="A74" s="201">
        <v>73</v>
      </c>
      <c r="B74" s="201" t="str">
        <f t="shared" si="35"/>
        <v>v</v>
      </c>
      <c r="C74" s="201"/>
      <c r="D74" s="252"/>
      <c r="E74" s="226"/>
      <c r="F74" s="227"/>
      <c r="G74" s="228"/>
      <c r="H74" s="229">
        <f t="shared" si="36"/>
        <v>0</v>
      </c>
      <c r="I74" s="230"/>
      <c r="J74" s="231">
        <f t="shared" si="37"/>
        <v>2019</v>
      </c>
      <c r="K74" s="232">
        <f t="shared" si="38"/>
        <v>0</v>
      </c>
      <c r="L74" s="217"/>
      <c r="M74" s="233">
        <v>1</v>
      </c>
      <c r="N74" s="233"/>
      <c r="O74" s="233"/>
      <c r="P74" s="221">
        <f t="shared" si="39"/>
        <v>0</v>
      </c>
      <c r="Q74" s="233">
        <v>1</v>
      </c>
      <c r="R74" s="233"/>
      <c r="S74" s="233"/>
      <c r="T74" s="221">
        <f t="shared" si="40"/>
        <v>0</v>
      </c>
      <c r="U74" s="233">
        <v>1</v>
      </c>
      <c r="V74" s="233"/>
      <c r="W74" s="233"/>
      <c r="X74" s="221">
        <f t="shared" si="51"/>
        <v>0</v>
      </c>
      <c r="Y74" s="233">
        <v>1</v>
      </c>
      <c r="Z74" s="233"/>
      <c r="AA74" s="233"/>
      <c r="AB74" s="221">
        <f t="shared" si="41"/>
        <v>0</v>
      </c>
      <c r="AC74" s="233">
        <v>1</v>
      </c>
      <c r="AD74" s="233"/>
      <c r="AE74" s="233"/>
      <c r="AF74" s="221">
        <f t="shared" si="42"/>
        <v>0</v>
      </c>
      <c r="AG74" s="233">
        <v>1</v>
      </c>
      <c r="AH74" s="233"/>
      <c r="AI74" s="233"/>
      <c r="AJ74" s="221"/>
      <c r="AK74" s="233">
        <v>1</v>
      </c>
      <c r="AL74" s="233">
        <v>1</v>
      </c>
      <c r="AM74" s="233"/>
      <c r="AN74" s="233"/>
      <c r="AO74" s="221">
        <f t="shared" si="44"/>
        <v>0</v>
      </c>
      <c r="AP74" s="233">
        <v>1</v>
      </c>
      <c r="AQ74" s="233"/>
      <c r="AR74" s="233"/>
      <c r="AS74" s="234"/>
      <c r="AT74" s="233">
        <v>1</v>
      </c>
      <c r="AU74" s="233"/>
      <c r="AV74" s="233"/>
      <c r="AW74" s="221">
        <f t="shared" si="46"/>
        <v>0</v>
      </c>
      <c r="AX74" s="233">
        <v>1</v>
      </c>
      <c r="AY74" s="233"/>
      <c r="AZ74" s="233"/>
      <c r="BA74" s="221">
        <f t="shared" si="47"/>
        <v>0</v>
      </c>
      <c r="BB74" s="205">
        <f t="shared" si="48"/>
        <v>0</v>
      </c>
      <c r="BC74" s="235">
        <v>0</v>
      </c>
      <c r="BD74" s="205">
        <f t="shared" si="49"/>
        <v>0</v>
      </c>
      <c r="BE74" s="205" t="str">
        <f t="shared" si="50"/>
        <v>geen actie</v>
      </c>
      <c r="BF74" s="201">
        <v>73</v>
      </c>
      <c r="BG74" s="236"/>
      <c r="BH74" s="236"/>
      <c r="BI74" s="236"/>
      <c r="BJ74" s="236"/>
      <c r="BK74" s="236"/>
      <c r="BL74" s="236"/>
      <c r="BM74" s="236"/>
      <c r="BN74" s="236"/>
    </row>
    <row r="75" spans="1:66" ht="18" customHeight="1" x14ac:dyDescent="0.3">
      <c r="A75" s="201">
        <v>74</v>
      </c>
      <c r="B75" s="201" t="str">
        <f t="shared" si="35"/>
        <v>v</v>
      </c>
      <c r="C75" s="201"/>
      <c r="D75" s="252"/>
      <c r="E75" s="226"/>
      <c r="F75" s="205"/>
      <c r="G75" s="238"/>
      <c r="H75" s="229">
        <f t="shared" si="36"/>
        <v>0</v>
      </c>
      <c r="I75" s="240"/>
      <c r="J75" s="231">
        <f t="shared" si="37"/>
        <v>2019</v>
      </c>
      <c r="K75" s="232">
        <f t="shared" si="38"/>
        <v>0</v>
      </c>
      <c r="L75" s="217"/>
      <c r="M75" s="233">
        <v>1</v>
      </c>
      <c r="N75" s="233"/>
      <c r="O75" s="233"/>
      <c r="P75" s="221">
        <f t="shared" si="39"/>
        <v>0</v>
      </c>
      <c r="Q75" s="233">
        <v>1</v>
      </c>
      <c r="R75" s="233"/>
      <c r="S75" s="233"/>
      <c r="T75" s="221">
        <f t="shared" si="40"/>
        <v>0</v>
      </c>
      <c r="U75" s="233">
        <v>1</v>
      </c>
      <c r="V75" s="233"/>
      <c r="W75" s="233"/>
      <c r="X75" s="221">
        <f t="shared" si="51"/>
        <v>0</v>
      </c>
      <c r="Y75" s="233">
        <v>1</v>
      </c>
      <c r="Z75" s="233"/>
      <c r="AA75" s="233"/>
      <c r="AB75" s="221">
        <f t="shared" si="41"/>
        <v>0</v>
      </c>
      <c r="AC75" s="233">
        <v>1</v>
      </c>
      <c r="AD75" s="233"/>
      <c r="AE75" s="233"/>
      <c r="AF75" s="221">
        <f t="shared" si="42"/>
        <v>0</v>
      </c>
      <c r="AG75" s="233">
        <v>1</v>
      </c>
      <c r="AH75" s="233"/>
      <c r="AI75" s="233"/>
      <c r="AJ75" s="221">
        <f t="shared" ref="AJ75:AJ91" si="52">SUM(AH75*10+AI75)/AG75*10</f>
        <v>0</v>
      </c>
      <c r="AK75" s="233">
        <v>1</v>
      </c>
      <c r="AL75" s="233">
        <v>1</v>
      </c>
      <c r="AM75" s="233"/>
      <c r="AN75" s="233"/>
      <c r="AO75" s="221">
        <f t="shared" si="44"/>
        <v>0</v>
      </c>
      <c r="AP75" s="233">
        <v>1</v>
      </c>
      <c r="AQ75" s="233"/>
      <c r="AR75" s="233"/>
      <c r="AS75" s="234">
        <f t="shared" ref="AS75:AS102" si="53">SUM(AQ75*10+AR75)/AP75*10</f>
        <v>0</v>
      </c>
      <c r="AT75" s="233">
        <v>1</v>
      </c>
      <c r="AU75" s="233"/>
      <c r="AV75" s="233"/>
      <c r="AW75" s="221">
        <f t="shared" si="46"/>
        <v>0</v>
      </c>
      <c r="AX75" s="233">
        <v>1</v>
      </c>
      <c r="AY75" s="233"/>
      <c r="AZ75" s="233"/>
      <c r="BA75" s="221">
        <f t="shared" si="47"/>
        <v>0</v>
      </c>
      <c r="BB75" s="205">
        <f t="shared" si="48"/>
        <v>0</v>
      </c>
      <c r="BC75" s="235">
        <v>0</v>
      </c>
      <c r="BD75" s="205">
        <f t="shared" si="49"/>
        <v>0</v>
      </c>
      <c r="BE75" s="205" t="str">
        <f t="shared" si="50"/>
        <v>geen actie</v>
      </c>
      <c r="BF75" s="201">
        <v>74</v>
      </c>
      <c r="BG75" s="236"/>
      <c r="BH75" s="236"/>
      <c r="BI75" s="236"/>
      <c r="BJ75" s="236"/>
      <c r="BK75" s="236"/>
      <c r="BL75" s="236"/>
      <c r="BM75" s="236"/>
      <c r="BN75" s="236"/>
    </row>
    <row r="76" spans="1:66" ht="20.25" customHeight="1" x14ac:dyDescent="0.3">
      <c r="A76" s="201">
        <v>75</v>
      </c>
      <c r="B76" s="201" t="str">
        <f t="shared" si="35"/>
        <v>v</v>
      </c>
      <c r="C76" s="201"/>
      <c r="D76" s="252"/>
      <c r="E76" s="226"/>
      <c r="F76" s="205"/>
      <c r="G76" s="238"/>
      <c r="H76" s="229">
        <f t="shared" si="36"/>
        <v>0</v>
      </c>
      <c r="I76" s="230"/>
      <c r="J76" s="231">
        <f t="shared" si="37"/>
        <v>2019</v>
      </c>
      <c r="K76" s="232">
        <f t="shared" si="38"/>
        <v>0</v>
      </c>
      <c r="L76" s="217"/>
      <c r="M76" s="233">
        <v>1</v>
      </c>
      <c r="N76" s="233"/>
      <c r="O76" s="233"/>
      <c r="P76" s="221">
        <f t="shared" si="39"/>
        <v>0</v>
      </c>
      <c r="Q76" s="233">
        <v>1</v>
      </c>
      <c r="R76" s="233"/>
      <c r="S76" s="233"/>
      <c r="T76" s="221">
        <f t="shared" si="40"/>
        <v>0</v>
      </c>
      <c r="U76" s="233">
        <v>1</v>
      </c>
      <c r="V76" s="233"/>
      <c r="W76" s="233"/>
      <c r="X76" s="221">
        <f t="shared" si="51"/>
        <v>0</v>
      </c>
      <c r="Y76" s="233">
        <v>1</v>
      </c>
      <c r="Z76" s="233"/>
      <c r="AA76" s="233"/>
      <c r="AB76" s="221">
        <f t="shared" si="41"/>
        <v>0</v>
      </c>
      <c r="AC76" s="233">
        <v>1</v>
      </c>
      <c r="AD76" s="233"/>
      <c r="AE76" s="233"/>
      <c r="AF76" s="221">
        <f t="shared" si="42"/>
        <v>0</v>
      </c>
      <c r="AG76" s="233">
        <v>1</v>
      </c>
      <c r="AH76" s="233"/>
      <c r="AI76" s="233"/>
      <c r="AJ76" s="221">
        <f t="shared" si="52"/>
        <v>0</v>
      </c>
      <c r="AK76" s="233">
        <v>1</v>
      </c>
      <c r="AL76" s="233">
        <v>1</v>
      </c>
      <c r="AM76" s="233"/>
      <c r="AN76" s="233"/>
      <c r="AO76" s="221">
        <f t="shared" si="44"/>
        <v>0</v>
      </c>
      <c r="AP76" s="233">
        <v>1</v>
      </c>
      <c r="AQ76" s="233"/>
      <c r="AR76" s="233"/>
      <c r="AS76" s="234">
        <f t="shared" si="53"/>
        <v>0</v>
      </c>
      <c r="AT76" s="233">
        <v>1</v>
      </c>
      <c r="AU76" s="233"/>
      <c r="AV76" s="233"/>
      <c r="AW76" s="221">
        <f t="shared" si="46"/>
        <v>0</v>
      </c>
      <c r="AX76" s="233">
        <v>1</v>
      </c>
      <c r="AY76" s="233"/>
      <c r="AZ76" s="233"/>
      <c r="BA76" s="221">
        <f t="shared" si="47"/>
        <v>0</v>
      </c>
      <c r="BB76" s="205">
        <f t="shared" si="48"/>
        <v>0</v>
      </c>
      <c r="BC76" s="235">
        <v>0</v>
      </c>
      <c r="BD76" s="205">
        <f t="shared" si="49"/>
        <v>0</v>
      </c>
      <c r="BE76" s="205" t="str">
        <f t="shared" si="50"/>
        <v>geen actie</v>
      </c>
      <c r="BF76" s="201">
        <v>75</v>
      </c>
      <c r="BG76" s="236"/>
      <c r="BH76" s="236"/>
      <c r="BI76" s="236"/>
      <c r="BJ76" s="236"/>
      <c r="BK76" s="236"/>
      <c r="BL76" s="236"/>
      <c r="BM76" s="236"/>
      <c r="BN76" s="236"/>
    </row>
    <row r="77" spans="1:66" ht="20.25" customHeight="1" x14ac:dyDescent="0.3">
      <c r="A77" s="201">
        <v>76</v>
      </c>
      <c r="B77" s="201" t="str">
        <f t="shared" si="35"/>
        <v>v</v>
      </c>
      <c r="C77" s="201"/>
      <c r="D77" s="252"/>
      <c r="E77" s="226"/>
      <c r="F77" s="205"/>
      <c r="G77" s="238"/>
      <c r="H77" s="229">
        <f t="shared" si="36"/>
        <v>0</v>
      </c>
      <c r="I77" s="240"/>
      <c r="J77" s="231">
        <f t="shared" si="37"/>
        <v>2019</v>
      </c>
      <c r="K77" s="232">
        <f t="shared" si="38"/>
        <v>0</v>
      </c>
      <c r="L77" s="217"/>
      <c r="M77" s="233">
        <v>1</v>
      </c>
      <c r="N77" s="233"/>
      <c r="O77" s="233"/>
      <c r="P77" s="221">
        <f t="shared" si="39"/>
        <v>0</v>
      </c>
      <c r="Q77" s="233">
        <v>1</v>
      </c>
      <c r="R77" s="233"/>
      <c r="S77" s="233"/>
      <c r="T77" s="221">
        <f t="shared" si="40"/>
        <v>0</v>
      </c>
      <c r="U77" s="233">
        <v>1</v>
      </c>
      <c r="V77" s="233"/>
      <c r="W77" s="233"/>
      <c r="X77" s="221">
        <f t="shared" si="51"/>
        <v>0</v>
      </c>
      <c r="Y77" s="233">
        <v>1</v>
      </c>
      <c r="Z77" s="233"/>
      <c r="AA77" s="233"/>
      <c r="AB77" s="221">
        <f t="shared" si="41"/>
        <v>0</v>
      </c>
      <c r="AC77" s="233">
        <v>1</v>
      </c>
      <c r="AD77" s="233"/>
      <c r="AE77" s="233"/>
      <c r="AF77" s="221">
        <f t="shared" si="42"/>
        <v>0</v>
      </c>
      <c r="AG77" s="233">
        <v>1</v>
      </c>
      <c r="AH77" s="233"/>
      <c r="AI77" s="233"/>
      <c r="AJ77" s="221">
        <f t="shared" si="52"/>
        <v>0</v>
      </c>
      <c r="AK77" s="233">
        <v>1</v>
      </c>
      <c r="AL77" s="233">
        <v>1</v>
      </c>
      <c r="AM77" s="233"/>
      <c r="AN77" s="233"/>
      <c r="AO77" s="221">
        <f t="shared" si="44"/>
        <v>0</v>
      </c>
      <c r="AP77" s="233">
        <v>1</v>
      </c>
      <c r="AQ77" s="233"/>
      <c r="AR77" s="233"/>
      <c r="AS77" s="221">
        <f t="shared" si="53"/>
        <v>0</v>
      </c>
      <c r="AT77" s="233">
        <v>1</v>
      </c>
      <c r="AU77" s="233"/>
      <c r="AV77" s="233"/>
      <c r="AW77" s="221">
        <f t="shared" si="46"/>
        <v>0</v>
      </c>
      <c r="AX77" s="233">
        <v>1</v>
      </c>
      <c r="AY77" s="233"/>
      <c r="AZ77" s="233"/>
      <c r="BA77" s="221">
        <f t="shared" si="47"/>
        <v>0</v>
      </c>
      <c r="BB77" s="205">
        <f t="shared" si="48"/>
        <v>0</v>
      </c>
      <c r="BC77" s="235">
        <v>0</v>
      </c>
      <c r="BD77" s="205">
        <f t="shared" si="49"/>
        <v>0</v>
      </c>
      <c r="BE77" s="205" t="str">
        <f t="shared" si="50"/>
        <v>geen actie</v>
      </c>
      <c r="BF77" s="201">
        <v>76</v>
      </c>
      <c r="BG77" s="236"/>
      <c r="BH77" s="236"/>
      <c r="BI77" s="236"/>
      <c r="BJ77" s="236"/>
      <c r="BK77" s="236"/>
      <c r="BL77" s="236"/>
      <c r="BM77" s="236"/>
      <c r="BN77" s="236"/>
    </row>
    <row r="78" spans="1:66" ht="20.25" customHeight="1" x14ac:dyDescent="0.3">
      <c r="A78" s="201">
        <v>77</v>
      </c>
      <c r="B78" s="201" t="str">
        <f t="shared" si="35"/>
        <v>v</v>
      </c>
      <c r="C78" s="201"/>
      <c r="D78" s="252"/>
      <c r="E78" s="226"/>
      <c r="F78" s="205"/>
      <c r="G78" s="238"/>
      <c r="H78" s="229">
        <f t="shared" si="36"/>
        <v>0</v>
      </c>
      <c r="I78" s="240"/>
      <c r="J78" s="231">
        <f t="shared" si="37"/>
        <v>2019</v>
      </c>
      <c r="K78" s="232">
        <f t="shared" si="38"/>
        <v>0</v>
      </c>
      <c r="L78" s="217"/>
      <c r="M78" s="233">
        <v>1</v>
      </c>
      <c r="N78" s="233"/>
      <c r="O78" s="233"/>
      <c r="P78" s="221">
        <f t="shared" si="39"/>
        <v>0</v>
      </c>
      <c r="Q78" s="233">
        <v>1</v>
      </c>
      <c r="R78" s="233"/>
      <c r="S78" s="233"/>
      <c r="T78" s="221">
        <f t="shared" si="40"/>
        <v>0</v>
      </c>
      <c r="U78" s="233">
        <v>1</v>
      </c>
      <c r="V78" s="233"/>
      <c r="W78" s="233"/>
      <c r="X78" s="221">
        <f t="shared" si="51"/>
        <v>0</v>
      </c>
      <c r="Y78" s="233">
        <v>1</v>
      </c>
      <c r="Z78" s="233"/>
      <c r="AA78" s="233"/>
      <c r="AB78" s="221">
        <f t="shared" si="41"/>
        <v>0</v>
      </c>
      <c r="AC78" s="233">
        <v>1</v>
      </c>
      <c r="AD78" s="233"/>
      <c r="AE78" s="233"/>
      <c r="AF78" s="221">
        <f t="shared" si="42"/>
        <v>0</v>
      </c>
      <c r="AG78" s="233">
        <v>1</v>
      </c>
      <c r="AH78" s="233"/>
      <c r="AI78" s="233"/>
      <c r="AJ78" s="221">
        <f t="shared" si="52"/>
        <v>0</v>
      </c>
      <c r="AK78" s="233">
        <v>1</v>
      </c>
      <c r="AL78" s="233">
        <v>1</v>
      </c>
      <c r="AM78" s="233"/>
      <c r="AN78" s="233"/>
      <c r="AO78" s="221">
        <f t="shared" si="44"/>
        <v>0</v>
      </c>
      <c r="AP78" s="233">
        <v>1</v>
      </c>
      <c r="AQ78" s="233"/>
      <c r="AR78" s="233"/>
      <c r="AS78" s="221">
        <f t="shared" si="53"/>
        <v>0</v>
      </c>
      <c r="AT78" s="233">
        <v>1</v>
      </c>
      <c r="AU78" s="233"/>
      <c r="AV78" s="233"/>
      <c r="AW78" s="221">
        <f t="shared" si="46"/>
        <v>0</v>
      </c>
      <c r="AX78" s="233">
        <v>1</v>
      </c>
      <c r="AY78" s="233"/>
      <c r="AZ78" s="233"/>
      <c r="BA78" s="221">
        <f t="shared" si="47"/>
        <v>0</v>
      </c>
      <c r="BB78" s="205">
        <f t="shared" si="48"/>
        <v>0</v>
      </c>
      <c r="BC78" s="235">
        <v>0</v>
      </c>
      <c r="BD78" s="205">
        <f t="shared" si="49"/>
        <v>0</v>
      </c>
      <c r="BE78" s="205" t="str">
        <f t="shared" si="50"/>
        <v>geen actie</v>
      </c>
      <c r="BF78" s="201">
        <v>77</v>
      </c>
      <c r="BG78" s="236"/>
      <c r="BH78" s="236"/>
      <c r="BI78" s="236"/>
      <c r="BJ78" s="236"/>
      <c r="BK78" s="236"/>
      <c r="BL78" s="236"/>
      <c r="BM78" s="236"/>
      <c r="BN78" s="236"/>
    </row>
    <row r="79" spans="1:66" x14ac:dyDescent="0.3">
      <c r="A79" s="201">
        <v>78</v>
      </c>
      <c r="B79" s="201" t="str">
        <f t="shared" si="35"/>
        <v>v</v>
      </c>
      <c r="C79" s="201"/>
      <c r="D79" s="252"/>
      <c r="E79" s="226"/>
      <c r="F79" s="227"/>
      <c r="G79" s="228"/>
      <c r="H79" s="229">
        <f t="shared" si="36"/>
        <v>0</v>
      </c>
      <c r="I79" s="230"/>
      <c r="J79" s="231">
        <f t="shared" si="37"/>
        <v>2019</v>
      </c>
      <c r="K79" s="232">
        <f t="shared" si="38"/>
        <v>0</v>
      </c>
      <c r="L79" s="217"/>
      <c r="M79" s="233">
        <v>1</v>
      </c>
      <c r="N79" s="233"/>
      <c r="O79" s="233"/>
      <c r="P79" s="221">
        <f t="shared" si="39"/>
        <v>0</v>
      </c>
      <c r="Q79" s="233">
        <v>1</v>
      </c>
      <c r="R79" s="233"/>
      <c r="S79" s="233"/>
      <c r="T79" s="221">
        <f t="shared" si="40"/>
        <v>0</v>
      </c>
      <c r="U79" s="233">
        <v>1</v>
      </c>
      <c r="V79" s="233"/>
      <c r="W79" s="233"/>
      <c r="X79" s="221">
        <f t="shared" si="51"/>
        <v>0</v>
      </c>
      <c r="Y79" s="233">
        <v>1</v>
      </c>
      <c r="Z79" s="233"/>
      <c r="AA79" s="233"/>
      <c r="AB79" s="221">
        <f t="shared" si="41"/>
        <v>0</v>
      </c>
      <c r="AC79" s="233">
        <v>1</v>
      </c>
      <c r="AD79" s="233"/>
      <c r="AE79" s="233"/>
      <c r="AF79" s="221">
        <f t="shared" si="42"/>
        <v>0</v>
      </c>
      <c r="AG79" s="233">
        <v>1</v>
      </c>
      <c r="AH79" s="233"/>
      <c r="AI79" s="233"/>
      <c r="AJ79" s="221">
        <f t="shared" si="52"/>
        <v>0</v>
      </c>
      <c r="AK79" s="233">
        <v>1</v>
      </c>
      <c r="AL79" s="233">
        <v>1</v>
      </c>
      <c r="AM79" s="233"/>
      <c r="AN79" s="233"/>
      <c r="AO79" s="221">
        <f t="shared" si="44"/>
        <v>0</v>
      </c>
      <c r="AP79" s="233">
        <v>1</v>
      </c>
      <c r="AQ79" s="233"/>
      <c r="AR79" s="233"/>
      <c r="AS79" s="221">
        <f t="shared" si="53"/>
        <v>0</v>
      </c>
      <c r="AT79" s="233">
        <v>1</v>
      </c>
      <c r="AU79" s="233"/>
      <c r="AV79" s="233"/>
      <c r="AW79" s="221">
        <f t="shared" si="46"/>
        <v>0</v>
      </c>
      <c r="AX79" s="233">
        <v>1</v>
      </c>
      <c r="AY79" s="233"/>
      <c r="AZ79" s="233"/>
      <c r="BA79" s="221">
        <f t="shared" si="47"/>
        <v>0</v>
      </c>
      <c r="BB79" s="205">
        <f t="shared" si="48"/>
        <v>0</v>
      </c>
      <c r="BC79" s="235">
        <v>0</v>
      </c>
      <c r="BD79" s="205">
        <f t="shared" si="49"/>
        <v>0</v>
      </c>
      <c r="BE79" s="205" t="str">
        <f t="shared" si="50"/>
        <v>geen actie</v>
      </c>
      <c r="BF79" s="201">
        <v>78</v>
      </c>
      <c r="BG79" s="236"/>
      <c r="BH79" s="236"/>
      <c r="BI79" s="236"/>
      <c r="BJ79" s="236"/>
      <c r="BK79" s="236"/>
      <c r="BL79" s="236"/>
      <c r="BM79" s="236"/>
      <c r="BN79" s="236"/>
    </row>
    <row r="80" spans="1:66" ht="20.25" customHeight="1" x14ac:dyDescent="0.3">
      <c r="A80" s="201">
        <v>79</v>
      </c>
      <c r="B80" s="201" t="str">
        <f t="shared" si="35"/>
        <v>v</v>
      </c>
      <c r="C80" s="201"/>
      <c r="D80" s="252"/>
      <c r="E80" s="226"/>
      <c r="F80" s="227"/>
      <c r="G80" s="228"/>
      <c r="H80" s="229">
        <f t="shared" si="36"/>
        <v>0</v>
      </c>
      <c r="I80" s="230"/>
      <c r="J80" s="231">
        <f t="shared" si="37"/>
        <v>2019</v>
      </c>
      <c r="K80" s="232">
        <f t="shared" si="38"/>
        <v>0</v>
      </c>
      <c r="L80" s="217"/>
      <c r="M80" s="233">
        <v>1</v>
      </c>
      <c r="N80" s="233"/>
      <c r="O80" s="233"/>
      <c r="P80" s="221">
        <f t="shared" si="39"/>
        <v>0</v>
      </c>
      <c r="Q80" s="233">
        <v>1</v>
      </c>
      <c r="R80" s="233"/>
      <c r="S80" s="233"/>
      <c r="T80" s="221">
        <f t="shared" si="40"/>
        <v>0</v>
      </c>
      <c r="U80" s="233">
        <v>1</v>
      </c>
      <c r="V80" s="233"/>
      <c r="W80" s="233"/>
      <c r="X80" s="221">
        <f t="shared" si="51"/>
        <v>0</v>
      </c>
      <c r="Y80" s="233">
        <v>1</v>
      </c>
      <c r="Z80" s="233"/>
      <c r="AA80" s="233"/>
      <c r="AB80" s="221">
        <f t="shared" si="41"/>
        <v>0</v>
      </c>
      <c r="AC80" s="233">
        <v>1</v>
      </c>
      <c r="AD80" s="233"/>
      <c r="AE80" s="233"/>
      <c r="AF80" s="221">
        <f t="shared" si="42"/>
        <v>0</v>
      </c>
      <c r="AG80" s="233">
        <v>1</v>
      </c>
      <c r="AH80" s="233"/>
      <c r="AI80" s="233"/>
      <c r="AJ80" s="221">
        <f t="shared" si="52"/>
        <v>0</v>
      </c>
      <c r="AK80" s="233">
        <v>1</v>
      </c>
      <c r="AL80" s="233">
        <v>1</v>
      </c>
      <c r="AM80" s="233"/>
      <c r="AN80" s="233"/>
      <c r="AO80" s="221">
        <f t="shared" si="44"/>
        <v>0</v>
      </c>
      <c r="AP80" s="233">
        <v>1</v>
      </c>
      <c r="AQ80" s="233"/>
      <c r="AR80" s="233"/>
      <c r="AS80" s="221">
        <f t="shared" si="53"/>
        <v>0</v>
      </c>
      <c r="AT80" s="233">
        <v>1</v>
      </c>
      <c r="AU80" s="233"/>
      <c r="AV80" s="233"/>
      <c r="AW80" s="221">
        <f t="shared" si="46"/>
        <v>0</v>
      </c>
      <c r="AX80" s="233">
        <v>1</v>
      </c>
      <c r="AY80" s="233"/>
      <c r="AZ80" s="233"/>
      <c r="BA80" s="221">
        <f t="shared" si="47"/>
        <v>0</v>
      </c>
      <c r="BB80" s="205">
        <f t="shared" si="48"/>
        <v>0</v>
      </c>
      <c r="BC80" s="235">
        <v>0</v>
      </c>
      <c r="BD80" s="205">
        <f t="shared" si="49"/>
        <v>0</v>
      </c>
      <c r="BE80" s="205" t="str">
        <f t="shared" si="50"/>
        <v>geen actie</v>
      </c>
      <c r="BF80" s="201">
        <v>79</v>
      </c>
      <c r="BG80" s="236"/>
      <c r="BH80" s="236"/>
      <c r="BI80" s="236"/>
      <c r="BJ80" s="236"/>
      <c r="BK80" s="236"/>
      <c r="BL80" s="236"/>
      <c r="BM80" s="236"/>
      <c r="BN80" s="236"/>
    </row>
    <row r="81" spans="1:66" ht="18" customHeight="1" x14ac:dyDescent="0.3">
      <c r="A81" s="201">
        <v>80</v>
      </c>
      <c r="B81" s="201" t="str">
        <f t="shared" si="35"/>
        <v>v</v>
      </c>
      <c r="C81" s="201"/>
      <c r="D81" s="252"/>
      <c r="E81" s="226"/>
      <c r="F81" s="227"/>
      <c r="G81" s="228"/>
      <c r="H81" s="229">
        <f t="shared" si="36"/>
        <v>0</v>
      </c>
      <c r="I81" s="230"/>
      <c r="J81" s="231">
        <f t="shared" si="37"/>
        <v>2019</v>
      </c>
      <c r="K81" s="232">
        <f t="shared" si="38"/>
        <v>0</v>
      </c>
      <c r="L81" s="217"/>
      <c r="M81" s="233">
        <v>1</v>
      </c>
      <c r="N81" s="233"/>
      <c r="O81" s="233"/>
      <c r="P81" s="221">
        <f t="shared" si="39"/>
        <v>0</v>
      </c>
      <c r="Q81" s="233">
        <v>1</v>
      </c>
      <c r="R81" s="233"/>
      <c r="S81" s="233"/>
      <c r="T81" s="221">
        <f t="shared" si="40"/>
        <v>0</v>
      </c>
      <c r="U81" s="233">
        <v>1</v>
      </c>
      <c r="V81" s="233"/>
      <c r="W81" s="233"/>
      <c r="X81" s="221">
        <f t="shared" si="51"/>
        <v>0</v>
      </c>
      <c r="Y81" s="233">
        <v>1</v>
      </c>
      <c r="Z81" s="233"/>
      <c r="AA81" s="233"/>
      <c r="AB81" s="221">
        <f t="shared" si="41"/>
        <v>0</v>
      </c>
      <c r="AC81" s="233">
        <v>1</v>
      </c>
      <c r="AD81" s="233"/>
      <c r="AE81" s="233"/>
      <c r="AF81" s="221">
        <f t="shared" si="42"/>
        <v>0</v>
      </c>
      <c r="AG81" s="233">
        <v>1</v>
      </c>
      <c r="AH81" s="233"/>
      <c r="AI81" s="233"/>
      <c r="AJ81" s="221">
        <f t="shared" si="52"/>
        <v>0</v>
      </c>
      <c r="AK81" s="233">
        <v>1</v>
      </c>
      <c r="AL81" s="233">
        <v>1</v>
      </c>
      <c r="AM81" s="233"/>
      <c r="AN81" s="233"/>
      <c r="AO81" s="221">
        <f t="shared" si="44"/>
        <v>0</v>
      </c>
      <c r="AP81" s="233">
        <v>1</v>
      </c>
      <c r="AQ81" s="233"/>
      <c r="AR81" s="233"/>
      <c r="AS81" s="221">
        <f t="shared" si="53"/>
        <v>0</v>
      </c>
      <c r="AT81" s="233">
        <v>1</v>
      </c>
      <c r="AU81" s="233"/>
      <c r="AV81" s="233"/>
      <c r="AW81" s="221">
        <f t="shared" si="46"/>
        <v>0</v>
      </c>
      <c r="AX81" s="233">
        <v>1</v>
      </c>
      <c r="AY81" s="233"/>
      <c r="AZ81" s="233"/>
      <c r="BA81" s="221">
        <f t="shared" si="47"/>
        <v>0</v>
      </c>
      <c r="BB81" s="205">
        <f t="shared" si="48"/>
        <v>0</v>
      </c>
      <c r="BC81" s="235">
        <v>0</v>
      </c>
      <c r="BD81" s="205">
        <f t="shared" si="49"/>
        <v>0</v>
      </c>
      <c r="BE81" s="205" t="str">
        <f t="shared" si="50"/>
        <v>geen actie</v>
      </c>
      <c r="BF81" s="201">
        <v>80</v>
      </c>
      <c r="BG81" s="236"/>
      <c r="BH81" s="236"/>
      <c r="BI81" s="236"/>
      <c r="BJ81" s="236"/>
      <c r="BK81" s="236"/>
      <c r="BL81" s="236"/>
      <c r="BM81" s="236"/>
      <c r="BN81" s="236"/>
    </row>
    <row r="82" spans="1:66" ht="18" customHeight="1" x14ac:dyDescent="0.3">
      <c r="A82" s="201">
        <v>81</v>
      </c>
      <c r="B82" s="201" t="str">
        <f t="shared" si="35"/>
        <v>v</v>
      </c>
      <c r="C82" s="201"/>
      <c r="D82" s="252"/>
      <c r="E82" s="226"/>
      <c r="F82" s="205"/>
      <c r="G82" s="238"/>
      <c r="H82" s="229">
        <f t="shared" si="36"/>
        <v>0</v>
      </c>
      <c r="I82" s="240"/>
      <c r="J82" s="231">
        <f t="shared" si="37"/>
        <v>2019</v>
      </c>
      <c r="K82" s="232">
        <f t="shared" si="38"/>
        <v>0</v>
      </c>
      <c r="L82" s="217">
        <v>0</v>
      </c>
      <c r="M82" s="233">
        <v>1</v>
      </c>
      <c r="N82" s="233"/>
      <c r="O82" s="233"/>
      <c r="P82" s="221">
        <f t="shared" si="39"/>
        <v>0</v>
      </c>
      <c r="Q82" s="233">
        <v>1</v>
      </c>
      <c r="R82" s="233"/>
      <c r="S82" s="233"/>
      <c r="T82" s="221">
        <f t="shared" si="40"/>
        <v>0</v>
      </c>
      <c r="U82" s="233">
        <v>1</v>
      </c>
      <c r="V82" s="233"/>
      <c r="W82" s="233"/>
      <c r="X82" s="221">
        <f t="shared" si="51"/>
        <v>0</v>
      </c>
      <c r="Y82" s="233">
        <v>1</v>
      </c>
      <c r="Z82" s="233"/>
      <c r="AA82" s="233"/>
      <c r="AB82" s="221">
        <f t="shared" si="41"/>
        <v>0</v>
      </c>
      <c r="AC82" s="233">
        <v>1</v>
      </c>
      <c r="AD82" s="233"/>
      <c r="AE82" s="233"/>
      <c r="AF82" s="221">
        <f t="shared" si="42"/>
        <v>0</v>
      </c>
      <c r="AG82" s="233">
        <v>1</v>
      </c>
      <c r="AH82" s="233"/>
      <c r="AI82" s="233"/>
      <c r="AJ82" s="221">
        <f t="shared" si="52"/>
        <v>0</v>
      </c>
      <c r="AK82" s="233">
        <v>1</v>
      </c>
      <c r="AL82" s="233">
        <v>1</v>
      </c>
      <c r="AM82" s="233"/>
      <c r="AN82" s="233"/>
      <c r="AO82" s="221">
        <f t="shared" si="44"/>
        <v>0</v>
      </c>
      <c r="AP82" s="233">
        <v>1</v>
      </c>
      <c r="AQ82" s="233"/>
      <c r="AR82" s="233"/>
      <c r="AS82" s="221">
        <f t="shared" si="53"/>
        <v>0</v>
      </c>
      <c r="AT82" s="233">
        <v>1</v>
      </c>
      <c r="AU82" s="233"/>
      <c r="AV82" s="233"/>
      <c r="AW82" s="221">
        <f t="shared" si="46"/>
        <v>0</v>
      </c>
      <c r="AX82" s="233">
        <v>1</v>
      </c>
      <c r="AY82" s="233"/>
      <c r="AZ82" s="233"/>
      <c r="BA82" s="221">
        <f t="shared" si="47"/>
        <v>0</v>
      </c>
      <c r="BB82" s="205">
        <f t="shared" si="48"/>
        <v>0</v>
      </c>
      <c r="BC82" s="235">
        <v>0</v>
      </c>
      <c r="BD82" s="205">
        <f t="shared" si="49"/>
        <v>0</v>
      </c>
      <c r="BE82" s="205" t="str">
        <f t="shared" si="50"/>
        <v>geen actie</v>
      </c>
      <c r="BF82" s="201">
        <v>81</v>
      </c>
      <c r="BG82" s="236"/>
      <c r="BH82" s="236"/>
      <c r="BI82" s="236"/>
      <c r="BJ82" s="236"/>
      <c r="BK82" s="236"/>
      <c r="BL82" s="236"/>
      <c r="BM82" s="236"/>
      <c r="BN82" s="236"/>
    </row>
    <row r="83" spans="1:66" ht="20.25" customHeight="1" x14ac:dyDescent="0.3">
      <c r="A83" s="201">
        <v>82</v>
      </c>
      <c r="B83" s="201" t="str">
        <f t="shared" si="35"/>
        <v>v</v>
      </c>
      <c r="C83" s="201"/>
      <c r="D83" s="252"/>
      <c r="E83" s="226"/>
      <c r="F83" s="227"/>
      <c r="G83" s="228"/>
      <c r="H83" s="229">
        <f t="shared" si="36"/>
        <v>0</v>
      </c>
      <c r="I83" s="230"/>
      <c r="J83" s="231">
        <f t="shared" si="37"/>
        <v>2019</v>
      </c>
      <c r="K83" s="232">
        <f t="shared" si="38"/>
        <v>0</v>
      </c>
      <c r="L83" s="217">
        <v>0</v>
      </c>
      <c r="M83" s="233">
        <v>1</v>
      </c>
      <c r="N83" s="233"/>
      <c r="O83" s="233"/>
      <c r="P83" s="221">
        <f t="shared" si="39"/>
        <v>0</v>
      </c>
      <c r="Q83" s="233">
        <v>1</v>
      </c>
      <c r="R83" s="233"/>
      <c r="S83" s="233"/>
      <c r="T83" s="221">
        <f t="shared" si="40"/>
        <v>0</v>
      </c>
      <c r="U83" s="233">
        <v>1</v>
      </c>
      <c r="V83" s="233"/>
      <c r="W83" s="233"/>
      <c r="X83" s="221">
        <f t="shared" si="51"/>
        <v>0</v>
      </c>
      <c r="Y83" s="233">
        <v>1</v>
      </c>
      <c r="Z83" s="233"/>
      <c r="AA83" s="233"/>
      <c r="AB83" s="221">
        <f t="shared" si="41"/>
        <v>0</v>
      </c>
      <c r="AC83" s="233">
        <v>1</v>
      </c>
      <c r="AD83" s="233"/>
      <c r="AE83" s="233"/>
      <c r="AF83" s="221">
        <f t="shared" si="42"/>
        <v>0</v>
      </c>
      <c r="AG83" s="233">
        <v>1</v>
      </c>
      <c r="AH83" s="233"/>
      <c r="AI83" s="233"/>
      <c r="AJ83" s="221">
        <f t="shared" si="52"/>
        <v>0</v>
      </c>
      <c r="AK83" s="233">
        <v>1</v>
      </c>
      <c r="AL83" s="233">
        <v>1</v>
      </c>
      <c r="AM83" s="233"/>
      <c r="AN83" s="233"/>
      <c r="AO83" s="221">
        <f t="shared" si="44"/>
        <v>0</v>
      </c>
      <c r="AP83" s="233">
        <v>1</v>
      </c>
      <c r="AQ83" s="233"/>
      <c r="AR83" s="233"/>
      <c r="AS83" s="221">
        <f t="shared" si="53"/>
        <v>0</v>
      </c>
      <c r="AT83" s="233">
        <v>1</v>
      </c>
      <c r="AU83" s="233"/>
      <c r="AV83" s="233"/>
      <c r="AW83" s="221">
        <f t="shared" si="46"/>
        <v>0</v>
      </c>
      <c r="AX83" s="233">
        <v>1</v>
      </c>
      <c r="AY83" s="233"/>
      <c r="AZ83" s="233"/>
      <c r="BA83" s="221">
        <f t="shared" si="47"/>
        <v>0</v>
      </c>
      <c r="BB83" s="205">
        <f t="shared" si="48"/>
        <v>0</v>
      </c>
      <c r="BC83" s="235">
        <v>0</v>
      </c>
      <c r="BD83" s="205">
        <f t="shared" si="49"/>
        <v>0</v>
      </c>
      <c r="BE83" s="205" t="str">
        <f t="shared" si="50"/>
        <v>geen actie</v>
      </c>
      <c r="BF83" s="201">
        <v>82</v>
      </c>
      <c r="BG83" s="236"/>
      <c r="BH83" s="236"/>
      <c r="BI83" s="236"/>
      <c r="BJ83" s="236"/>
      <c r="BK83" s="236"/>
      <c r="BL83" s="236"/>
      <c r="BM83" s="236"/>
      <c r="BN83" s="236"/>
    </row>
    <row r="84" spans="1:66" ht="20.25" customHeight="1" x14ac:dyDescent="0.3">
      <c r="A84" s="201">
        <v>83</v>
      </c>
      <c r="B84" s="201" t="str">
        <f t="shared" si="35"/>
        <v>v</v>
      </c>
      <c r="C84" s="201"/>
      <c r="D84" s="252"/>
      <c r="E84" s="226"/>
      <c r="F84" s="205"/>
      <c r="G84" s="238"/>
      <c r="H84" s="229">
        <f t="shared" si="36"/>
        <v>0</v>
      </c>
      <c r="I84" s="240"/>
      <c r="J84" s="231">
        <f t="shared" si="37"/>
        <v>2019</v>
      </c>
      <c r="K84" s="232">
        <f t="shared" si="38"/>
        <v>0</v>
      </c>
      <c r="L84" s="217">
        <v>0</v>
      </c>
      <c r="M84" s="233">
        <v>1</v>
      </c>
      <c r="N84" s="233"/>
      <c r="O84" s="233"/>
      <c r="P84" s="221">
        <f t="shared" si="39"/>
        <v>0</v>
      </c>
      <c r="Q84" s="233">
        <v>1</v>
      </c>
      <c r="R84" s="233"/>
      <c r="S84" s="233"/>
      <c r="T84" s="221">
        <f t="shared" si="40"/>
        <v>0</v>
      </c>
      <c r="U84" s="233">
        <v>1</v>
      </c>
      <c r="V84" s="233"/>
      <c r="W84" s="233"/>
      <c r="X84" s="221">
        <f t="shared" si="51"/>
        <v>0</v>
      </c>
      <c r="Y84" s="233">
        <v>1</v>
      </c>
      <c r="Z84" s="233"/>
      <c r="AA84" s="233"/>
      <c r="AB84" s="221">
        <f t="shared" si="41"/>
        <v>0</v>
      </c>
      <c r="AC84" s="233">
        <v>1</v>
      </c>
      <c r="AD84" s="233"/>
      <c r="AE84" s="233"/>
      <c r="AF84" s="221">
        <f t="shared" si="42"/>
        <v>0</v>
      </c>
      <c r="AG84" s="233">
        <v>1</v>
      </c>
      <c r="AH84" s="233"/>
      <c r="AI84" s="233"/>
      <c r="AJ84" s="221">
        <f t="shared" si="52"/>
        <v>0</v>
      </c>
      <c r="AK84" s="233">
        <v>1</v>
      </c>
      <c r="AL84" s="233">
        <v>1</v>
      </c>
      <c r="AM84" s="233"/>
      <c r="AN84" s="233"/>
      <c r="AO84" s="221">
        <f t="shared" si="44"/>
        <v>0</v>
      </c>
      <c r="AP84" s="233">
        <v>1</v>
      </c>
      <c r="AQ84" s="233"/>
      <c r="AR84" s="233"/>
      <c r="AS84" s="221">
        <f t="shared" si="53"/>
        <v>0</v>
      </c>
      <c r="AT84" s="233">
        <v>1</v>
      </c>
      <c r="AU84" s="233"/>
      <c r="AV84" s="233"/>
      <c r="AW84" s="221">
        <f t="shared" si="46"/>
        <v>0</v>
      </c>
      <c r="AX84" s="233">
        <v>1</v>
      </c>
      <c r="AY84" s="233"/>
      <c r="AZ84" s="233"/>
      <c r="BA84" s="221">
        <f t="shared" si="47"/>
        <v>0</v>
      </c>
      <c r="BB84" s="205">
        <f t="shared" si="48"/>
        <v>0</v>
      </c>
      <c r="BC84" s="235">
        <v>0</v>
      </c>
      <c r="BD84" s="205">
        <f t="shared" si="49"/>
        <v>0</v>
      </c>
      <c r="BE84" s="205" t="str">
        <f t="shared" si="50"/>
        <v>geen actie</v>
      </c>
      <c r="BF84" s="201">
        <v>83</v>
      </c>
      <c r="BG84" s="236"/>
      <c r="BH84" s="236"/>
      <c r="BI84" s="236"/>
      <c r="BJ84" s="236"/>
      <c r="BK84" s="236"/>
      <c r="BL84" s="236"/>
      <c r="BM84" s="236"/>
      <c r="BN84" s="236"/>
    </row>
    <row r="85" spans="1:66" ht="20.25" customHeight="1" x14ac:dyDescent="0.3">
      <c r="A85" s="201">
        <v>84</v>
      </c>
      <c r="B85" s="201" t="str">
        <f t="shared" si="35"/>
        <v>v</v>
      </c>
      <c r="C85" s="201"/>
      <c r="D85" s="254"/>
      <c r="E85" s="226"/>
      <c r="F85" s="205"/>
      <c r="G85" s="238"/>
      <c r="H85" s="229">
        <f t="shared" si="36"/>
        <v>0</v>
      </c>
      <c r="I85" s="240"/>
      <c r="J85" s="231">
        <f t="shared" si="37"/>
        <v>2019</v>
      </c>
      <c r="K85" s="232">
        <f t="shared" si="38"/>
        <v>0</v>
      </c>
      <c r="L85" s="217">
        <v>0</v>
      </c>
      <c r="M85" s="233">
        <v>1</v>
      </c>
      <c r="N85" s="233"/>
      <c r="O85" s="233"/>
      <c r="P85" s="221"/>
      <c r="Q85" s="233">
        <v>1</v>
      </c>
      <c r="R85" s="233"/>
      <c r="S85" s="233"/>
      <c r="T85" s="221"/>
      <c r="U85" s="233">
        <v>1</v>
      </c>
      <c r="V85" s="233"/>
      <c r="W85" s="233"/>
      <c r="X85" s="221">
        <f t="shared" si="51"/>
        <v>0</v>
      </c>
      <c r="Y85" s="233">
        <v>1</v>
      </c>
      <c r="Z85" s="233"/>
      <c r="AA85" s="233"/>
      <c r="AB85" s="221">
        <f t="shared" si="41"/>
        <v>0</v>
      </c>
      <c r="AC85" s="233">
        <v>1</v>
      </c>
      <c r="AD85" s="233"/>
      <c r="AE85" s="233"/>
      <c r="AF85" s="221">
        <f t="shared" si="42"/>
        <v>0</v>
      </c>
      <c r="AG85" s="233">
        <v>1</v>
      </c>
      <c r="AH85" s="233"/>
      <c r="AI85" s="233"/>
      <c r="AJ85" s="221">
        <f t="shared" si="52"/>
        <v>0</v>
      </c>
      <c r="AK85" s="233">
        <v>1</v>
      </c>
      <c r="AL85" s="233">
        <v>1</v>
      </c>
      <c r="AM85" s="233"/>
      <c r="AN85" s="233"/>
      <c r="AO85" s="221">
        <f t="shared" si="44"/>
        <v>0</v>
      </c>
      <c r="AP85" s="233">
        <v>1</v>
      </c>
      <c r="AQ85" s="233"/>
      <c r="AR85" s="233"/>
      <c r="AS85" s="221">
        <f t="shared" si="53"/>
        <v>0</v>
      </c>
      <c r="AT85" s="233">
        <v>1</v>
      </c>
      <c r="AU85" s="233"/>
      <c r="AV85" s="233"/>
      <c r="AW85" s="221">
        <f t="shared" si="46"/>
        <v>0</v>
      </c>
      <c r="AX85" s="233">
        <v>1</v>
      </c>
      <c r="AY85" s="233"/>
      <c r="AZ85" s="233"/>
      <c r="BA85" s="221">
        <f t="shared" si="47"/>
        <v>0</v>
      </c>
      <c r="BB85" s="205">
        <f t="shared" si="48"/>
        <v>0</v>
      </c>
      <c r="BC85" s="235">
        <v>0</v>
      </c>
      <c r="BD85" s="205">
        <f t="shared" si="49"/>
        <v>0</v>
      </c>
      <c r="BE85" s="205" t="str">
        <f t="shared" si="50"/>
        <v>geen actie</v>
      </c>
      <c r="BF85" s="201">
        <v>84</v>
      </c>
      <c r="BG85" s="236"/>
      <c r="BH85" s="236"/>
      <c r="BI85" s="236"/>
      <c r="BJ85" s="236"/>
      <c r="BK85" s="236"/>
      <c r="BL85" s="236"/>
      <c r="BM85" s="236"/>
      <c r="BN85" s="236"/>
    </row>
    <row r="86" spans="1:66" ht="20.25" customHeight="1" x14ac:dyDescent="0.3">
      <c r="A86" s="201">
        <v>85</v>
      </c>
      <c r="B86" s="201" t="str">
        <f t="shared" si="35"/>
        <v>v</v>
      </c>
      <c r="C86" s="201"/>
      <c r="D86" s="254"/>
      <c r="E86" s="226"/>
      <c r="F86" s="205"/>
      <c r="G86" s="238"/>
      <c r="H86" s="229">
        <f t="shared" si="36"/>
        <v>0</v>
      </c>
      <c r="I86" s="230"/>
      <c r="J86" s="231">
        <f t="shared" si="37"/>
        <v>2019</v>
      </c>
      <c r="K86" s="232">
        <f t="shared" si="38"/>
        <v>0</v>
      </c>
      <c r="L86" s="217">
        <v>0</v>
      </c>
      <c r="M86" s="233">
        <v>1</v>
      </c>
      <c r="N86" s="233"/>
      <c r="O86" s="233"/>
      <c r="P86" s="221">
        <f t="shared" ref="P86:P102" si="54">SUM(N86*10+O86)/M86*10</f>
        <v>0</v>
      </c>
      <c r="Q86" s="233">
        <v>1</v>
      </c>
      <c r="R86" s="233"/>
      <c r="S86" s="233"/>
      <c r="T86" s="221">
        <f t="shared" ref="T86:T91" si="55">SUM(R86*10+S86)/Q86*10</f>
        <v>0</v>
      </c>
      <c r="U86" s="233">
        <v>1</v>
      </c>
      <c r="V86" s="233"/>
      <c r="W86" s="233"/>
      <c r="X86" s="221">
        <f t="shared" si="51"/>
        <v>0</v>
      </c>
      <c r="Y86" s="233">
        <v>1</v>
      </c>
      <c r="Z86" s="233"/>
      <c r="AA86" s="233"/>
      <c r="AB86" s="221">
        <f t="shared" si="41"/>
        <v>0</v>
      </c>
      <c r="AC86" s="233">
        <v>1</v>
      </c>
      <c r="AD86" s="233"/>
      <c r="AE86" s="233"/>
      <c r="AF86" s="221">
        <f t="shared" si="42"/>
        <v>0</v>
      </c>
      <c r="AG86" s="233">
        <v>1</v>
      </c>
      <c r="AH86" s="233"/>
      <c r="AI86" s="233"/>
      <c r="AJ86" s="221">
        <f t="shared" si="52"/>
        <v>0</v>
      </c>
      <c r="AK86" s="233">
        <v>1</v>
      </c>
      <c r="AL86" s="233">
        <v>1</v>
      </c>
      <c r="AM86" s="233"/>
      <c r="AN86" s="233"/>
      <c r="AO86" s="221">
        <f t="shared" si="44"/>
        <v>0</v>
      </c>
      <c r="AP86" s="233">
        <v>1</v>
      </c>
      <c r="AQ86" s="233"/>
      <c r="AR86" s="233"/>
      <c r="AS86" s="221">
        <f t="shared" si="53"/>
        <v>0</v>
      </c>
      <c r="AT86" s="233">
        <v>1</v>
      </c>
      <c r="AU86" s="233"/>
      <c r="AV86" s="233"/>
      <c r="AW86" s="221">
        <f t="shared" si="46"/>
        <v>0</v>
      </c>
      <c r="AX86" s="233">
        <v>1</v>
      </c>
      <c r="AY86" s="233"/>
      <c r="AZ86" s="233"/>
      <c r="BA86" s="221">
        <f t="shared" si="47"/>
        <v>0</v>
      </c>
      <c r="BB86" s="205">
        <f t="shared" si="48"/>
        <v>0</v>
      </c>
      <c r="BC86" s="235">
        <v>0</v>
      </c>
      <c r="BD86" s="205">
        <f t="shared" si="49"/>
        <v>0</v>
      </c>
      <c r="BE86" s="205" t="str">
        <f t="shared" si="50"/>
        <v>geen actie</v>
      </c>
      <c r="BF86" s="201">
        <v>85</v>
      </c>
      <c r="BG86" s="236"/>
      <c r="BH86" s="236"/>
      <c r="BI86" s="236"/>
      <c r="BJ86" s="236"/>
      <c r="BK86" s="236"/>
      <c r="BL86" s="236"/>
      <c r="BM86" s="236"/>
      <c r="BN86" s="236"/>
    </row>
    <row r="87" spans="1:66" x14ac:dyDescent="0.3">
      <c r="A87" s="201">
        <v>86</v>
      </c>
      <c r="B87" s="201" t="str">
        <f t="shared" si="35"/>
        <v>v</v>
      </c>
      <c r="C87" s="201"/>
      <c r="D87" s="254"/>
      <c r="E87" s="226"/>
      <c r="F87" s="205"/>
      <c r="G87" s="238"/>
      <c r="H87" s="229">
        <f t="shared" si="36"/>
        <v>0</v>
      </c>
      <c r="I87" s="230"/>
      <c r="J87" s="231">
        <f t="shared" si="37"/>
        <v>2019</v>
      </c>
      <c r="K87" s="232">
        <f t="shared" si="38"/>
        <v>0</v>
      </c>
      <c r="L87" s="217">
        <v>0</v>
      </c>
      <c r="M87" s="233">
        <v>1</v>
      </c>
      <c r="N87" s="233"/>
      <c r="O87" s="233"/>
      <c r="P87" s="221">
        <f t="shared" si="54"/>
        <v>0</v>
      </c>
      <c r="Q87" s="233">
        <v>1</v>
      </c>
      <c r="R87" s="233"/>
      <c r="S87" s="233"/>
      <c r="T87" s="221">
        <f t="shared" si="55"/>
        <v>0</v>
      </c>
      <c r="U87" s="233">
        <v>1</v>
      </c>
      <c r="V87" s="233"/>
      <c r="W87" s="233"/>
      <c r="X87" s="221">
        <f t="shared" si="51"/>
        <v>0</v>
      </c>
      <c r="Y87" s="233">
        <v>1</v>
      </c>
      <c r="Z87" s="233"/>
      <c r="AA87" s="233"/>
      <c r="AB87" s="221">
        <f t="shared" si="41"/>
        <v>0</v>
      </c>
      <c r="AC87" s="233">
        <v>1</v>
      </c>
      <c r="AD87" s="233"/>
      <c r="AE87" s="233"/>
      <c r="AF87" s="221">
        <f t="shared" si="42"/>
        <v>0</v>
      </c>
      <c r="AG87" s="233">
        <v>1</v>
      </c>
      <c r="AH87" s="233"/>
      <c r="AI87" s="233"/>
      <c r="AJ87" s="221">
        <f t="shared" si="52"/>
        <v>0</v>
      </c>
      <c r="AK87" s="233">
        <v>1</v>
      </c>
      <c r="AL87" s="233">
        <v>1</v>
      </c>
      <c r="AM87" s="233"/>
      <c r="AN87" s="233"/>
      <c r="AO87" s="221">
        <f t="shared" si="44"/>
        <v>0</v>
      </c>
      <c r="AP87" s="233">
        <v>1</v>
      </c>
      <c r="AQ87" s="233"/>
      <c r="AR87" s="233"/>
      <c r="AS87" s="221">
        <f t="shared" si="53"/>
        <v>0</v>
      </c>
      <c r="AT87" s="233">
        <v>1</v>
      </c>
      <c r="AU87" s="233"/>
      <c r="AV87" s="233"/>
      <c r="AW87" s="221">
        <f t="shared" si="46"/>
        <v>0</v>
      </c>
      <c r="AX87" s="233">
        <v>1</v>
      </c>
      <c r="AY87" s="233"/>
      <c r="AZ87" s="233"/>
      <c r="BA87" s="221">
        <f t="shared" si="47"/>
        <v>0</v>
      </c>
      <c r="BB87" s="205">
        <f t="shared" si="48"/>
        <v>0</v>
      </c>
      <c r="BC87" s="235">
        <v>0</v>
      </c>
      <c r="BD87" s="205">
        <f t="shared" si="49"/>
        <v>0</v>
      </c>
      <c r="BE87" s="205" t="str">
        <f t="shared" si="50"/>
        <v>geen actie</v>
      </c>
      <c r="BF87" s="201">
        <v>86</v>
      </c>
      <c r="BG87" s="236"/>
      <c r="BH87" s="236"/>
      <c r="BI87" s="236"/>
      <c r="BJ87" s="236"/>
      <c r="BK87" s="236"/>
      <c r="BL87" s="236"/>
      <c r="BM87" s="236"/>
      <c r="BN87" s="236"/>
    </row>
    <row r="88" spans="1:66" ht="20.25" customHeight="1" x14ac:dyDescent="0.3">
      <c r="A88" s="201">
        <v>87</v>
      </c>
      <c r="B88" s="201" t="str">
        <f t="shared" si="35"/>
        <v>v</v>
      </c>
      <c r="C88" s="201"/>
      <c r="D88" s="254"/>
      <c r="E88" s="226"/>
      <c r="F88" s="205"/>
      <c r="G88" s="238"/>
      <c r="H88" s="229">
        <f t="shared" si="36"/>
        <v>0</v>
      </c>
      <c r="I88" s="240"/>
      <c r="J88" s="231">
        <f t="shared" si="37"/>
        <v>2019</v>
      </c>
      <c r="K88" s="232">
        <f t="shared" si="38"/>
        <v>0</v>
      </c>
      <c r="L88" s="217">
        <v>0</v>
      </c>
      <c r="M88" s="233">
        <v>1</v>
      </c>
      <c r="N88" s="233"/>
      <c r="O88" s="233"/>
      <c r="P88" s="221">
        <f t="shared" si="54"/>
        <v>0</v>
      </c>
      <c r="Q88" s="233">
        <v>1</v>
      </c>
      <c r="R88" s="233"/>
      <c r="S88" s="233"/>
      <c r="T88" s="221">
        <f t="shared" si="55"/>
        <v>0</v>
      </c>
      <c r="U88" s="233">
        <v>1</v>
      </c>
      <c r="V88" s="233"/>
      <c r="W88" s="233"/>
      <c r="X88" s="221">
        <f t="shared" si="51"/>
        <v>0</v>
      </c>
      <c r="Y88" s="233">
        <v>1</v>
      </c>
      <c r="Z88" s="233"/>
      <c r="AA88" s="233"/>
      <c r="AB88" s="221">
        <f t="shared" si="41"/>
        <v>0</v>
      </c>
      <c r="AC88" s="233">
        <v>1</v>
      </c>
      <c r="AD88" s="233"/>
      <c r="AE88" s="233"/>
      <c r="AF88" s="221">
        <f t="shared" si="42"/>
        <v>0</v>
      </c>
      <c r="AG88" s="233">
        <v>1</v>
      </c>
      <c r="AH88" s="233"/>
      <c r="AI88" s="233"/>
      <c r="AJ88" s="221">
        <f t="shared" si="52"/>
        <v>0</v>
      </c>
      <c r="AK88" s="233">
        <v>1</v>
      </c>
      <c r="AL88" s="233">
        <v>1</v>
      </c>
      <c r="AM88" s="233"/>
      <c r="AN88" s="233"/>
      <c r="AO88" s="221">
        <f t="shared" si="44"/>
        <v>0</v>
      </c>
      <c r="AP88" s="233">
        <v>1</v>
      </c>
      <c r="AQ88" s="233"/>
      <c r="AR88" s="233"/>
      <c r="AS88" s="221">
        <f t="shared" si="53"/>
        <v>0</v>
      </c>
      <c r="AT88" s="233">
        <v>1</v>
      </c>
      <c r="AU88" s="233"/>
      <c r="AV88" s="233"/>
      <c r="AW88" s="221">
        <f t="shared" si="46"/>
        <v>0</v>
      </c>
      <c r="AX88" s="233">
        <v>1</v>
      </c>
      <c r="AY88" s="233"/>
      <c r="AZ88" s="233"/>
      <c r="BA88" s="221">
        <f t="shared" si="47"/>
        <v>0</v>
      </c>
      <c r="BB88" s="205">
        <f t="shared" si="48"/>
        <v>0</v>
      </c>
      <c r="BC88" s="235">
        <v>0</v>
      </c>
      <c r="BD88" s="205">
        <f t="shared" si="49"/>
        <v>0</v>
      </c>
      <c r="BE88" s="205" t="str">
        <f t="shared" si="50"/>
        <v>geen actie</v>
      </c>
      <c r="BF88" s="201">
        <v>87</v>
      </c>
      <c r="BG88" s="236"/>
      <c r="BH88" s="236"/>
      <c r="BI88" s="236"/>
      <c r="BJ88" s="236"/>
      <c r="BK88" s="236"/>
      <c r="BL88" s="236"/>
      <c r="BM88" s="236"/>
      <c r="BN88" s="236"/>
    </row>
    <row r="89" spans="1:66" x14ac:dyDescent="0.3">
      <c r="A89" s="201">
        <v>88</v>
      </c>
      <c r="B89" s="201" t="str">
        <f t="shared" si="35"/>
        <v>v</v>
      </c>
      <c r="C89" s="201"/>
      <c r="D89" s="254"/>
      <c r="E89" s="226"/>
      <c r="F89" s="227"/>
      <c r="G89" s="228"/>
      <c r="H89" s="229">
        <f t="shared" si="36"/>
        <v>0</v>
      </c>
      <c r="I89" s="230"/>
      <c r="J89" s="231">
        <f t="shared" si="37"/>
        <v>2019</v>
      </c>
      <c r="K89" s="232">
        <f t="shared" si="38"/>
        <v>0</v>
      </c>
      <c r="L89" s="217">
        <v>0</v>
      </c>
      <c r="M89" s="233">
        <v>1</v>
      </c>
      <c r="N89" s="233"/>
      <c r="O89" s="233"/>
      <c r="P89" s="221">
        <f t="shared" si="54"/>
        <v>0</v>
      </c>
      <c r="Q89" s="233">
        <v>1</v>
      </c>
      <c r="R89" s="233"/>
      <c r="S89" s="233"/>
      <c r="T89" s="221">
        <f t="shared" si="55"/>
        <v>0</v>
      </c>
      <c r="U89" s="233">
        <v>1</v>
      </c>
      <c r="V89" s="233"/>
      <c r="W89" s="233"/>
      <c r="X89" s="221">
        <f t="shared" si="51"/>
        <v>0</v>
      </c>
      <c r="Y89" s="233">
        <v>1</v>
      </c>
      <c r="Z89" s="233"/>
      <c r="AA89" s="233"/>
      <c r="AB89" s="221">
        <f t="shared" si="41"/>
        <v>0</v>
      </c>
      <c r="AC89" s="233">
        <v>1</v>
      </c>
      <c r="AD89" s="233"/>
      <c r="AE89" s="233"/>
      <c r="AF89" s="221">
        <f t="shared" si="42"/>
        <v>0</v>
      </c>
      <c r="AG89" s="233">
        <v>1</v>
      </c>
      <c r="AH89" s="233"/>
      <c r="AI89" s="233"/>
      <c r="AJ89" s="221">
        <f t="shared" si="52"/>
        <v>0</v>
      </c>
      <c r="AK89" s="233">
        <v>1</v>
      </c>
      <c r="AL89" s="233">
        <v>1</v>
      </c>
      <c r="AM89" s="233"/>
      <c r="AN89" s="233"/>
      <c r="AO89" s="221">
        <f t="shared" si="44"/>
        <v>0</v>
      </c>
      <c r="AP89" s="233">
        <v>1</v>
      </c>
      <c r="AQ89" s="233"/>
      <c r="AR89" s="233"/>
      <c r="AS89" s="221">
        <f t="shared" si="53"/>
        <v>0</v>
      </c>
      <c r="AT89" s="233">
        <v>1</v>
      </c>
      <c r="AU89" s="233"/>
      <c r="AV89" s="233"/>
      <c r="AW89" s="221">
        <f t="shared" si="46"/>
        <v>0</v>
      </c>
      <c r="AX89" s="233">
        <v>1</v>
      </c>
      <c r="AY89" s="233"/>
      <c r="AZ89" s="233"/>
      <c r="BA89" s="221">
        <f t="shared" si="47"/>
        <v>0</v>
      </c>
      <c r="BB89" s="205">
        <f t="shared" si="48"/>
        <v>0</v>
      </c>
      <c r="BC89" s="235">
        <v>0</v>
      </c>
      <c r="BD89" s="205">
        <f t="shared" si="49"/>
        <v>0</v>
      </c>
      <c r="BE89" s="205" t="str">
        <f t="shared" si="50"/>
        <v>geen actie</v>
      </c>
      <c r="BF89" s="201">
        <v>88</v>
      </c>
      <c r="BG89" s="236"/>
      <c r="BH89" s="236"/>
      <c r="BI89" s="236"/>
      <c r="BJ89" s="236"/>
      <c r="BK89" s="236"/>
      <c r="BL89" s="236"/>
      <c r="BM89" s="236"/>
      <c r="BN89" s="236"/>
    </row>
    <row r="90" spans="1:66" ht="20.25" customHeight="1" x14ac:dyDescent="0.3">
      <c r="A90" s="201">
        <v>89</v>
      </c>
      <c r="B90" s="201" t="str">
        <f t="shared" si="35"/>
        <v>v</v>
      </c>
      <c r="C90" s="201"/>
      <c r="D90" s="254"/>
      <c r="E90" s="226"/>
      <c r="F90" s="205"/>
      <c r="G90" s="238"/>
      <c r="H90" s="229">
        <f t="shared" si="36"/>
        <v>0</v>
      </c>
      <c r="I90" s="240"/>
      <c r="J90" s="231">
        <f t="shared" si="37"/>
        <v>2019</v>
      </c>
      <c r="K90" s="232">
        <f t="shared" si="38"/>
        <v>0</v>
      </c>
      <c r="L90" s="217">
        <v>0</v>
      </c>
      <c r="M90" s="233">
        <v>1</v>
      </c>
      <c r="N90" s="233"/>
      <c r="O90" s="233"/>
      <c r="P90" s="221">
        <f t="shared" si="54"/>
        <v>0</v>
      </c>
      <c r="Q90" s="233">
        <v>1</v>
      </c>
      <c r="R90" s="233"/>
      <c r="S90" s="233"/>
      <c r="T90" s="221">
        <f t="shared" si="55"/>
        <v>0</v>
      </c>
      <c r="U90" s="233">
        <v>1</v>
      </c>
      <c r="V90" s="233"/>
      <c r="W90" s="233"/>
      <c r="X90" s="221">
        <f t="shared" si="51"/>
        <v>0</v>
      </c>
      <c r="Y90" s="233">
        <v>1</v>
      </c>
      <c r="Z90" s="233"/>
      <c r="AA90" s="233"/>
      <c r="AB90" s="221">
        <f t="shared" si="41"/>
        <v>0</v>
      </c>
      <c r="AC90" s="233">
        <v>1</v>
      </c>
      <c r="AD90" s="233"/>
      <c r="AE90" s="233"/>
      <c r="AF90" s="221">
        <f t="shared" si="42"/>
        <v>0</v>
      </c>
      <c r="AG90" s="233">
        <v>1</v>
      </c>
      <c r="AH90" s="233"/>
      <c r="AI90" s="233"/>
      <c r="AJ90" s="221">
        <f t="shared" si="52"/>
        <v>0</v>
      </c>
      <c r="AK90" s="233">
        <v>1</v>
      </c>
      <c r="AL90" s="233">
        <v>1</v>
      </c>
      <c r="AM90" s="233"/>
      <c r="AN90" s="233"/>
      <c r="AO90" s="221">
        <f t="shared" si="44"/>
        <v>0</v>
      </c>
      <c r="AP90" s="233">
        <v>1</v>
      </c>
      <c r="AQ90" s="233"/>
      <c r="AR90" s="233"/>
      <c r="AS90" s="234">
        <f t="shared" si="53"/>
        <v>0</v>
      </c>
      <c r="AT90" s="233">
        <v>1</v>
      </c>
      <c r="AU90" s="233"/>
      <c r="AV90" s="233"/>
      <c r="AW90" s="221">
        <f t="shared" si="46"/>
        <v>0</v>
      </c>
      <c r="AX90" s="233">
        <v>1</v>
      </c>
      <c r="AY90" s="233"/>
      <c r="AZ90" s="233"/>
      <c r="BA90" s="221">
        <f t="shared" si="47"/>
        <v>0</v>
      </c>
      <c r="BB90" s="205">
        <f t="shared" si="48"/>
        <v>0</v>
      </c>
      <c r="BC90" s="235">
        <v>0</v>
      </c>
      <c r="BD90" s="205">
        <f t="shared" si="49"/>
        <v>0</v>
      </c>
      <c r="BE90" s="205" t="str">
        <f t="shared" si="50"/>
        <v>geen actie</v>
      </c>
      <c r="BF90" s="201">
        <v>89</v>
      </c>
      <c r="BG90" s="236"/>
      <c r="BH90" s="236"/>
      <c r="BI90" s="236"/>
      <c r="BJ90" s="236"/>
      <c r="BK90" s="236"/>
      <c r="BL90" s="236"/>
      <c r="BM90" s="236"/>
      <c r="BN90" s="236"/>
    </row>
    <row r="91" spans="1:66" ht="20.25" customHeight="1" x14ac:dyDescent="0.3">
      <c r="A91" s="201">
        <v>90</v>
      </c>
      <c r="B91" s="201" t="str">
        <f t="shared" si="35"/>
        <v>v</v>
      </c>
      <c r="C91" s="201"/>
      <c r="D91" s="254"/>
      <c r="E91" s="226"/>
      <c r="F91" s="227"/>
      <c r="G91" s="228"/>
      <c r="H91" s="229">
        <f t="shared" si="36"/>
        <v>0</v>
      </c>
      <c r="I91" s="230"/>
      <c r="J91" s="231">
        <f t="shared" si="37"/>
        <v>2019</v>
      </c>
      <c r="K91" s="232">
        <f t="shared" si="38"/>
        <v>0</v>
      </c>
      <c r="L91" s="217">
        <v>0</v>
      </c>
      <c r="M91" s="233">
        <v>1</v>
      </c>
      <c r="N91" s="233"/>
      <c r="O91" s="233"/>
      <c r="P91" s="221">
        <f t="shared" si="54"/>
        <v>0</v>
      </c>
      <c r="Q91" s="233">
        <v>1</v>
      </c>
      <c r="R91" s="233"/>
      <c r="S91" s="233"/>
      <c r="T91" s="221">
        <f t="shared" si="55"/>
        <v>0</v>
      </c>
      <c r="U91" s="233">
        <v>1</v>
      </c>
      <c r="V91" s="233"/>
      <c r="W91" s="233"/>
      <c r="X91" s="221">
        <f t="shared" si="51"/>
        <v>0</v>
      </c>
      <c r="Y91" s="233">
        <v>1</v>
      </c>
      <c r="Z91" s="233"/>
      <c r="AA91" s="233"/>
      <c r="AB91" s="221">
        <f t="shared" si="41"/>
        <v>0</v>
      </c>
      <c r="AC91" s="233">
        <v>1</v>
      </c>
      <c r="AD91" s="233"/>
      <c r="AE91" s="233"/>
      <c r="AF91" s="221">
        <f t="shared" si="42"/>
        <v>0</v>
      </c>
      <c r="AG91" s="233">
        <v>1</v>
      </c>
      <c r="AH91" s="233"/>
      <c r="AI91" s="233"/>
      <c r="AJ91" s="221">
        <f t="shared" si="52"/>
        <v>0</v>
      </c>
      <c r="AK91" s="233">
        <v>1</v>
      </c>
      <c r="AL91" s="233">
        <v>1</v>
      </c>
      <c r="AM91" s="233"/>
      <c r="AN91" s="233"/>
      <c r="AO91" s="221">
        <f t="shared" si="44"/>
        <v>0</v>
      </c>
      <c r="AP91" s="233">
        <v>1</v>
      </c>
      <c r="AQ91" s="233"/>
      <c r="AR91" s="233"/>
      <c r="AS91" s="234">
        <f t="shared" si="53"/>
        <v>0</v>
      </c>
      <c r="AT91" s="233">
        <v>1</v>
      </c>
      <c r="AU91" s="233"/>
      <c r="AV91" s="233"/>
      <c r="AW91" s="221">
        <f t="shared" si="46"/>
        <v>0</v>
      </c>
      <c r="AX91" s="233">
        <v>1</v>
      </c>
      <c r="AY91" s="233"/>
      <c r="AZ91" s="233"/>
      <c r="BA91" s="221">
        <f t="shared" si="47"/>
        <v>0</v>
      </c>
      <c r="BB91" s="205">
        <f t="shared" si="48"/>
        <v>0</v>
      </c>
      <c r="BC91" s="235">
        <v>0</v>
      </c>
      <c r="BD91" s="205">
        <f t="shared" si="49"/>
        <v>0</v>
      </c>
      <c r="BE91" s="205" t="str">
        <f t="shared" si="50"/>
        <v>geen actie</v>
      </c>
      <c r="BF91" s="201">
        <v>90</v>
      </c>
      <c r="BG91" s="236"/>
      <c r="BH91" s="236"/>
      <c r="BI91" s="236"/>
      <c r="BJ91" s="236"/>
      <c r="BK91" s="236"/>
      <c r="BL91" s="236"/>
      <c r="BM91" s="236"/>
      <c r="BN91" s="236"/>
    </row>
    <row r="92" spans="1:66" x14ac:dyDescent="0.3">
      <c r="A92" s="201">
        <v>91</v>
      </c>
      <c r="B92" s="201" t="str">
        <f t="shared" si="35"/>
        <v>v</v>
      </c>
      <c r="C92" s="201"/>
      <c r="D92" s="254"/>
      <c r="E92" s="226"/>
      <c r="F92" s="205"/>
      <c r="G92" s="238"/>
      <c r="H92" s="229">
        <f t="shared" si="36"/>
        <v>0</v>
      </c>
      <c r="I92" s="230"/>
      <c r="J92" s="231">
        <f t="shared" si="37"/>
        <v>2019</v>
      </c>
      <c r="K92" s="232">
        <f t="shared" si="38"/>
        <v>0</v>
      </c>
      <c r="L92" s="217">
        <v>0</v>
      </c>
      <c r="M92" s="233">
        <v>1</v>
      </c>
      <c r="N92" s="233"/>
      <c r="O92" s="233"/>
      <c r="P92" s="221">
        <f t="shared" si="54"/>
        <v>0</v>
      </c>
      <c r="Q92" s="233">
        <v>1</v>
      </c>
      <c r="R92" s="233"/>
      <c r="S92" s="233"/>
      <c r="T92" s="221"/>
      <c r="U92" s="233">
        <v>1</v>
      </c>
      <c r="V92" s="233"/>
      <c r="W92" s="233"/>
      <c r="X92" s="221">
        <f t="shared" si="51"/>
        <v>0</v>
      </c>
      <c r="Y92" s="233">
        <v>1</v>
      </c>
      <c r="Z92" s="233"/>
      <c r="AA92" s="233"/>
      <c r="AB92" s="221">
        <f t="shared" si="41"/>
        <v>0</v>
      </c>
      <c r="AC92" s="233">
        <v>1</v>
      </c>
      <c r="AD92" s="233"/>
      <c r="AE92" s="233"/>
      <c r="AF92" s="221">
        <f t="shared" si="42"/>
        <v>0</v>
      </c>
      <c r="AG92" s="233">
        <v>1</v>
      </c>
      <c r="AH92" s="233"/>
      <c r="AI92" s="233"/>
      <c r="AJ92" s="221"/>
      <c r="AK92" s="233">
        <v>1</v>
      </c>
      <c r="AL92" s="233">
        <v>1</v>
      </c>
      <c r="AM92" s="233"/>
      <c r="AN92" s="233"/>
      <c r="AO92" s="221">
        <f t="shared" si="44"/>
        <v>0</v>
      </c>
      <c r="AP92" s="233">
        <v>1</v>
      </c>
      <c r="AQ92" s="233"/>
      <c r="AR92" s="233"/>
      <c r="AS92" s="234">
        <f t="shared" si="53"/>
        <v>0</v>
      </c>
      <c r="AT92" s="233">
        <v>1</v>
      </c>
      <c r="AU92" s="233"/>
      <c r="AV92" s="233"/>
      <c r="AW92" s="221">
        <f t="shared" si="46"/>
        <v>0</v>
      </c>
      <c r="AX92" s="233">
        <v>1</v>
      </c>
      <c r="AY92" s="233"/>
      <c r="AZ92" s="233"/>
      <c r="BA92" s="221">
        <f t="shared" si="47"/>
        <v>0</v>
      </c>
      <c r="BB92" s="205">
        <f t="shared" si="48"/>
        <v>0</v>
      </c>
      <c r="BC92" s="235">
        <v>0</v>
      </c>
      <c r="BD92" s="205">
        <f t="shared" si="49"/>
        <v>0</v>
      </c>
      <c r="BE92" s="205" t="str">
        <f t="shared" si="50"/>
        <v>geen actie</v>
      </c>
      <c r="BF92" s="201">
        <v>91</v>
      </c>
      <c r="BG92" s="236"/>
      <c r="BH92" s="236"/>
      <c r="BI92" s="236"/>
      <c r="BJ92" s="236"/>
      <c r="BK92" s="236"/>
      <c r="BL92" s="236"/>
      <c r="BM92" s="236"/>
      <c r="BN92" s="236"/>
    </row>
    <row r="93" spans="1:66" x14ac:dyDescent="0.3">
      <c r="A93" s="201">
        <v>92</v>
      </c>
      <c r="B93" s="201" t="str">
        <f t="shared" si="35"/>
        <v>v</v>
      </c>
      <c r="C93" s="201"/>
      <c r="D93" s="254"/>
      <c r="E93" s="226"/>
      <c r="F93" s="205"/>
      <c r="G93" s="238"/>
      <c r="H93" s="229">
        <f t="shared" si="36"/>
        <v>0</v>
      </c>
      <c r="I93" s="240"/>
      <c r="J93" s="231">
        <f t="shared" si="37"/>
        <v>2019</v>
      </c>
      <c r="K93" s="232">
        <f t="shared" si="38"/>
        <v>0</v>
      </c>
      <c r="L93" s="217">
        <v>0</v>
      </c>
      <c r="M93" s="233">
        <v>1</v>
      </c>
      <c r="N93" s="233"/>
      <c r="O93" s="233"/>
      <c r="P93" s="221">
        <f t="shared" si="54"/>
        <v>0</v>
      </c>
      <c r="Q93" s="233">
        <v>1</v>
      </c>
      <c r="R93" s="233"/>
      <c r="S93" s="233"/>
      <c r="T93" s="221">
        <f t="shared" ref="T93:T102" si="56">SUM(R93*10+S93)/Q93*10</f>
        <v>0</v>
      </c>
      <c r="U93" s="233">
        <v>1</v>
      </c>
      <c r="V93" s="233"/>
      <c r="W93" s="233"/>
      <c r="X93" s="221">
        <f t="shared" si="51"/>
        <v>0</v>
      </c>
      <c r="Y93" s="233">
        <v>1</v>
      </c>
      <c r="Z93" s="233"/>
      <c r="AA93" s="233"/>
      <c r="AB93" s="221">
        <f t="shared" si="41"/>
        <v>0</v>
      </c>
      <c r="AC93" s="233">
        <v>1</v>
      </c>
      <c r="AD93" s="233"/>
      <c r="AE93" s="233"/>
      <c r="AF93" s="221">
        <f t="shared" si="42"/>
        <v>0</v>
      </c>
      <c r="AG93" s="233">
        <v>1</v>
      </c>
      <c r="AH93" s="233"/>
      <c r="AI93" s="233"/>
      <c r="AJ93" s="221">
        <f t="shared" ref="AJ93:AJ102" si="57">SUM(AH93*10+AI93)/AG93*10</f>
        <v>0</v>
      </c>
      <c r="AK93" s="233">
        <v>1</v>
      </c>
      <c r="AL93" s="233">
        <v>1</v>
      </c>
      <c r="AM93" s="233"/>
      <c r="AN93" s="233"/>
      <c r="AO93" s="221">
        <f t="shared" si="44"/>
        <v>0</v>
      </c>
      <c r="AP93" s="233">
        <v>1</v>
      </c>
      <c r="AQ93" s="233"/>
      <c r="AR93" s="233"/>
      <c r="AS93" s="234">
        <f t="shared" si="53"/>
        <v>0</v>
      </c>
      <c r="AT93" s="233">
        <v>1</v>
      </c>
      <c r="AU93" s="233"/>
      <c r="AV93" s="233"/>
      <c r="AW93" s="221">
        <f t="shared" si="46"/>
        <v>0</v>
      </c>
      <c r="AX93" s="233">
        <v>1</v>
      </c>
      <c r="AY93" s="233"/>
      <c r="AZ93" s="233"/>
      <c r="BA93" s="221">
        <f t="shared" si="47"/>
        <v>0</v>
      </c>
      <c r="BB93" s="205">
        <f t="shared" si="48"/>
        <v>0</v>
      </c>
      <c r="BC93" s="235">
        <v>0</v>
      </c>
      <c r="BD93" s="205">
        <f t="shared" si="49"/>
        <v>0</v>
      </c>
      <c r="BE93" s="205" t="str">
        <f t="shared" si="50"/>
        <v>geen actie</v>
      </c>
      <c r="BF93" s="201">
        <v>92</v>
      </c>
      <c r="BG93" s="236"/>
      <c r="BH93" s="236"/>
      <c r="BI93" s="236"/>
      <c r="BJ93" s="236"/>
      <c r="BK93" s="236"/>
      <c r="BL93" s="236"/>
      <c r="BM93" s="236"/>
      <c r="BN93" s="236"/>
    </row>
    <row r="94" spans="1:66" x14ac:dyDescent="0.3">
      <c r="A94" s="201">
        <v>93</v>
      </c>
      <c r="B94" s="201" t="str">
        <f t="shared" si="35"/>
        <v>v</v>
      </c>
      <c r="C94" s="201"/>
      <c r="D94" s="254"/>
      <c r="E94" s="226"/>
      <c r="F94" s="205"/>
      <c r="G94" s="238"/>
      <c r="H94" s="229">
        <f t="shared" si="36"/>
        <v>0</v>
      </c>
      <c r="I94" s="240"/>
      <c r="J94" s="231">
        <f t="shared" si="37"/>
        <v>2019</v>
      </c>
      <c r="K94" s="232">
        <f t="shared" si="38"/>
        <v>0</v>
      </c>
      <c r="L94" s="217">
        <v>0</v>
      </c>
      <c r="M94" s="233">
        <v>1</v>
      </c>
      <c r="N94" s="233"/>
      <c r="O94" s="233"/>
      <c r="P94" s="221">
        <f t="shared" si="54"/>
        <v>0</v>
      </c>
      <c r="Q94" s="233">
        <v>1</v>
      </c>
      <c r="R94" s="233"/>
      <c r="S94" s="233"/>
      <c r="T94" s="221">
        <f t="shared" si="56"/>
        <v>0</v>
      </c>
      <c r="U94" s="233">
        <v>1</v>
      </c>
      <c r="V94" s="233"/>
      <c r="W94" s="233"/>
      <c r="X94" s="221">
        <f t="shared" si="51"/>
        <v>0</v>
      </c>
      <c r="Y94" s="233">
        <v>1</v>
      </c>
      <c r="Z94" s="233"/>
      <c r="AA94" s="233"/>
      <c r="AB94" s="221">
        <f t="shared" si="41"/>
        <v>0</v>
      </c>
      <c r="AC94" s="233">
        <v>1</v>
      </c>
      <c r="AD94" s="233"/>
      <c r="AE94" s="233"/>
      <c r="AF94" s="221">
        <f t="shared" si="42"/>
        <v>0</v>
      </c>
      <c r="AG94" s="233">
        <v>1</v>
      </c>
      <c r="AH94" s="233"/>
      <c r="AI94" s="233"/>
      <c r="AJ94" s="221">
        <f t="shared" si="57"/>
        <v>0</v>
      </c>
      <c r="AK94" s="233">
        <v>1</v>
      </c>
      <c r="AL94" s="233">
        <v>1</v>
      </c>
      <c r="AM94" s="233"/>
      <c r="AN94" s="233"/>
      <c r="AO94" s="221">
        <f t="shared" si="44"/>
        <v>0</v>
      </c>
      <c r="AP94" s="233">
        <v>1</v>
      </c>
      <c r="AQ94" s="233"/>
      <c r="AR94" s="233"/>
      <c r="AS94" s="234">
        <f t="shared" si="53"/>
        <v>0</v>
      </c>
      <c r="AT94" s="233">
        <v>1</v>
      </c>
      <c r="AU94" s="233"/>
      <c r="AV94" s="233"/>
      <c r="AW94" s="221">
        <f t="shared" si="46"/>
        <v>0</v>
      </c>
      <c r="AX94" s="233">
        <v>1</v>
      </c>
      <c r="AY94" s="233"/>
      <c r="AZ94" s="233"/>
      <c r="BA94" s="221">
        <f t="shared" si="47"/>
        <v>0</v>
      </c>
      <c r="BB94" s="205">
        <f t="shared" si="48"/>
        <v>0</v>
      </c>
      <c r="BC94" s="235">
        <v>0</v>
      </c>
      <c r="BD94" s="205">
        <f t="shared" si="49"/>
        <v>0</v>
      </c>
      <c r="BE94" s="205" t="str">
        <f t="shared" si="50"/>
        <v>geen actie</v>
      </c>
      <c r="BF94" s="201">
        <v>93</v>
      </c>
      <c r="BG94" s="236"/>
      <c r="BH94" s="236"/>
      <c r="BI94" s="236"/>
      <c r="BJ94" s="236"/>
      <c r="BK94" s="236"/>
      <c r="BL94" s="236"/>
      <c r="BM94" s="236"/>
      <c r="BN94" s="236"/>
    </row>
    <row r="95" spans="1:66" x14ac:dyDescent="0.3">
      <c r="A95" s="201">
        <v>94</v>
      </c>
      <c r="B95" s="201" t="str">
        <f t="shared" si="35"/>
        <v>v</v>
      </c>
      <c r="C95" s="201"/>
      <c r="D95" s="254"/>
      <c r="E95" s="226"/>
      <c r="F95" s="205"/>
      <c r="G95" s="238"/>
      <c r="H95" s="229">
        <f t="shared" si="36"/>
        <v>0</v>
      </c>
      <c r="I95" s="230"/>
      <c r="J95" s="231">
        <f t="shared" si="37"/>
        <v>2019</v>
      </c>
      <c r="K95" s="232">
        <f t="shared" si="38"/>
        <v>0</v>
      </c>
      <c r="L95" s="217">
        <v>0</v>
      </c>
      <c r="M95" s="233">
        <v>1</v>
      </c>
      <c r="N95" s="233"/>
      <c r="O95" s="233"/>
      <c r="P95" s="221">
        <f t="shared" si="54"/>
        <v>0</v>
      </c>
      <c r="Q95" s="233">
        <v>1</v>
      </c>
      <c r="R95" s="233"/>
      <c r="S95" s="233"/>
      <c r="T95" s="221">
        <f t="shared" si="56"/>
        <v>0</v>
      </c>
      <c r="U95" s="233">
        <v>1</v>
      </c>
      <c r="V95" s="233"/>
      <c r="W95" s="233"/>
      <c r="X95" s="221">
        <f t="shared" si="51"/>
        <v>0</v>
      </c>
      <c r="Y95" s="233">
        <v>1</v>
      </c>
      <c r="Z95" s="233"/>
      <c r="AA95" s="233"/>
      <c r="AB95" s="221">
        <f t="shared" si="41"/>
        <v>0</v>
      </c>
      <c r="AC95" s="233">
        <v>1</v>
      </c>
      <c r="AD95" s="233"/>
      <c r="AE95" s="233"/>
      <c r="AF95" s="221">
        <f t="shared" si="42"/>
        <v>0</v>
      </c>
      <c r="AG95" s="233">
        <v>1</v>
      </c>
      <c r="AH95" s="233"/>
      <c r="AI95" s="233"/>
      <c r="AJ95" s="221">
        <f t="shared" si="57"/>
        <v>0</v>
      </c>
      <c r="AK95" s="233">
        <v>1</v>
      </c>
      <c r="AL95" s="233">
        <v>1</v>
      </c>
      <c r="AM95" s="233"/>
      <c r="AN95" s="233"/>
      <c r="AO95" s="221">
        <f t="shared" si="44"/>
        <v>0</v>
      </c>
      <c r="AP95" s="233">
        <v>1</v>
      </c>
      <c r="AQ95" s="233"/>
      <c r="AR95" s="233"/>
      <c r="AS95" s="234">
        <f t="shared" si="53"/>
        <v>0</v>
      </c>
      <c r="AT95" s="233">
        <v>1</v>
      </c>
      <c r="AU95" s="233"/>
      <c r="AV95" s="233"/>
      <c r="AW95" s="221">
        <f t="shared" si="46"/>
        <v>0</v>
      </c>
      <c r="AX95" s="233">
        <v>1</v>
      </c>
      <c r="AY95" s="233"/>
      <c r="AZ95" s="233"/>
      <c r="BA95" s="221">
        <f t="shared" si="47"/>
        <v>0</v>
      </c>
      <c r="BB95" s="205">
        <f t="shared" si="48"/>
        <v>0</v>
      </c>
      <c r="BC95" s="235">
        <v>0</v>
      </c>
      <c r="BD95" s="205">
        <f t="shared" si="49"/>
        <v>0</v>
      </c>
      <c r="BE95" s="205" t="str">
        <f t="shared" si="50"/>
        <v>geen actie</v>
      </c>
      <c r="BF95" s="201">
        <v>94</v>
      </c>
      <c r="BG95" s="236"/>
      <c r="BH95" s="236"/>
      <c r="BI95" s="236"/>
      <c r="BJ95" s="236"/>
      <c r="BK95" s="236"/>
      <c r="BL95" s="236"/>
      <c r="BM95" s="236"/>
      <c r="BN95" s="236"/>
    </row>
    <row r="96" spans="1:66" x14ac:dyDescent="0.3">
      <c r="A96" s="201">
        <v>95</v>
      </c>
      <c r="B96" s="201" t="str">
        <f t="shared" si="35"/>
        <v>v</v>
      </c>
      <c r="C96" s="201"/>
      <c r="D96" s="254"/>
      <c r="E96" s="226"/>
      <c r="F96" s="205"/>
      <c r="G96" s="238"/>
      <c r="H96" s="229">
        <f t="shared" si="36"/>
        <v>0</v>
      </c>
      <c r="I96" s="240"/>
      <c r="J96" s="231">
        <f t="shared" si="37"/>
        <v>2019</v>
      </c>
      <c r="K96" s="232">
        <f t="shared" si="38"/>
        <v>0</v>
      </c>
      <c r="L96" s="217">
        <v>0</v>
      </c>
      <c r="M96" s="233">
        <v>1</v>
      </c>
      <c r="N96" s="233"/>
      <c r="O96" s="233"/>
      <c r="P96" s="221">
        <f t="shared" si="54"/>
        <v>0</v>
      </c>
      <c r="Q96" s="233">
        <v>1</v>
      </c>
      <c r="R96" s="233"/>
      <c r="S96" s="233"/>
      <c r="T96" s="221">
        <f t="shared" si="56"/>
        <v>0</v>
      </c>
      <c r="U96" s="233">
        <v>1</v>
      </c>
      <c r="V96" s="233"/>
      <c r="W96" s="233"/>
      <c r="X96" s="221">
        <f t="shared" si="51"/>
        <v>0</v>
      </c>
      <c r="Y96" s="233">
        <v>1</v>
      </c>
      <c r="Z96" s="233"/>
      <c r="AA96" s="233"/>
      <c r="AB96" s="221">
        <f t="shared" si="41"/>
        <v>0</v>
      </c>
      <c r="AC96" s="233">
        <v>1</v>
      </c>
      <c r="AD96" s="233"/>
      <c r="AE96" s="233"/>
      <c r="AF96" s="221">
        <f t="shared" si="42"/>
        <v>0</v>
      </c>
      <c r="AG96" s="233">
        <v>1</v>
      </c>
      <c r="AH96" s="233"/>
      <c r="AI96" s="233"/>
      <c r="AJ96" s="221">
        <f t="shared" si="57"/>
        <v>0</v>
      </c>
      <c r="AK96" s="233">
        <v>1</v>
      </c>
      <c r="AL96" s="233">
        <v>1</v>
      </c>
      <c r="AM96" s="233"/>
      <c r="AN96" s="233"/>
      <c r="AO96" s="221">
        <f t="shared" si="44"/>
        <v>0</v>
      </c>
      <c r="AP96" s="233">
        <v>1</v>
      </c>
      <c r="AQ96" s="233"/>
      <c r="AR96" s="233"/>
      <c r="AS96" s="234">
        <f t="shared" si="53"/>
        <v>0</v>
      </c>
      <c r="AT96" s="233">
        <v>1</v>
      </c>
      <c r="AU96" s="233"/>
      <c r="AV96" s="233"/>
      <c r="AW96" s="221">
        <f t="shared" si="46"/>
        <v>0</v>
      </c>
      <c r="AX96" s="233">
        <v>1</v>
      </c>
      <c r="AY96" s="233"/>
      <c r="AZ96" s="233"/>
      <c r="BA96" s="221">
        <f t="shared" si="47"/>
        <v>0</v>
      </c>
      <c r="BB96" s="205">
        <f t="shared" si="48"/>
        <v>0</v>
      </c>
      <c r="BC96" s="235">
        <v>0</v>
      </c>
      <c r="BD96" s="205">
        <f t="shared" si="49"/>
        <v>0</v>
      </c>
      <c r="BE96" s="205" t="str">
        <f t="shared" si="50"/>
        <v>geen actie</v>
      </c>
      <c r="BF96" s="201">
        <v>95</v>
      </c>
      <c r="BG96" s="236"/>
      <c r="BH96" s="236"/>
      <c r="BI96" s="236"/>
      <c r="BJ96" s="236"/>
      <c r="BK96" s="236"/>
      <c r="BL96" s="236"/>
      <c r="BM96" s="236"/>
      <c r="BN96" s="236"/>
    </row>
    <row r="97" spans="1:66" x14ac:dyDescent="0.3">
      <c r="A97" s="201">
        <v>96</v>
      </c>
      <c r="B97" s="201" t="str">
        <f t="shared" si="35"/>
        <v>v</v>
      </c>
      <c r="C97" s="201"/>
      <c r="D97" s="254"/>
      <c r="E97" s="226"/>
      <c r="F97" s="205"/>
      <c r="G97" s="238"/>
      <c r="H97" s="229">
        <f t="shared" si="36"/>
        <v>0</v>
      </c>
      <c r="I97" s="230"/>
      <c r="J97" s="231">
        <f t="shared" si="37"/>
        <v>2019</v>
      </c>
      <c r="K97" s="232">
        <f t="shared" si="38"/>
        <v>0</v>
      </c>
      <c r="L97" s="217">
        <v>0</v>
      </c>
      <c r="M97" s="233">
        <v>1</v>
      </c>
      <c r="N97" s="233"/>
      <c r="O97" s="233"/>
      <c r="P97" s="221">
        <f t="shared" si="54"/>
        <v>0</v>
      </c>
      <c r="Q97" s="233">
        <v>1</v>
      </c>
      <c r="R97" s="233"/>
      <c r="S97" s="233"/>
      <c r="T97" s="221">
        <f t="shared" si="56"/>
        <v>0</v>
      </c>
      <c r="U97" s="233">
        <v>1</v>
      </c>
      <c r="V97" s="233"/>
      <c r="W97" s="233"/>
      <c r="X97" s="221">
        <f t="shared" si="51"/>
        <v>0</v>
      </c>
      <c r="Y97" s="233">
        <v>1</v>
      </c>
      <c r="Z97" s="233"/>
      <c r="AA97" s="233"/>
      <c r="AB97" s="221">
        <f t="shared" si="41"/>
        <v>0</v>
      </c>
      <c r="AC97" s="233">
        <v>1</v>
      </c>
      <c r="AD97" s="233"/>
      <c r="AE97" s="205"/>
      <c r="AF97" s="221">
        <f t="shared" si="42"/>
        <v>0</v>
      </c>
      <c r="AG97" s="233">
        <v>1</v>
      </c>
      <c r="AH97" s="233"/>
      <c r="AI97" s="205"/>
      <c r="AJ97" s="221">
        <f t="shared" si="57"/>
        <v>0</v>
      </c>
      <c r="AK97" s="233">
        <v>1</v>
      </c>
      <c r="AL97" s="233">
        <v>1</v>
      </c>
      <c r="AM97" s="233"/>
      <c r="AN97" s="205"/>
      <c r="AO97" s="221">
        <f t="shared" si="44"/>
        <v>0</v>
      </c>
      <c r="AP97" s="233">
        <v>1</v>
      </c>
      <c r="AQ97" s="233"/>
      <c r="AR97" s="205"/>
      <c r="AS97" s="234">
        <f t="shared" si="53"/>
        <v>0</v>
      </c>
      <c r="AT97" s="233">
        <v>1</v>
      </c>
      <c r="AU97" s="233"/>
      <c r="AV97" s="205"/>
      <c r="AW97" s="221">
        <f t="shared" si="46"/>
        <v>0</v>
      </c>
      <c r="AX97" s="233">
        <v>1</v>
      </c>
      <c r="AY97" s="233"/>
      <c r="AZ97" s="205"/>
      <c r="BA97" s="221">
        <f t="shared" si="47"/>
        <v>0</v>
      </c>
      <c r="BB97" s="205">
        <f t="shared" si="48"/>
        <v>0</v>
      </c>
      <c r="BC97" s="235">
        <v>0</v>
      </c>
      <c r="BD97" s="205">
        <f t="shared" si="49"/>
        <v>0</v>
      </c>
      <c r="BE97" s="205" t="str">
        <f t="shared" si="50"/>
        <v>geen actie</v>
      </c>
      <c r="BF97" s="201">
        <v>96</v>
      </c>
      <c r="BG97" s="236"/>
      <c r="BH97" s="236"/>
      <c r="BI97" s="236"/>
      <c r="BJ97" s="236"/>
      <c r="BK97" s="236"/>
      <c r="BL97" s="236"/>
      <c r="BM97" s="236"/>
      <c r="BN97" s="236"/>
    </row>
    <row r="98" spans="1:66" x14ac:dyDescent="0.3">
      <c r="A98" s="201">
        <v>97</v>
      </c>
      <c r="B98" s="201" t="str">
        <f t="shared" ref="B98:B129" si="58">IF(A98=BF98,"v","x")</f>
        <v>v</v>
      </c>
      <c r="C98" s="201"/>
      <c r="D98" s="254"/>
      <c r="E98" s="226"/>
      <c r="F98" s="205"/>
      <c r="G98" s="238"/>
      <c r="H98" s="229">
        <f t="shared" ref="H98:H124" si="59">SUM(L98+P98+T98+X98+AB98+AF98+AJ98+AO98+AS98+AW98+BA98)</f>
        <v>0</v>
      </c>
      <c r="I98" s="240"/>
      <c r="J98" s="231">
        <f t="shared" ref="J98:J129" si="60">2019-I98</f>
        <v>2019</v>
      </c>
      <c r="K98" s="232">
        <f t="shared" ref="K98:K129" si="61">H98-L98</f>
        <v>0</v>
      </c>
      <c r="L98" s="217">
        <v>0</v>
      </c>
      <c r="M98" s="233">
        <v>1</v>
      </c>
      <c r="N98" s="233"/>
      <c r="O98" s="233"/>
      <c r="P98" s="221">
        <f t="shared" si="54"/>
        <v>0</v>
      </c>
      <c r="Q98" s="233">
        <v>1</v>
      </c>
      <c r="R98" s="233"/>
      <c r="S98" s="233"/>
      <c r="T98" s="221">
        <f t="shared" si="56"/>
        <v>0</v>
      </c>
      <c r="U98" s="233">
        <v>1</v>
      </c>
      <c r="V98" s="233"/>
      <c r="W98" s="233"/>
      <c r="X98" s="221">
        <f t="shared" si="51"/>
        <v>0</v>
      </c>
      <c r="Y98" s="233">
        <v>1</v>
      </c>
      <c r="Z98" s="233"/>
      <c r="AA98" s="233"/>
      <c r="AB98" s="221">
        <f t="shared" ref="AB98:AB129" si="62">SUM(Z98*10+AA98)/Y98*10</f>
        <v>0</v>
      </c>
      <c r="AC98" s="233">
        <v>1</v>
      </c>
      <c r="AD98" s="233"/>
      <c r="AE98" s="233"/>
      <c r="AF98" s="221">
        <f t="shared" ref="AF98:AF129" si="63">SUM(AD98*10+AE98)/AC98*10</f>
        <v>0</v>
      </c>
      <c r="AG98" s="233">
        <v>1</v>
      </c>
      <c r="AH98" s="233"/>
      <c r="AI98" s="233"/>
      <c r="AJ98" s="221">
        <f t="shared" si="57"/>
        <v>0</v>
      </c>
      <c r="AK98" s="233">
        <v>1</v>
      </c>
      <c r="AL98" s="233">
        <v>1</v>
      </c>
      <c r="AM98" s="233"/>
      <c r="AN98" s="233"/>
      <c r="AO98" s="221">
        <f t="shared" ref="AO98:AO129" si="64">SUM(AM98*10+AN98/AL98)/AK98*10</f>
        <v>0</v>
      </c>
      <c r="AP98" s="233">
        <v>1</v>
      </c>
      <c r="AQ98" s="233"/>
      <c r="AR98" s="233"/>
      <c r="AS98" s="234">
        <f t="shared" si="53"/>
        <v>0</v>
      </c>
      <c r="AT98" s="233">
        <v>1</v>
      </c>
      <c r="AU98" s="233"/>
      <c r="AV98" s="233"/>
      <c r="AW98" s="221">
        <f t="shared" ref="AW98:AW129" si="65">SUM(AU98*10+AV98)/AT98*10</f>
        <v>0</v>
      </c>
      <c r="AX98" s="233">
        <v>1</v>
      </c>
      <c r="AY98" s="233"/>
      <c r="AZ98" s="233"/>
      <c r="BA98" s="221">
        <f t="shared" ref="BA98:BA129" si="66">SUM(AY98*10+AZ98)/AX98*10</f>
        <v>0</v>
      </c>
      <c r="BB98" s="205">
        <f t="shared" ref="BB98:BB124" si="67">IF(H98&lt;250,0,IF(H98&lt;500,250,IF(H98&lt;750,"500",IF(H98&lt;1000,750,IF(H98&lt;1500,1000,IF(H98&lt;2000,1500,IF(H98&lt;2500,2000,IF(H98&lt;3000,2500,3000))))))))</f>
        <v>0</v>
      </c>
      <c r="BC98" s="235">
        <v>0</v>
      </c>
      <c r="BD98" s="205">
        <f t="shared" ref="BD98:BD129" si="68">BB98-BC98</f>
        <v>0</v>
      </c>
      <c r="BE98" s="205" t="str">
        <f t="shared" ref="BE98:BE129" si="69">IF(BD98=0,"geen actie",CONCATENATE("diploma uitschrijven: ",BB98," punten"))</f>
        <v>geen actie</v>
      </c>
      <c r="BF98" s="201">
        <v>97</v>
      </c>
      <c r="BG98" s="236"/>
      <c r="BH98" s="236"/>
      <c r="BI98" s="236"/>
      <c r="BJ98" s="236"/>
      <c r="BK98" s="236"/>
      <c r="BL98" s="236"/>
      <c r="BM98" s="236"/>
      <c r="BN98" s="236"/>
    </row>
    <row r="99" spans="1:66" x14ac:dyDescent="0.3">
      <c r="A99" s="201">
        <v>98</v>
      </c>
      <c r="B99" s="201" t="str">
        <f t="shared" si="58"/>
        <v>v</v>
      </c>
      <c r="C99" s="201"/>
      <c r="D99" s="254"/>
      <c r="E99" s="226"/>
      <c r="F99" s="227"/>
      <c r="G99" s="228"/>
      <c r="H99" s="229">
        <f t="shared" si="59"/>
        <v>0</v>
      </c>
      <c r="I99" s="240"/>
      <c r="J99" s="231">
        <f t="shared" si="60"/>
        <v>2019</v>
      </c>
      <c r="K99" s="232">
        <f t="shared" si="61"/>
        <v>0</v>
      </c>
      <c r="L99" s="217">
        <v>0</v>
      </c>
      <c r="M99" s="233">
        <v>1</v>
      </c>
      <c r="N99" s="233"/>
      <c r="O99" s="233"/>
      <c r="P99" s="221">
        <f t="shared" si="54"/>
        <v>0</v>
      </c>
      <c r="Q99" s="233">
        <v>1</v>
      </c>
      <c r="R99" s="233"/>
      <c r="S99" s="233"/>
      <c r="T99" s="221">
        <f t="shared" si="56"/>
        <v>0</v>
      </c>
      <c r="U99" s="233">
        <v>1</v>
      </c>
      <c r="V99" s="233"/>
      <c r="W99" s="233"/>
      <c r="X99" s="221">
        <f t="shared" si="51"/>
        <v>0</v>
      </c>
      <c r="Y99" s="233">
        <v>1</v>
      </c>
      <c r="Z99" s="233"/>
      <c r="AA99" s="233"/>
      <c r="AB99" s="221">
        <f t="shared" si="62"/>
        <v>0</v>
      </c>
      <c r="AC99" s="233">
        <v>1</v>
      </c>
      <c r="AD99" s="233"/>
      <c r="AE99" s="233"/>
      <c r="AF99" s="221">
        <f t="shared" si="63"/>
        <v>0</v>
      </c>
      <c r="AG99" s="233">
        <v>1</v>
      </c>
      <c r="AH99" s="233"/>
      <c r="AI99" s="233"/>
      <c r="AJ99" s="221">
        <f t="shared" si="57"/>
        <v>0</v>
      </c>
      <c r="AK99" s="233">
        <v>1</v>
      </c>
      <c r="AL99" s="233">
        <v>1</v>
      </c>
      <c r="AM99" s="233"/>
      <c r="AN99" s="233"/>
      <c r="AO99" s="221">
        <f t="shared" si="64"/>
        <v>0</v>
      </c>
      <c r="AP99" s="233">
        <v>1</v>
      </c>
      <c r="AQ99" s="233"/>
      <c r="AR99" s="233"/>
      <c r="AS99" s="234">
        <f t="shared" si="53"/>
        <v>0</v>
      </c>
      <c r="AT99" s="233">
        <v>1</v>
      </c>
      <c r="AU99" s="233"/>
      <c r="AV99" s="233"/>
      <c r="AW99" s="221">
        <f t="shared" si="65"/>
        <v>0</v>
      </c>
      <c r="AX99" s="233">
        <v>1</v>
      </c>
      <c r="AY99" s="233"/>
      <c r="AZ99" s="233"/>
      <c r="BA99" s="221">
        <f t="shared" si="66"/>
        <v>0</v>
      </c>
      <c r="BB99" s="205">
        <f t="shared" si="67"/>
        <v>0</v>
      </c>
      <c r="BC99" s="235">
        <v>0</v>
      </c>
      <c r="BD99" s="205">
        <f t="shared" si="68"/>
        <v>0</v>
      </c>
      <c r="BE99" s="205" t="str">
        <f t="shared" si="69"/>
        <v>geen actie</v>
      </c>
      <c r="BF99" s="201">
        <v>98</v>
      </c>
      <c r="BG99" s="236"/>
      <c r="BH99" s="236"/>
      <c r="BI99" s="236"/>
      <c r="BJ99" s="236"/>
      <c r="BK99" s="236"/>
      <c r="BL99" s="236"/>
      <c r="BM99" s="236"/>
      <c r="BN99" s="236"/>
    </row>
    <row r="100" spans="1:66" x14ac:dyDescent="0.3">
      <c r="A100" s="201">
        <v>99</v>
      </c>
      <c r="B100" s="201" t="str">
        <f t="shared" si="58"/>
        <v>v</v>
      </c>
      <c r="C100" s="201"/>
      <c r="D100" s="254"/>
      <c r="E100" s="226"/>
      <c r="F100" s="205"/>
      <c r="G100" s="238"/>
      <c r="H100" s="229">
        <f t="shared" si="59"/>
        <v>0</v>
      </c>
      <c r="I100" s="230"/>
      <c r="J100" s="231">
        <f t="shared" si="60"/>
        <v>2019</v>
      </c>
      <c r="K100" s="232">
        <f t="shared" si="61"/>
        <v>0</v>
      </c>
      <c r="L100" s="217">
        <v>0</v>
      </c>
      <c r="M100" s="233">
        <v>1</v>
      </c>
      <c r="N100" s="233"/>
      <c r="O100" s="233"/>
      <c r="P100" s="221">
        <f t="shared" si="54"/>
        <v>0</v>
      </c>
      <c r="Q100" s="233">
        <v>1</v>
      </c>
      <c r="R100" s="233"/>
      <c r="S100" s="233"/>
      <c r="T100" s="221">
        <f t="shared" si="56"/>
        <v>0</v>
      </c>
      <c r="U100" s="233">
        <v>1</v>
      </c>
      <c r="V100" s="233"/>
      <c r="W100" s="233"/>
      <c r="X100" s="221">
        <f t="shared" si="51"/>
        <v>0</v>
      </c>
      <c r="Y100" s="233">
        <v>1</v>
      </c>
      <c r="Z100" s="233"/>
      <c r="AA100" s="233"/>
      <c r="AB100" s="221">
        <f t="shared" si="62"/>
        <v>0</v>
      </c>
      <c r="AC100" s="233">
        <v>1</v>
      </c>
      <c r="AD100" s="233"/>
      <c r="AE100" s="233"/>
      <c r="AF100" s="221">
        <f t="shared" si="63"/>
        <v>0</v>
      </c>
      <c r="AG100" s="233">
        <v>1</v>
      </c>
      <c r="AH100" s="233"/>
      <c r="AI100" s="233"/>
      <c r="AJ100" s="221">
        <f t="shared" si="57"/>
        <v>0</v>
      </c>
      <c r="AK100" s="233">
        <v>1</v>
      </c>
      <c r="AL100" s="233">
        <v>1</v>
      </c>
      <c r="AM100" s="233"/>
      <c r="AN100" s="233"/>
      <c r="AO100" s="221">
        <f t="shared" si="64"/>
        <v>0</v>
      </c>
      <c r="AP100" s="233">
        <v>1</v>
      </c>
      <c r="AQ100" s="233"/>
      <c r="AR100" s="233"/>
      <c r="AS100" s="234">
        <f t="shared" si="53"/>
        <v>0</v>
      </c>
      <c r="AT100" s="233">
        <v>1</v>
      </c>
      <c r="AU100" s="233"/>
      <c r="AV100" s="233"/>
      <c r="AW100" s="221">
        <f t="shared" si="65"/>
        <v>0</v>
      </c>
      <c r="AX100" s="233">
        <v>1</v>
      </c>
      <c r="AY100" s="233"/>
      <c r="AZ100" s="233"/>
      <c r="BA100" s="221">
        <f t="shared" si="66"/>
        <v>0</v>
      </c>
      <c r="BB100" s="205">
        <f t="shared" si="67"/>
        <v>0</v>
      </c>
      <c r="BC100" s="235">
        <v>0</v>
      </c>
      <c r="BD100" s="205">
        <f t="shared" si="68"/>
        <v>0</v>
      </c>
      <c r="BE100" s="205" t="str">
        <f t="shared" si="69"/>
        <v>geen actie</v>
      </c>
      <c r="BF100" s="201">
        <v>99</v>
      </c>
      <c r="BG100" s="236"/>
      <c r="BH100" s="236"/>
      <c r="BI100" s="236"/>
      <c r="BJ100" s="236"/>
      <c r="BK100" s="236"/>
      <c r="BL100" s="236"/>
      <c r="BM100" s="236"/>
      <c r="BN100" s="236"/>
    </row>
    <row r="101" spans="1:66" ht="18" customHeight="1" x14ac:dyDescent="0.3">
      <c r="A101" s="201">
        <v>100</v>
      </c>
      <c r="B101" s="201" t="str">
        <f t="shared" si="58"/>
        <v>v</v>
      </c>
      <c r="C101" s="201"/>
      <c r="D101" s="254"/>
      <c r="E101" s="226"/>
      <c r="F101" s="205"/>
      <c r="G101" s="238"/>
      <c r="H101" s="229">
        <f t="shared" si="59"/>
        <v>0</v>
      </c>
      <c r="I101" s="240"/>
      <c r="J101" s="231">
        <f t="shared" si="60"/>
        <v>2019</v>
      </c>
      <c r="K101" s="232">
        <f t="shared" si="61"/>
        <v>0</v>
      </c>
      <c r="L101" s="217">
        <v>0</v>
      </c>
      <c r="M101" s="233">
        <v>1</v>
      </c>
      <c r="N101" s="233"/>
      <c r="O101" s="233"/>
      <c r="P101" s="221">
        <f t="shared" si="54"/>
        <v>0</v>
      </c>
      <c r="Q101" s="233">
        <v>1</v>
      </c>
      <c r="R101" s="233"/>
      <c r="S101" s="233"/>
      <c r="T101" s="221">
        <f t="shared" si="56"/>
        <v>0</v>
      </c>
      <c r="U101" s="233">
        <v>1</v>
      </c>
      <c r="V101" s="233"/>
      <c r="W101" s="233"/>
      <c r="X101" s="221">
        <f t="shared" si="51"/>
        <v>0</v>
      </c>
      <c r="Y101" s="233">
        <v>1</v>
      </c>
      <c r="Z101" s="233"/>
      <c r="AA101" s="233"/>
      <c r="AB101" s="221">
        <f t="shared" si="62"/>
        <v>0</v>
      </c>
      <c r="AC101" s="233">
        <v>1</v>
      </c>
      <c r="AD101" s="233"/>
      <c r="AE101" s="233"/>
      <c r="AF101" s="221">
        <f t="shared" si="63"/>
        <v>0</v>
      </c>
      <c r="AG101" s="233">
        <v>1</v>
      </c>
      <c r="AH101" s="233"/>
      <c r="AI101" s="233"/>
      <c r="AJ101" s="221">
        <f t="shared" si="57"/>
        <v>0</v>
      </c>
      <c r="AK101" s="233">
        <v>1</v>
      </c>
      <c r="AL101" s="233">
        <v>1</v>
      </c>
      <c r="AM101" s="233"/>
      <c r="AN101" s="233"/>
      <c r="AO101" s="221">
        <f t="shared" si="64"/>
        <v>0</v>
      </c>
      <c r="AP101" s="233">
        <v>1</v>
      </c>
      <c r="AQ101" s="233"/>
      <c r="AR101" s="233"/>
      <c r="AS101" s="234">
        <f t="shared" si="53"/>
        <v>0</v>
      </c>
      <c r="AT101" s="233">
        <v>1</v>
      </c>
      <c r="AU101" s="233"/>
      <c r="AV101" s="233"/>
      <c r="AW101" s="221">
        <f t="shared" si="65"/>
        <v>0</v>
      </c>
      <c r="AX101" s="233">
        <v>1</v>
      </c>
      <c r="AY101" s="233"/>
      <c r="AZ101" s="233"/>
      <c r="BA101" s="221">
        <f t="shared" si="66"/>
        <v>0</v>
      </c>
      <c r="BB101" s="205">
        <f t="shared" si="67"/>
        <v>0</v>
      </c>
      <c r="BC101" s="235">
        <v>0</v>
      </c>
      <c r="BD101" s="205">
        <f t="shared" si="68"/>
        <v>0</v>
      </c>
      <c r="BE101" s="205" t="str">
        <f t="shared" si="69"/>
        <v>geen actie</v>
      </c>
      <c r="BF101" s="201">
        <v>100</v>
      </c>
      <c r="BG101" s="236"/>
      <c r="BH101" s="236"/>
      <c r="BI101" s="236"/>
      <c r="BJ101" s="236"/>
      <c r="BK101" s="236"/>
      <c r="BL101" s="236"/>
      <c r="BM101" s="236"/>
      <c r="BN101" s="236"/>
    </row>
    <row r="102" spans="1:66" x14ac:dyDescent="0.3">
      <c r="A102" s="201">
        <v>101</v>
      </c>
      <c r="B102" s="201" t="str">
        <f t="shared" si="58"/>
        <v>v</v>
      </c>
      <c r="C102" s="201"/>
      <c r="D102" s="254"/>
      <c r="E102" s="226"/>
      <c r="F102" s="205"/>
      <c r="G102" s="238"/>
      <c r="H102" s="229">
        <f t="shared" si="59"/>
        <v>0</v>
      </c>
      <c r="I102" s="240"/>
      <c r="J102" s="231">
        <f t="shared" si="60"/>
        <v>2019</v>
      </c>
      <c r="K102" s="232">
        <f t="shared" si="61"/>
        <v>0</v>
      </c>
      <c r="L102" s="217">
        <v>0</v>
      </c>
      <c r="M102" s="233">
        <v>1</v>
      </c>
      <c r="N102" s="233"/>
      <c r="O102" s="233"/>
      <c r="P102" s="221">
        <f t="shared" si="54"/>
        <v>0</v>
      </c>
      <c r="Q102" s="233">
        <v>1</v>
      </c>
      <c r="R102" s="233"/>
      <c r="S102" s="233"/>
      <c r="T102" s="221">
        <f t="shared" si="56"/>
        <v>0</v>
      </c>
      <c r="U102" s="233">
        <v>1</v>
      </c>
      <c r="V102" s="233"/>
      <c r="W102" s="233"/>
      <c r="X102" s="221">
        <f t="shared" si="51"/>
        <v>0</v>
      </c>
      <c r="Y102" s="233">
        <v>1</v>
      </c>
      <c r="Z102" s="233"/>
      <c r="AA102" s="233"/>
      <c r="AB102" s="221">
        <f t="shared" si="62"/>
        <v>0</v>
      </c>
      <c r="AC102" s="233">
        <v>1</v>
      </c>
      <c r="AD102" s="233"/>
      <c r="AE102" s="233"/>
      <c r="AF102" s="221">
        <f t="shared" si="63"/>
        <v>0</v>
      </c>
      <c r="AG102" s="233">
        <v>1</v>
      </c>
      <c r="AH102" s="233"/>
      <c r="AI102" s="233"/>
      <c r="AJ102" s="221">
        <f t="shared" si="57"/>
        <v>0</v>
      </c>
      <c r="AK102" s="233">
        <v>1</v>
      </c>
      <c r="AL102" s="233">
        <v>1</v>
      </c>
      <c r="AM102" s="233"/>
      <c r="AN102" s="233"/>
      <c r="AO102" s="221">
        <f t="shared" si="64"/>
        <v>0</v>
      </c>
      <c r="AP102" s="233">
        <v>1</v>
      </c>
      <c r="AQ102" s="233"/>
      <c r="AR102" s="233"/>
      <c r="AS102" s="234">
        <f t="shared" si="53"/>
        <v>0</v>
      </c>
      <c r="AT102" s="233">
        <v>1</v>
      </c>
      <c r="AU102" s="233"/>
      <c r="AV102" s="233"/>
      <c r="AW102" s="221">
        <f t="shared" si="65"/>
        <v>0</v>
      </c>
      <c r="AX102" s="233">
        <v>1</v>
      </c>
      <c r="AY102" s="233"/>
      <c r="AZ102" s="233"/>
      <c r="BA102" s="221">
        <f t="shared" si="66"/>
        <v>0</v>
      </c>
      <c r="BB102" s="205">
        <f t="shared" si="67"/>
        <v>0</v>
      </c>
      <c r="BC102" s="235">
        <v>0</v>
      </c>
      <c r="BD102" s="205">
        <f t="shared" si="68"/>
        <v>0</v>
      </c>
      <c r="BE102" s="205" t="str">
        <f t="shared" si="69"/>
        <v>geen actie</v>
      </c>
      <c r="BF102" s="201">
        <v>101</v>
      </c>
      <c r="BG102" s="236"/>
      <c r="BH102" s="236"/>
      <c r="BI102" s="236"/>
      <c r="BJ102" s="236"/>
      <c r="BK102" s="236"/>
      <c r="BL102" s="236"/>
      <c r="BM102" s="236"/>
      <c r="BN102" s="236"/>
    </row>
    <row r="103" spans="1:66" ht="18" customHeight="1" x14ac:dyDescent="0.3">
      <c r="A103" s="201">
        <v>102</v>
      </c>
      <c r="B103" s="201" t="str">
        <f t="shared" si="58"/>
        <v>v</v>
      </c>
      <c r="C103" s="201"/>
      <c r="D103" s="254"/>
      <c r="E103" s="226"/>
      <c r="F103" s="205"/>
      <c r="G103" s="238"/>
      <c r="H103" s="229">
        <f t="shared" si="59"/>
        <v>0</v>
      </c>
      <c r="I103" s="230"/>
      <c r="J103" s="231">
        <f t="shared" si="60"/>
        <v>2019</v>
      </c>
      <c r="K103" s="232">
        <f t="shared" si="61"/>
        <v>0</v>
      </c>
      <c r="L103" s="217">
        <v>0</v>
      </c>
      <c r="M103" s="233">
        <v>1</v>
      </c>
      <c r="N103" s="233"/>
      <c r="O103" s="233"/>
      <c r="P103" s="221"/>
      <c r="Q103" s="233">
        <v>1</v>
      </c>
      <c r="R103" s="233"/>
      <c r="S103" s="233"/>
      <c r="T103" s="221"/>
      <c r="U103" s="233">
        <v>1</v>
      </c>
      <c r="V103" s="233"/>
      <c r="W103" s="233"/>
      <c r="X103" s="221">
        <f t="shared" si="51"/>
        <v>0</v>
      </c>
      <c r="Y103" s="233">
        <v>1</v>
      </c>
      <c r="Z103" s="233"/>
      <c r="AA103" s="233"/>
      <c r="AB103" s="221"/>
      <c r="AC103" s="233">
        <v>1</v>
      </c>
      <c r="AD103" s="233"/>
      <c r="AE103" s="233"/>
      <c r="AF103" s="221">
        <f t="shared" si="63"/>
        <v>0</v>
      </c>
      <c r="AG103" s="233">
        <v>1</v>
      </c>
      <c r="AH103" s="233"/>
      <c r="AI103" s="233"/>
      <c r="AJ103" s="221"/>
      <c r="AK103" s="233">
        <v>1</v>
      </c>
      <c r="AL103" s="233">
        <v>1</v>
      </c>
      <c r="AM103" s="233"/>
      <c r="AN103" s="233"/>
      <c r="AO103" s="221">
        <f t="shared" si="64"/>
        <v>0</v>
      </c>
      <c r="AP103" s="233">
        <v>1</v>
      </c>
      <c r="AQ103" s="233"/>
      <c r="AR103" s="233"/>
      <c r="AS103" s="221"/>
      <c r="AT103" s="233">
        <v>1</v>
      </c>
      <c r="AU103" s="233"/>
      <c r="AV103" s="233"/>
      <c r="AW103" s="221">
        <f t="shared" si="65"/>
        <v>0</v>
      </c>
      <c r="AX103" s="233">
        <v>1</v>
      </c>
      <c r="AY103" s="233"/>
      <c r="AZ103" s="233"/>
      <c r="BA103" s="221">
        <f t="shared" si="66"/>
        <v>0</v>
      </c>
      <c r="BB103" s="205">
        <f t="shared" si="67"/>
        <v>0</v>
      </c>
      <c r="BC103" s="235">
        <v>0</v>
      </c>
      <c r="BD103" s="205">
        <f t="shared" si="68"/>
        <v>0</v>
      </c>
      <c r="BE103" s="205" t="str">
        <f t="shared" si="69"/>
        <v>geen actie</v>
      </c>
      <c r="BF103" s="201">
        <v>102</v>
      </c>
      <c r="BG103" s="236"/>
      <c r="BH103" s="236"/>
      <c r="BI103" s="236"/>
      <c r="BJ103" s="236"/>
      <c r="BK103" s="236"/>
      <c r="BL103" s="236"/>
      <c r="BM103" s="236"/>
      <c r="BN103" s="236"/>
    </row>
    <row r="104" spans="1:66" ht="18" customHeight="1" x14ac:dyDescent="0.3">
      <c r="A104" s="201">
        <v>103</v>
      </c>
      <c r="B104" s="201" t="str">
        <f t="shared" si="58"/>
        <v>v</v>
      </c>
      <c r="C104" s="201"/>
      <c r="D104" s="540"/>
      <c r="E104" s="226"/>
      <c r="F104" s="205"/>
      <c r="G104" s="238"/>
      <c r="H104" s="229">
        <f t="shared" si="59"/>
        <v>0</v>
      </c>
      <c r="I104" s="230"/>
      <c r="J104" s="231">
        <f t="shared" si="60"/>
        <v>2019</v>
      </c>
      <c r="K104" s="232">
        <f t="shared" si="61"/>
        <v>0</v>
      </c>
      <c r="L104" s="217">
        <v>0</v>
      </c>
      <c r="M104" s="233">
        <v>1</v>
      </c>
      <c r="N104" s="233"/>
      <c r="O104" s="233"/>
      <c r="P104" s="221"/>
      <c r="Q104" s="233">
        <v>1</v>
      </c>
      <c r="R104" s="233"/>
      <c r="S104" s="233"/>
      <c r="T104" s="221"/>
      <c r="U104" s="233">
        <v>1</v>
      </c>
      <c r="V104" s="233"/>
      <c r="W104" s="233"/>
      <c r="X104" s="221">
        <f t="shared" si="51"/>
        <v>0</v>
      </c>
      <c r="Y104" s="233">
        <v>1</v>
      </c>
      <c r="Z104" s="233"/>
      <c r="AA104" s="233"/>
      <c r="AB104" s="221"/>
      <c r="AC104" s="233">
        <v>1</v>
      </c>
      <c r="AD104" s="233"/>
      <c r="AE104" s="233"/>
      <c r="AF104" s="221">
        <f t="shared" si="63"/>
        <v>0</v>
      </c>
      <c r="AG104" s="233">
        <v>1</v>
      </c>
      <c r="AH104" s="233"/>
      <c r="AI104" s="233"/>
      <c r="AJ104" s="221"/>
      <c r="AK104" s="233">
        <v>1</v>
      </c>
      <c r="AL104" s="233">
        <v>1</v>
      </c>
      <c r="AM104" s="233"/>
      <c r="AN104" s="233"/>
      <c r="AO104" s="221">
        <f t="shared" si="64"/>
        <v>0</v>
      </c>
      <c r="AP104" s="233">
        <v>1</v>
      </c>
      <c r="AQ104" s="233"/>
      <c r="AR104" s="233"/>
      <c r="AS104" s="221"/>
      <c r="AT104" s="233">
        <v>1</v>
      </c>
      <c r="AU104" s="233"/>
      <c r="AV104" s="233"/>
      <c r="AW104" s="221">
        <f t="shared" si="65"/>
        <v>0</v>
      </c>
      <c r="AX104" s="233">
        <v>1</v>
      </c>
      <c r="AY104" s="233"/>
      <c r="AZ104" s="233"/>
      <c r="BA104" s="221">
        <f t="shared" si="66"/>
        <v>0</v>
      </c>
      <c r="BB104" s="205">
        <f t="shared" si="67"/>
        <v>0</v>
      </c>
      <c r="BC104" s="235">
        <v>0</v>
      </c>
      <c r="BD104" s="205">
        <f t="shared" si="68"/>
        <v>0</v>
      </c>
      <c r="BE104" s="205" t="str">
        <f t="shared" si="69"/>
        <v>geen actie</v>
      </c>
      <c r="BF104" s="201">
        <v>103</v>
      </c>
      <c r="BG104" s="236"/>
      <c r="BH104" s="236"/>
      <c r="BI104" s="236"/>
      <c r="BJ104" s="236"/>
      <c r="BK104" s="236"/>
      <c r="BL104" s="236"/>
      <c r="BM104" s="236"/>
      <c r="BN104" s="236"/>
    </row>
    <row r="105" spans="1:66" ht="18" customHeight="1" x14ac:dyDescent="0.3">
      <c r="A105" s="201">
        <v>104</v>
      </c>
      <c r="B105" s="201" t="str">
        <f t="shared" si="58"/>
        <v>v</v>
      </c>
      <c r="C105" s="201"/>
      <c r="D105" s="254"/>
      <c r="E105" s="226"/>
      <c r="F105" s="205"/>
      <c r="G105" s="238"/>
      <c r="H105" s="229">
        <f t="shared" si="59"/>
        <v>0</v>
      </c>
      <c r="I105" s="230"/>
      <c r="J105" s="231">
        <f t="shared" si="60"/>
        <v>2019</v>
      </c>
      <c r="K105" s="232">
        <f t="shared" si="61"/>
        <v>0</v>
      </c>
      <c r="L105" s="217">
        <v>0</v>
      </c>
      <c r="M105" s="233">
        <v>1</v>
      </c>
      <c r="N105" s="233"/>
      <c r="O105" s="233"/>
      <c r="P105" s="221"/>
      <c r="Q105" s="233">
        <v>1</v>
      </c>
      <c r="R105" s="233"/>
      <c r="S105" s="233"/>
      <c r="T105" s="221"/>
      <c r="U105" s="233">
        <v>1</v>
      </c>
      <c r="V105" s="233"/>
      <c r="W105" s="233"/>
      <c r="X105" s="221">
        <f t="shared" ref="X105:X136" si="70">SUM(V105*10+W105)/U105*10</f>
        <v>0</v>
      </c>
      <c r="Y105" s="233">
        <v>1</v>
      </c>
      <c r="Z105" s="233"/>
      <c r="AA105" s="233"/>
      <c r="AB105" s="221"/>
      <c r="AC105" s="233">
        <v>1</v>
      </c>
      <c r="AD105" s="233"/>
      <c r="AE105" s="233"/>
      <c r="AF105" s="221">
        <f t="shared" si="63"/>
        <v>0</v>
      </c>
      <c r="AG105" s="233">
        <v>1</v>
      </c>
      <c r="AH105" s="233"/>
      <c r="AI105" s="233"/>
      <c r="AJ105" s="221"/>
      <c r="AK105" s="233">
        <v>1</v>
      </c>
      <c r="AL105" s="233">
        <v>1</v>
      </c>
      <c r="AM105" s="233"/>
      <c r="AN105" s="233"/>
      <c r="AO105" s="221">
        <f t="shared" si="64"/>
        <v>0</v>
      </c>
      <c r="AP105" s="233">
        <v>1</v>
      </c>
      <c r="AQ105" s="233"/>
      <c r="AR105" s="233"/>
      <c r="AS105" s="221"/>
      <c r="AT105" s="233">
        <v>1</v>
      </c>
      <c r="AU105" s="233"/>
      <c r="AV105" s="233"/>
      <c r="AW105" s="221">
        <f t="shared" si="65"/>
        <v>0</v>
      </c>
      <c r="AX105" s="233">
        <v>1</v>
      </c>
      <c r="AY105" s="233"/>
      <c r="AZ105" s="233"/>
      <c r="BA105" s="221">
        <f t="shared" si="66"/>
        <v>0</v>
      </c>
      <c r="BB105" s="205">
        <f t="shared" si="67"/>
        <v>0</v>
      </c>
      <c r="BC105" s="235">
        <v>0</v>
      </c>
      <c r="BD105" s="205">
        <f t="shared" si="68"/>
        <v>0</v>
      </c>
      <c r="BE105" s="205" t="str">
        <f t="shared" si="69"/>
        <v>geen actie</v>
      </c>
      <c r="BF105" s="201">
        <v>104</v>
      </c>
      <c r="BG105" s="236"/>
      <c r="BH105" s="236"/>
      <c r="BI105" s="236"/>
      <c r="BJ105" s="236"/>
      <c r="BK105" s="236"/>
      <c r="BL105" s="236"/>
      <c r="BM105" s="236"/>
      <c r="BN105" s="236"/>
    </row>
    <row r="106" spans="1:66" x14ac:dyDescent="0.3">
      <c r="A106" s="201">
        <v>105</v>
      </c>
      <c r="B106" s="201" t="str">
        <f t="shared" si="58"/>
        <v>v</v>
      </c>
      <c r="C106" s="201"/>
      <c r="D106" s="254"/>
      <c r="E106" s="226"/>
      <c r="F106" s="205"/>
      <c r="G106" s="238"/>
      <c r="H106" s="229">
        <f t="shared" si="59"/>
        <v>0</v>
      </c>
      <c r="I106" s="230"/>
      <c r="J106" s="231">
        <f t="shared" si="60"/>
        <v>2019</v>
      </c>
      <c r="K106" s="232">
        <f t="shared" si="61"/>
        <v>0</v>
      </c>
      <c r="L106" s="217">
        <v>0</v>
      </c>
      <c r="M106" s="233">
        <v>1</v>
      </c>
      <c r="N106" s="233"/>
      <c r="O106" s="233"/>
      <c r="P106" s="221"/>
      <c r="Q106" s="233">
        <v>1</v>
      </c>
      <c r="R106" s="233"/>
      <c r="S106" s="233"/>
      <c r="T106" s="221"/>
      <c r="U106" s="233">
        <v>1</v>
      </c>
      <c r="V106" s="233"/>
      <c r="W106" s="233"/>
      <c r="X106" s="221">
        <f t="shared" si="70"/>
        <v>0</v>
      </c>
      <c r="Y106" s="233">
        <v>1</v>
      </c>
      <c r="Z106" s="233"/>
      <c r="AA106" s="233"/>
      <c r="AB106" s="221"/>
      <c r="AC106" s="233">
        <v>1</v>
      </c>
      <c r="AD106" s="233"/>
      <c r="AE106" s="233"/>
      <c r="AF106" s="221">
        <f t="shared" si="63"/>
        <v>0</v>
      </c>
      <c r="AG106" s="233">
        <v>1</v>
      </c>
      <c r="AH106" s="233"/>
      <c r="AI106" s="233"/>
      <c r="AJ106" s="221"/>
      <c r="AK106" s="233">
        <v>1</v>
      </c>
      <c r="AL106" s="233">
        <v>1</v>
      </c>
      <c r="AM106" s="233"/>
      <c r="AN106" s="233"/>
      <c r="AO106" s="221">
        <f t="shared" si="64"/>
        <v>0</v>
      </c>
      <c r="AP106" s="233">
        <v>1</v>
      </c>
      <c r="AQ106" s="233"/>
      <c r="AR106" s="233"/>
      <c r="AS106" s="221"/>
      <c r="AT106" s="233">
        <v>1</v>
      </c>
      <c r="AU106" s="233"/>
      <c r="AV106" s="233"/>
      <c r="AW106" s="221">
        <f t="shared" si="65"/>
        <v>0</v>
      </c>
      <c r="AX106" s="233">
        <v>1</v>
      </c>
      <c r="AY106" s="233"/>
      <c r="AZ106" s="233"/>
      <c r="BA106" s="221">
        <f t="shared" si="66"/>
        <v>0</v>
      </c>
      <c r="BB106" s="205">
        <f t="shared" si="67"/>
        <v>0</v>
      </c>
      <c r="BC106" s="235">
        <v>0</v>
      </c>
      <c r="BD106" s="205">
        <f t="shared" si="68"/>
        <v>0</v>
      </c>
      <c r="BE106" s="205" t="str">
        <f t="shared" si="69"/>
        <v>geen actie</v>
      </c>
      <c r="BF106" s="201">
        <v>105</v>
      </c>
      <c r="BG106" s="236"/>
      <c r="BH106" s="236"/>
      <c r="BI106" s="236"/>
      <c r="BJ106" s="236"/>
      <c r="BK106" s="236"/>
      <c r="BL106" s="236"/>
      <c r="BM106" s="236"/>
      <c r="BN106" s="236"/>
    </row>
    <row r="107" spans="1:66" ht="18" customHeight="1" x14ac:dyDescent="0.3">
      <c r="A107" s="201">
        <v>106</v>
      </c>
      <c r="B107" s="201" t="str">
        <f t="shared" si="58"/>
        <v>v</v>
      </c>
      <c r="C107" s="201"/>
      <c r="D107" s="254"/>
      <c r="E107" s="226"/>
      <c r="F107" s="205"/>
      <c r="G107" s="238"/>
      <c r="H107" s="229">
        <f t="shared" si="59"/>
        <v>0</v>
      </c>
      <c r="I107" s="230"/>
      <c r="J107" s="231">
        <f t="shared" si="60"/>
        <v>2019</v>
      </c>
      <c r="K107" s="232">
        <f t="shared" si="61"/>
        <v>0</v>
      </c>
      <c r="L107" s="217">
        <v>0</v>
      </c>
      <c r="M107" s="233">
        <v>1</v>
      </c>
      <c r="N107" s="233"/>
      <c r="O107" s="233"/>
      <c r="P107" s="221"/>
      <c r="Q107" s="233">
        <v>1</v>
      </c>
      <c r="R107" s="233"/>
      <c r="S107" s="233"/>
      <c r="T107" s="221"/>
      <c r="U107" s="233">
        <v>1</v>
      </c>
      <c r="V107" s="233"/>
      <c r="W107" s="233"/>
      <c r="X107" s="221">
        <f t="shared" si="70"/>
        <v>0</v>
      </c>
      <c r="Y107" s="233">
        <v>1</v>
      </c>
      <c r="Z107" s="233"/>
      <c r="AA107" s="233"/>
      <c r="AB107" s="221"/>
      <c r="AC107" s="233">
        <v>1</v>
      </c>
      <c r="AD107" s="233"/>
      <c r="AE107" s="233"/>
      <c r="AF107" s="221">
        <f t="shared" si="63"/>
        <v>0</v>
      </c>
      <c r="AG107" s="233">
        <v>1</v>
      </c>
      <c r="AH107" s="233"/>
      <c r="AI107" s="233"/>
      <c r="AJ107" s="221"/>
      <c r="AK107" s="233">
        <v>1</v>
      </c>
      <c r="AL107" s="233">
        <v>1</v>
      </c>
      <c r="AM107" s="233"/>
      <c r="AN107" s="233"/>
      <c r="AO107" s="221">
        <f t="shared" si="64"/>
        <v>0</v>
      </c>
      <c r="AP107" s="233">
        <v>1</v>
      </c>
      <c r="AQ107" s="233"/>
      <c r="AR107" s="233"/>
      <c r="AS107" s="221"/>
      <c r="AT107" s="233">
        <v>1</v>
      </c>
      <c r="AU107" s="233"/>
      <c r="AV107" s="233"/>
      <c r="AW107" s="221">
        <f t="shared" si="65"/>
        <v>0</v>
      </c>
      <c r="AX107" s="233">
        <v>1</v>
      </c>
      <c r="AY107" s="233"/>
      <c r="AZ107" s="233"/>
      <c r="BA107" s="221">
        <f t="shared" si="66"/>
        <v>0</v>
      </c>
      <c r="BB107" s="205">
        <f t="shared" si="67"/>
        <v>0</v>
      </c>
      <c r="BC107" s="235">
        <v>0</v>
      </c>
      <c r="BD107" s="205">
        <f t="shared" si="68"/>
        <v>0</v>
      </c>
      <c r="BE107" s="205" t="str">
        <f t="shared" si="69"/>
        <v>geen actie</v>
      </c>
      <c r="BF107" s="201">
        <v>106</v>
      </c>
      <c r="BG107" s="236"/>
      <c r="BH107" s="236"/>
      <c r="BI107" s="236"/>
      <c r="BJ107" s="236"/>
      <c r="BK107" s="236"/>
      <c r="BL107" s="236"/>
      <c r="BM107" s="236"/>
      <c r="BN107" s="236"/>
    </row>
    <row r="108" spans="1:66" x14ac:dyDescent="0.3">
      <c r="A108" s="201">
        <v>107</v>
      </c>
      <c r="B108" s="201" t="str">
        <f t="shared" si="58"/>
        <v>v</v>
      </c>
      <c r="C108" s="201"/>
      <c r="D108" s="254"/>
      <c r="E108" s="226"/>
      <c r="F108" s="205"/>
      <c r="G108" s="238"/>
      <c r="H108" s="229">
        <f t="shared" si="59"/>
        <v>0</v>
      </c>
      <c r="I108" s="230"/>
      <c r="J108" s="231">
        <f t="shared" si="60"/>
        <v>2019</v>
      </c>
      <c r="K108" s="232">
        <f t="shared" si="61"/>
        <v>0</v>
      </c>
      <c r="L108" s="217">
        <v>0</v>
      </c>
      <c r="M108" s="233">
        <v>1</v>
      </c>
      <c r="N108" s="233"/>
      <c r="O108" s="233"/>
      <c r="P108" s="221"/>
      <c r="Q108" s="233">
        <v>1</v>
      </c>
      <c r="R108" s="233"/>
      <c r="S108" s="233"/>
      <c r="T108" s="221"/>
      <c r="U108" s="233">
        <v>1</v>
      </c>
      <c r="V108" s="233"/>
      <c r="W108" s="233"/>
      <c r="X108" s="221">
        <f t="shared" si="70"/>
        <v>0</v>
      </c>
      <c r="Y108" s="233">
        <v>1</v>
      </c>
      <c r="Z108" s="233"/>
      <c r="AA108" s="233"/>
      <c r="AB108" s="221"/>
      <c r="AC108" s="233">
        <v>1</v>
      </c>
      <c r="AD108" s="233"/>
      <c r="AE108" s="233"/>
      <c r="AF108" s="221">
        <f t="shared" si="63"/>
        <v>0</v>
      </c>
      <c r="AG108" s="233">
        <v>1</v>
      </c>
      <c r="AH108" s="233"/>
      <c r="AI108" s="233"/>
      <c r="AJ108" s="221"/>
      <c r="AK108" s="233">
        <v>1</v>
      </c>
      <c r="AL108" s="233">
        <v>1</v>
      </c>
      <c r="AM108" s="233"/>
      <c r="AN108" s="233"/>
      <c r="AO108" s="221">
        <f t="shared" si="64"/>
        <v>0</v>
      </c>
      <c r="AP108" s="233">
        <v>1</v>
      </c>
      <c r="AQ108" s="233"/>
      <c r="AR108" s="233"/>
      <c r="AS108" s="221"/>
      <c r="AT108" s="233">
        <v>1</v>
      </c>
      <c r="AU108" s="233"/>
      <c r="AV108" s="233"/>
      <c r="AW108" s="221">
        <f t="shared" si="65"/>
        <v>0</v>
      </c>
      <c r="AX108" s="233">
        <v>1</v>
      </c>
      <c r="AY108" s="233"/>
      <c r="AZ108" s="233"/>
      <c r="BA108" s="221">
        <f t="shared" si="66"/>
        <v>0</v>
      </c>
      <c r="BB108" s="205">
        <f t="shared" si="67"/>
        <v>0</v>
      </c>
      <c r="BC108" s="235">
        <v>0</v>
      </c>
      <c r="BD108" s="205">
        <f t="shared" si="68"/>
        <v>0</v>
      </c>
      <c r="BE108" s="205" t="str">
        <f t="shared" si="69"/>
        <v>geen actie</v>
      </c>
      <c r="BF108" s="201">
        <v>107</v>
      </c>
      <c r="BG108" s="236"/>
      <c r="BH108" s="236"/>
      <c r="BI108" s="236"/>
      <c r="BJ108" s="236"/>
      <c r="BK108" s="236"/>
      <c r="BL108" s="236"/>
      <c r="BM108" s="236"/>
      <c r="BN108" s="236"/>
    </row>
    <row r="109" spans="1:66" ht="18" customHeight="1" x14ac:dyDescent="0.3">
      <c r="A109" s="201">
        <v>108</v>
      </c>
      <c r="B109" s="201" t="str">
        <f t="shared" si="58"/>
        <v>v</v>
      </c>
      <c r="C109" s="201"/>
      <c r="D109" s="254"/>
      <c r="E109" s="226"/>
      <c r="F109" s="205"/>
      <c r="G109" s="238"/>
      <c r="H109" s="229">
        <f t="shared" si="59"/>
        <v>0</v>
      </c>
      <c r="I109" s="230"/>
      <c r="J109" s="231">
        <f t="shared" si="60"/>
        <v>2019</v>
      </c>
      <c r="K109" s="232">
        <f t="shared" si="61"/>
        <v>0</v>
      </c>
      <c r="L109" s="217">
        <v>0</v>
      </c>
      <c r="M109" s="233">
        <v>1</v>
      </c>
      <c r="N109" s="233"/>
      <c r="O109" s="233"/>
      <c r="P109" s="221"/>
      <c r="Q109" s="233">
        <v>1</v>
      </c>
      <c r="R109" s="233"/>
      <c r="S109" s="233"/>
      <c r="T109" s="221"/>
      <c r="U109" s="233">
        <v>1</v>
      </c>
      <c r="V109" s="233"/>
      <c r="W109" s="233"/>
      <c r="X109" s="221">
        <f t="shared" si="70"/>
        <v>0</v>
      </c>
      <c r="Y109" s="233">
        <v>1</v>
      </c>
      <c r="Z109" s="233"/>
      <c r="AA109" s="233"/>
      <c r="AB109" s="221"/>
      <c r="AC109" s="233">
        <v>1</v>
      </c>
      <c r="AD109" s="233"/>
      <c r="AE109" s="233"/>
      <c r="AF109" s="221">
        <f t="shared" si="63"/>
        <v>0</v>
      </c>
      <c r="AG109" s="233">
        <v>1</v>
      </c>
      <c r="AH109" s="233"/>
      <c r="AI109" s="233"/>
      <c r="AJ109" s="221"/>
      <c r="AK109" s="233">
        <v>1</v>
      </c>
      <c r="AL109" s="233">
        <v>1</v>
      </c>
      <c r="AM109" s="233"/>
      <c r="AN109" s="233"/>
      <c r="AO109" s="221">
        <f t="shared" si="64"/>
        <v>0</v>
      </c>
      <c r="AP109" s="233">
        <v>1</v>
      </c>
      <c r="AQ109" s="233"/>
      <c r="AR109" s="233"/>
      <c r="AS109" s="221"/>
      <c r="AT109" s="233">
        <v>1</v>
      </c>
      <c r="AU109" s="233"/>
      <c r="AV109" s="233"/>
      <c r="AW109" s="221">
        <f t="shared" si="65"/>
        <v>0</v>
      </c>
      <c r="AX109" s="233">
        <v>1</v>
      </c>
      <c r="AY109" s="233"/>
      <c r="AZ109" s="233"/>
      <c r="BA109" s="221">
        <f t="shared" si="66"/>
        <v>0</v>
      </c>
      <c r="BB109" s="205">
        <f t="shared" si="67"/>
        <v>0</v>
      </c>
      <c r="BC109" s="235">
        <v>0</v>
      </c>
      <c r="BD109" s="205">
        <f t="shared" si="68"/>
        <v>0</v>
      </c>
      <c r="BE109" s="205" t="str">
        <f t="shared" si="69"/>
        <v>geen actie</v>
      </c>
      <c r="BF109" s="201">
        <v>108</v>
      </c>
      <c r="BG109" s="236"/>
      <c r="BH109" s="236"/>
      <c r="BI109" s="236"/>
      <c r="BJ109" s="236"/>
      <c r="BK109" s="236"/>
      <c r="BL109" s="236"/>
      <c r="BM109" s="236"/>
      <c r="BN109" s="236"/>
    </row>
    <row r="110" spans="1:66" ht="18" customHeight="1" x14ac:dyDescent="0.3">
      <c r="A110" s="201">
        <v>109</v>
      </c>
      <c r="B110" s="201" t="str">
        <f t="shared" si="58"/>
        <v>v</v>
      </c>
      <c r="C110" s="201"/>
      <c r="D110" s="254"/>
      <c r="E110" s="226"/>
      <c r="F110" s="205"/>
      <c r="G110" s="238"/>
      <c r="H110" s="229">
        <f t="shared" si="59"/>
        <v>0</v>
      </c>
      <c r="I110" s="230"/>
      <c r="J110" s="231">
        <f t="shared" si="60"/>
        <v>2019</v>
      </c>
      <c r="K110" s="232">
        <f t="shared" si="61"/>
        <v>0</v>
      </c>
      <c r="L110" s="217">
        <v>0</v>
      </c>
      <c r="M110" s="233">
        <v>1</v>
      </c>
      <c r="N110" s="233"/>
      <c r="O110" s="205"/>
      <c r="P110" s="221">
        <f t="shared" ref="P110:P124" si="71">SUM(N110*10+O110)/M110*10</f>
        <v>0</v>
      </c>
      <c r="Q110" s="233">
        <v>1</v>
      </c>
      <c r="R110" s="233"/>
      <c r="S110" s="205"/>
      <c r="T110" s="221">
        <f t="shared" ref="T110:T124" si="72">SUM(R110*10+S110)/Q110*10</f>
        <v>0</v>
      </c>
      <c r="U110" s="233">
        <v>1</v>
      </c>
      <c r="V110" s="233"/>
      <c r="W110" s="205"/>
      <c r="X110" s="221">
        <f t="shared" si="70"/>
        <v>0</v>
      </c>
      <c r="Y110" s="233">
        <v>1</v>
      </c>
      <c r="Z110" s="233"/>
      <c r="AA110" s="233"/>
      <c r="AB110" s="221">
        <f t="shared" ref="AB110:AB116" si="73">SUM(Z110*10+AA110)/Y110*10</f>
        <v>0</v>
      </c>
      <c r="AC110" s="233">
        <v>1</v>
      </c>
      <c r="AD110" s="233"/>
      <c r="AE110" s="233"/>
      <c r="AF110" s="221">
        <f t="shared" si="63"/>
        <v>0</v>
      </c>
      <c r="AG110" s="233">
        <v>1</v>
      </c>
      <c r="AH110" s="233"/>
      <c r="AI110" s="233"/>
      <c r="AJ110" s="221">
        <f t="shared" ref="AJ110:AJ116" si="74">SUM(AH110*10+AI110)/AG110*10</f>
        <v>0</v>
      </c>
      <c r="AK110" s="233">
        <v>1</v>
      </c>
      <c r="AL110" s="233">
        <v>1</v>
      </c>
      <c r="AM110" s="233"/>
      <c r="AN110" s="233"/>
      <c r="AO110" s="221">
        <f t="shared" si="64"/>
        <v>0</v>
      </c>
      <c r="AP110" s="233">
        <v>1</v>
      </c>
      <c r="AQ110" s="233"/>
      <c r="AR110" s="233"/>
      <c r="AS110" s="221">
        <f>SUM(AQ110*10+AR110)/AP110*10</f>
        <v>0</v>
      </c>
      <c r="AT110" s="233">
        <v>1</v>
      </c>
      <c r="AU110" s="233"/>
      <c r="AV110" s="205"/>
      <c r="AW110" s="221">
        <f t="shared" si="65"/>
        <v>0</v>
      </c>
      <c r="AX110" s="233">
        <v>1</v>
      </c>
      <c r="AY110" s="233"/>
      <c r="AZ110" s="205"/>
      <c r="BA110" s="221">
        <f t="shared" si="66"/>
        <v>0</v>
      </c>
      <c r="BB110" s="205">
        <f t="shared" si="67"/>
        <v>0</v>
      </c>
      <c r="BC110" s="235">
        <v>0</v>
      </c>
      <c r="BD110" s="205">
        <f t="shared" si="68"/>
        <v>0</v>
      </c>
      <c r="BE110" s="205" t="str">
        <f t="shared" si="69"/>
        <v>geen actie</v>
      </c>
      <c r="BF110" s="201">
        <v>109</v>
      </c>
      <c r="BG110" s="236"/>
      <c r="BH110" s="236"/>
      <c r="BI110" s="236"/>
      <c r="BJ110" s="236"/>
      <c r="BK110" s="236"/>
      <c r="BL110" s="236"/>
      <c r="BM110" s="236"/>
      <c r="BN110" s="236"/>
    </row>
    <row r="111" spans="1:66" ht="18" customHeight="1" x14ac:dyDescent="0.3">
      <c r="A111" s="201">
        <v>110</v>
      </c>
      <c r="B111" s="201" t="str">
        <f t="shared" si="58"/>
        <v>v</v>
      </c>
      <c r="C111" s="201"/>
      <c r="D111" s="254"/>
      <c r="E111" s="226"/>
      <c r="F111" s="205"/>
      <c r="G111" s="238"/>
      <c r="H111" s="229">
        <f t="shared" si="59"/>
        <v>0</v>
      </c>
      <c r="I111" s="230"/>
      <c r="J111" s="231">
        <f t="shared" si="60"/>
        <v>2019</v>
      </c>
      <c r="K111" s="232">
        <f t="shared" si="61"/>
        <v>0</v>
      </c>
      <c r="L111" s="217">
        <v>0</v>
      </c>
      <c r="M111" s="233">
        <v>1</v>
      </c>
      <c r="N111" s="233"/>
      <c r="O111" s="233"/>
      <c r="P111" s="221">
        <f t="shared" si="71"/>
        <v>0</v>
      </c>
      <c r="Q111" s="233">
        <v>1</v>
      </c>
      <c r="R111" s="233"/>
      <c r="S111" s="233"/>
      <c r="T111" s="221">
        <f t="shared" si="72"/>
        <v>0</v>
      </c>
      <c r="U111" s="233">
        <v>1</v>
      </c>
      <c r="V111" s="233"/>
      <c r="W111" s="233"/>
      <c r="X111" s="221">
        <f t="shared" si="70"/>
        <v>0</v>
      </c>
      <c r="Y111" s="233">
        <v>1</v>
      </c>
      <c r="Z111" s="233"/>
      <c r="AA111" s="233"/>
      <c r="AB111" s="221">
        <f t="shared" si="73"/>
        <v>0</v>
      </c>
      <c r="AC111" s="233">
        <v>1</v>
      </c>
      <c r="AD111" s="233"/>
      <c r="AE111" s="233"/>
      <c r="AF111" s="221">
        <f t="shared" si="63"/>
        <v>0</v>
      </c>
      <c r="AG111" s="233">
        <v>1</v>
      </c>
      <c r="AH111" s="233"/>
      <c r="AI111" s="233"/>
      <c r="AJ111" s="221">
        <f t="shared" si="74"/>
        <v>0</v>
      </c>
      <c r="AK111" s="233">
        <v>1</v>
      </c>
      <c r="AL111" s="233">
        <v>1</v>
      </c>
      <c r="AM111" s="233"/>
      <c r="AN111" s="233"/>
      <c r="AO111" s="221">
        <f t="shared" si="64"/>
        <v>0</v>
      </c>
      <c r="AP111" s="233">
        <v>1</v>
      </c>
      <c r="AQ111" s="233"/>
      <c r="AR111" s="233"/>
      <c r="AS111" s="221"/>
      <c r="AT111" s="233">
        <v>1</v>
      </c>
      <c r="AU111" s="233"/>
      <c r="AV111" s="233"/>
      <c r="AW111" s="221">
        <f t="shared" si="65"/>
        <v>0</v>
      </c>
      <c r="AX111" s="233">
        <v>1</v>
      </c>
      <c r="AY111" s="233"/>
      <c r="AZ111" s="233"/>
      <c r="BA111" s="221">
        <f t="shared" si="66"/>
        <v>0</v>
      </c>
      <c r="BB111" s="205">
        <f t="shared" si="67"/>
        <v>0</v>
      </c>
      <c r="BC111" s="235">
        <v>0</v>
      </c>
      <c r="BD111" s="205">
        <f t="shared" si="68"/>
        <v>0</v>
      </c>
      <c r="BE111" s="205" t="str">
        <f t="shared" si="69"/>
        <v>geen actie</v>
      </c>
      <c r="BF111" s="201">
        <v>110</v>
      </c>
      <c r="BG111" s="236"/>
      <c r="BH111" s="236"/>
      <c r="BI111" s="236"/>
      <c r="BJ111" s="236"/>
      <c r="BK111" s="236"/>
      <c r="BL111" s="236"/>
      <c r="BM111" s="236"/>
      <c r="BN111" s="236"/>
    </row>
    <row r="112" spans="1:66" ht="18" customHeight="1" x14ac:dyDescent="0.3">
      <c r="A112" s="201">
        <v>111</v>
      </c>
      <c r="B112" s="201" t="str">
        <f t="shared" si="58"/>
        <v>v</v>
      </c>
      <c r="C112" s="201"/>
      <c r="D112" s="254"/>
      <c r="E112" s="226"/>
      <c r="F112" s="227"/>
      <c r="G112" s="238"/>
      <c r="H112" s="229">
        <f t="shared" si="59"/>
        <v>0</v>
      </c>
      <c r="I112" s="230"/>
      <c r="J112" s="231">
        <f t="shared" si="60"/>
        <v>2019</v>
      </c>
      <c r="K112" s="232">
        <f t="shared" si="61"/>
        <v>0</v>
      </c>
      <c r="L112" s="217">
        <v>0</v>
      </c>
      <c r="M112" s="233">
        <v>1</v>
      </c>
      <c r="N112" s="233"/>
      <c r="O112" s="233"/>
      <c r="P112" s="221">
        <f t="shared" si="71"/>
        <v>0</v>
      </c>
      <c r="Q112" s="233">
        <v>1</v>
      </c>
      <c r="R112" s="233"/>
      <c r="S112" s="233"/>
      <c r="T112" s="221">
        <f t="shared" si="72"/>
        <v>0</v>
      </c>
      <c r="U112" s="233">
        <v>1</v>
      </c>
      <c r="V112" s="233"/>
      <c r="W112" s="233"/>
      <c r="X112" s="221">
        <f t="shared" si="70"/>
        <v>0</v>
      </c>
      <c r="Y112" s="233">
        <v>1</v>
      </c>
      <c r="Z112" s="233"/>
      <c r="AA112" s="233"/>
      <c r="AB112" s="221">
        <f t="shared" si="73"/>
        <v>0</v>
      </c>
      <c r="AC112" s="233">
        <v>1</v>
      </c>
      <c r="AD112" s="233"/>
      <c r="AE112" s="233"/>
      <c r="AF112" s="221">
        <f t="shared" si="63"/>
        <v>0</v>
      </c>
      <c r="AG112" s="233">
        <v>1</v>
      </c>
      <c r="AH112" s="233"/>
      <c r="AI112" s="233"/>
      <c r="AJ112" s="221">
        <f t="shared" si="74"/>
        <v>0</v>
      </c>
      <c r="AK112" s="233">
        <v>1</v>
      </c>
      <c r="AL112" s="233">
        <v>1</v>
      </c>
      <c r="AM112" s="233"/>
      <c r="AN112" s="233"/>
      <c r="AO112" s="221">
        <f t="shared" si="64"/>
        <v>0</v>
      </c>
      <c r="AP112" s="233">
        <v>1</v>
      </c>
      <c r="AQ112" s="233"/>
      <c r="AR112" s="233"/>
      <c r="AS112" s="221">
        <f>SUM(AQ112*10+AR112)/AP112*10</f>
        <v>0</v>
      </c>
      <c r="AT112" s="233">
        <v>1</v>
      </c>
      <c r="AU112" s="233"/>
      <c r="AV112" s="233"/>
      <c r="AW112" s="221">
        <f t="shared" si="65"/>
        <v>0</v>
      </c>
      <c r="AX112" s="233">
        <v>1</v>
      </c>
      <c r="AY112" s="233"/>
      <c r="AZ112" s="233"/>
      <c r="BA112" s="221">
        <f t="shared" si="66"/>
        <v>0</v>
      </c>
      <c r="BB112" s="205">
        <f t="shared" si="67"/>
        <v>0</v>
      </c>
      <c r="BC112" s="235">
        <v>0</v>
      </c>
      <c r="BD112" s="205">
        <f t="shared" si="68"/>
        <v>0</v>
      </c>
      <c r="BE112" s="205" t="str">
        <f t="shared" si="69"/>
        <v>geen actie</v>
      </c>
      <c r="BF112" s="201">
        <v>111</v>
      </c>
      <c r="BG112" s="236"/>
      <c r="BH112" s="236"/>
      <c r="BI112" s="236"/>
      <c r="BJ112" s="236"/>
      <c r="BK112" s="236"/>
      <c r="BL112" s="236"/>
      <c r="BM112" s="236"/>
      <c r="BN112" s="236"/>
    </row>
    <row r="113" spans="1:66" ht="18" customHeight="1" x14ac:dyDescent="0.3">
      <c r="A113" s="201">
        <v>112</v>
      </c>
      <c r="B113" s="201" t="str">
        <f t="shared" si="58"/>
        <v>v</v>
      </c>
      <c r="C113" s="201"/>
      <c r="D113" s="254"/>
      <c r="E113" s="201"/>
      <c r="F113" s="205"/>
      <c r="G113" s="238"/>
      <c r="H113" s="229">
        <f t="shared" si="59"/>
        <v>0</v>
      </c>
      <c r="I113" s="240"/>
      <c r="J113" s="231">
        <f t="shared" si="60"/>
        <v>2019</v>
      </c>
      <c r="K113" s="232">
        <f t="shared" si="61"/>
        <v>0</v>
      </c>
      <c r="L113" s="217"/>
      <c r="M113" s="233">
        <v>1</v>
      </c>
      <c r="N113" s="233"/>
      <c r="O113" s="233"/>
      <c r="P113" s="221">
        <f t="shared" si="71"/>
        <v>0</v>
      </c>
      <c r="Q113" s="233">
        <v>1</v>
      </c>
      <c r="R113" s="233"/>
      <c r="S113" s="233"/>
      <c r="T113" s="221">
        <f t="shared" si="72"/>
        <v>0</v>
      </c>
      <c r="U113" s="233">
        <v>1</v>
      </c>
      <c r="V113" s="233"/>
      <c r="W113" s="233"/>
      <c r="X113" s="221">
        <f t="shared" si="70"/>
        <v>0</v>
      </c>
      <c r="Y113" s="233">
        <v>1</v>
      </c>
      <c r="Z113" s="233"/>
      <c r="AA113" s="233"/>
      <c r="AB113" s="221">
        <f t="shared" si="73"/>
        <v>0</v>
      </c>
      <c r="AC113" s="233">
        <v>1</v>
      </c>
      <c r="AD113" s="233"/>
      <c r="AE113" s="233"/>
      <c r="AF113" s="221">
        <f t="shared" si="63"/>
        <v>0</v>
      </c>
      <c r="AG113" s="233">
        <v>1</v>
      </c>
      <c r="AH113" s="233"/>
      <c r="AI113" s="233"/>
      <c r="AJ113" s="221">
        <f t="shared" si="74"/>
        <v>0</v>
      </c>
      <c r="AK113" s="233">
        <v>1</v>
      </c>
      <c r="AL113" s="233">
        <v>1</v>
      </c>
      <c r="AM113" s="233"/>
      <c r="AN113" s="233"/>
      <c r="AO113" s="221">
        <f t="shared" si="64"/>
        <v>0</v>
      </c>
      <c r="AP113" s="233">
        <v>1</v>
      </c>
      <c r="AQ113" s="233"/>
      <c r="AR113" s="233"/>
      <c r="AS113" s="221">
        <f>SUM(AQ113*10+AR113)/AP113*10</f>
        <v>0</v>
      </c>
      <c r="AT113" s="233">
        <v>1</v>
      </c>
      <c r="AU113" s="233"/>
      <c r="AV113" s="233"/>
      <c r="AW113" s="221">
        <f t="shared" si="65"/>
        <v>0</v>
      </c>
      <c r="AX113" s="233">
        <v>1</v>
      </c>
      <c r="AY113" s="233"/>
      <c r="AZ113" s="233"/>
      <c r="BA113" s="221">
        <f t="shared" si="66"/>
        <v>0</v>
      </c>
      <c r="BB113" s="205">
        <f t="shared" si="67"/>
        <v>0</v>
      </c>
      <c r="BC113" s="235">
        <v>0</v>
      </c>
      <c r="BD113" s="205">
        <f t="shared" si="68"/>
        <v>0</v>
      </c>
      <c r="BE113" s="205" t="str">
        <f t="shared" si="69"/>
        <v>geen actie</v>
      </c>
      <c r="BF113" s="201">
        <v>112</v>
      </c>
      <c r="BG113" s="236"/>
      <c r="BH113" s="236"/>
      <c r="BI113" s="236"/>
      <c r="BJ113" s="236"/>
      <c r="BK113" s="236"/>
      <c r="BL113" s="236"/>
      <c r="BM113" s="236"/>
      <c r="BN113" s="236"/>
    </row>
    <row r="114" spans="1:66" ht="18" customHeight="1" x14ac:dyDescent="0.3">
      <c r="A114" s="201">
        <v>113</v>
      </c>
      <c r="B114" s="201" t="str">
        <f t="shared" si="58"/>
        <v>v</v>
      </c>
      <c r="C114" s="201"/>
      <c r="D114" s="254"/>
      <c r="E114" s="226"/>
      <c r="F114" s="227"/>
      <c r="G114" s="228"/>
      <c r="H114" s="229">
        <f t="shared" si="59"/>
        <v>0</v>
      </c>
      <c r="I114" s="230"/>
      <c r="J114" s="231">
        <f t="shared" si="60"/>
        <v>2019</v>
      </c>
      <c r="K114" s="232">
        <f t="shared" si="61"/>
        <v>0</v>
      </c>
      <c r="L114" s="217">
        <v>0</v>
      </c>
      <c r="M114" s="233">
        <v>1</v>
      </c>
      <c r="N114" s="233"/>
      <c r="O114" s="233"/>
      <c r="P114" s="221">
        <f t="shared" si="71"/>
        <v>0</v>
      </c>
      <c r="Q114" s="233">
        <v>1</v>
      </c>
      <c r="R114" s="233"/>
      <c r="S114" s="233"/>
      <c r="T114" s="221">
        <f t="shared" si="72"/>
        <v>0</v>
      </c>
      <c r="U114" s="233">
        <v>1</v>
      </c>
      <c r="V114" s="233"/>
      <c r="W114" s="233"/>
      <c r="X114" s="221">
        <f t="shared" si="70"/>
        <v>0</v>
      </c>
      <c r="Y114" s="233">
        <v>1</v>
      </c>
      <c r="Z114" s="233"/>
      <c r="AA114" s="233"/>
      <c r="AB114" s="221">
        <f t="shared" si="73"/>
        <v>0</v>
      </c>
      <c r="AC114" s="233">
        <v>1</v>
      </c>
      <c r="AD114" s="233"/>
      <c r="AE114" s="233"/>
      <c r="AF114" s="221">
        <f t="shared" si="63"/>
        <v>0</v>
      </c>
      <c r="AG114" s="233">
        <v>1</v>
      </c>
      <c r="AH114" s="233"/>
      <c r="AI114" s="233"/>
      <c r="AJ114" s="221">
        <f t="shared" si="74"/>
        <v>0</v>
      </c>
      <c r="AK114" s="233">
        <v>1</v>
      </c>
      <c r="AL114" s="233">
        <v>1</v>
      </c>
      <c r="AM114" s="233"/>
      <c r="AN114" s="233"/>
      <c r="AO114" s="221">
        <f t="shared" si="64"/>
        <v>0</v>
      </c>
      <c r="AP114" s="233">
        <v>1</v>
      </c>
      <c r="AQ114" s="233"/>
      <c r="AR114" s="233"/>
      <c r="AS114" s="221">
        <f>SUM(AQ114*10+AR114)/AP114*10</f>
        <v>0</v>
      </c>
      <c r="AT114" s="233">
        <v>1</v>
      </c>
      <c r="AU114" s="233"/>
      <c r="AV114" s="233"/>
      <c r="AW114" s="221">
        <f t="shared" si="65"/>
        <v>0</v>
      </c>
      <c r="AX114" s="233">
        <v>1</v>
      </c>
      <c r="AY114" s="233"/>
      <c r="AZ114" s="233"/>
      <c r="BA114" s="221">
        <f t="shared" si="66"/>
        <v>0</v>
      </c>
      <c r="BB114" s="205">
        <f t="shared" si="67"/>
        <v>0</v>
      </c>
      <c r="BC114" s="235">
        <v>0</v>
      </c>
      <c r="BD114" s="205">
        <f t="shared" si="68"/>
        <v>0</v>
      </c>
      <c r="BE114" s="205" t="str">
        <f t="shared" si="69"/>
        <v>geen actie</v>
      </c>
      <c r="BF114" s="201">
        <v>113</v>
      </c>
      <c r="BG114" s="236"/>
      <c r="BH114" s="236"/>
      <c r="BI114" s="236"/>
      <c r="BJ114" s="236"/>
      <c r="BK114" s="236"/>
      <c r="BL114" s="236"/>
      <c r="BM114" s="236"/>
      <c r="BN114" s="236"/>
    </row>
    <row r="115" spans="1:66" ht="18" customHeight="1" x14ac:dyDescent="0.3">
      <c r="A115" s="201">
        <v>114</v>
      </c>
      <c r="B115" s="201" t="str">
        <f t="shared" si="58"/>
        <v>v</v>
      </c>
      <c r="C115" s="201"/>
      <c r="D115" s="256"/>
      <c r="E115" s="226"/>
      <c r="F115" s="205"/>
      <c r="G115" s="238"/>
      <c r="H115" s="229">
        <f t="shared" si="59"/>
        <v>0</v>
      </c>
      <c r="I115" s="230"/>
      <c r="J115" s="231">
        <f t="shared" si="60"/>
        <v>2019</v>
      </c>
      <c r="K115" s="232">
        <f t="shared" si="61"/>
        <v>0</v>
      </c>
      <c r="L115" s="217"/>
      <c r="M115" s="233">
        <v>1</v>
      </c>
      <c r="N115" s="233"/>
      <c r="O115" s="233"/>
      <c r="P115" s="221">
        <f t="shared" si="71"/>
        <v>0</v>
      </c>
      <c r="Q115" s="233">
        <v>1</v>
      </c>
      <c r="R115" s="233"/>
      <c r="S115" s="233"/>
      <c r="T115" s="221">
        <f t="shared" si="72"/>
        <v>0</v>
      </c>
      <c r="U115" s="233">
        <v>1</v>
      </c>
      <c r="V115" s="233"/>
      <c r="W115" s="233"/>
      <c r="X115" s="221">
        <f t="shared" si="70"/>
        <v>0</v>
      </c>
      <c r="Y115" s="233">
        <v>1</v>
      </c>
      <c r="Z115" s="233"/>
      <c r="AA115" s="233"/>
      <c r="AB115" s="221">
        <f t="shared" si="73"/>
        <v>0</v>
      </c>
      <c r="AC115" s="233">
        <v>1</v>
      </c>
      <c r="AD115" s="233"/>
      <c r="AE115" s="233"/>
      <c r="AF115" s="221">
        <f t="shared" si="63"/>
        <v>0</v>
      </c>
      <c r="AG115" s="233">
        <v>1</v>
      </c>
      <c r="AH115" s="233"/>
      <c r="AI115" s="233"/>
      <c r="AJ115" s="221">
        <f t="shared" si="74"/>
        <v>0</v>
      </c>
      <c r="AK115" s="233">
        <v>1</v>
      </c>
      <c r="AL115" s="233">
        <v>1</v>
      </c>
      <c r="AM115" s="233"/>
      <c r="AN115" s="233"/>
      <c r="AO115" s="221">
        <f t="shared" si="64"/>
        <v>0</v>
      </c>
      <c r="AP115" s="233">
        <v>1</v>
      </c>
      <c r="AQ115" s="233"/>
      <c r="AR115" s="233"/>
      <c r="AS115" s="221">
        <f>SUM(AQ115*10+AR115)/AP115*10</f>
        <v>0</v>
      </c>
      <c r="AT115" s="233">
        <v>1</v>
      </c>
      <c r="AU115" s="233"/>
      <c r="AV115" s="233"/>
      <c r="AW115" s="221">
        <f t="shared" si="65"/>
        <v>0</v>
      </c>
      <c r="AX115" s="233">
        <v>1</v>
      </c>
      <c r="AY115" s="233"/>
      <c r="AZ115" s="233"/>
      <c r="BA115" s="221">
        <f t="shared" si="66"/>
        <v>0</v>
      </c>
      <c r="BB115" s="205">
        <f t="shared" si="67"/>
        <v>0</v>
      </c>
      <c r="BC115" s="235">
        <v>0</v>
      </c>
      <c r="BD115" s="205">
        <f t="shared" si="68"/>
        <v>0</v>
      </c>
      <c r="BE115" s="205" t="str">
        <f t="shared" si="69"/>
        <v>geen actie</v>
      </c>
      <c r="BF115" s="201">
        <v>114</v>
      </c>
      <c r="BG115" s="236"/>
      <c r="BH115" s="236"/>
      <c r="BI115" s="236"/>
      <c r="BJ115" s="236"/>
      <c r="BK115" s="236"/>
      <c r="BL115" s="236"/>
      <c r="BM115" s="236"/>
      <c r="BN115" s="236"/>
    </row>
    <row r="116" spans="1:66" ht="18" customHeight="1" x14ac:dyDescent="0.3">
      <c r="A116" s="201">
        <v>115</v>
      </c>
      <c r="B116" s="201" t="str">
        <f t="shared" si="58"/>
        <v>v</v>
      </c>
      <c r="C116" s="201"/>
      <c r="D116" s="256"/>
      <c r="E116" s="226"/>
      <c r="F116" s="227"/>
      <c r="G116" s="228"/>
      <c r="H116" s="229">
        <f t="shared" si="59"/>
        <v>0</v>
      </c>
      <c r="I116" s="230"/>
      <c r="J116" s="231">
        <f t="shared" si="60"/>
        <v>2019</v>
      </c>
      <c r="K116" s="232">
        <f t="shared" si="61"/>
        <v>0</v>
      </c>
      <c r="L116" s="217">
        <v>0</v>
      </c>
      <c r="M116" s="233">
        <v>1</v>
      </c>
      <c r="N116" s="233"/>
      <c r="O116" s="233"/>
      <c r="P116" s="221">
        <f t="shared" si="71"/>
        <v>0</v>
      </c>
      <c r="Q116" s="233">
        <v>1</v>
      </c>
      <c r="R116" s="233"/>
      <c r="S116" s="233"/>
      <c r="T116" s="221">
        <f t="shared" si="72"/>
        <v>0</v>
      </c>
      <c r="U116" s="233">
        <v>1</v>
      </c>
      <c r="V116" s="233"/>
      <c r="W116" s="233"/>
      <c r="X116" s="221">
        <f t="shared" si="70"/>
        <v>0</v>
      </c>
      <c r="Y116" s="233">
        <v>1</v>
      </c>
      <c r="Z116" s="233"/>
      <c r="AA116" s="233"/>
      <c r="AB116" s="221">
        <f t="shared" si="73"/>
        <v>0</v>
      </c>
      <c r="AC116" s="233">
        <v>1</v>
      </c>
      <c r="AD116" s="233"/>
      <c r="AE116" s="233"/>
      <c r="AF116" s="221">
        <f t="shared" si="63"/>
        <v>0</v>
      </c>
      <c r="AG116" s="233">
        <v>1</v>
      </c>
      <c r="AH116" s="233"/>
      <c r="AI116" s="233"/>
      <c r="AJ116" s="221">
        <f t="shared" si="74"/>
        <v>0</v>
      </c>
      <c r="AK116" s="233">
        <v>1</v>
      </c>
      <c r="AL116" s="233">
        <v>1</v>
      </c>
      <c r="AM116" s="233"/>
      <c r="AN116" s="233"/>
      <c r="AO116" s="221">
        <f t="shared" si="64"/>
        <v>0</v>
      </c>
      <c r="AP116" s="233">
        <v>1</v>
      </c>
      <c r="AQ116" s="233"/>
      <c r="AR116" s="233"/>
      <c r="AS116" s="221">
        <f>SUM(AQ116*10+AR116)/AP116*10</f>
        <v>0</v>
      </c>
      <c r="AT116" s="233">
        <v>1</v>
      </c>
      <c r="AU116" s="233"/>
      <c r="AV116" s="233"/>
      <c r="AW116" s="221">
        <f t="shared" si="65"/>
        <v>0</v>
      </c>
      <c r="AX116" s="233">
        <v>1</v>
      </c>
      <c r="AY116" s="233"/>
      <c r="AZ116" s="233"/>
      <c r="BA116" s="221">
        <f t="shared" si="66"/>
        <v>0</v>
      </c>
      <c r="BB116" s="205">
        <f t="shared" si="67"/>
        <v>0</v>
      </c>
      <c r="BC116" s="235">
        <v>0</v>
      </c>
      <c r="BD116" s="205">
        <f t="shared" si="68"/>
        <v>0</v>
      </c>
      <c r="BE116" s="205" t="str">
        <f t="shared" si="69"/>
        <v>geen actie</v>
      </c>
      <c r="BF116" s="201">
        <v>115</v>
      </c>
      <c r="BG116" s="236"/>
      <c r="BH116" s="236"/>
      <c r="BI116" s="236"/>
      <c r="BJ116" s="236"/>
      <c r="BK116" s="236"/>
      <c r="BL116" s="236"/>
      <c r="BM116" s="236"/>
      <c r="BN116" s="236"/>
    </row>
    <row r="117" spans="1:66" ht="18" customHeight="1" x14ac:dyDescent="0.3">
      <c r="A117" s="201">
        <v>116</v>
      </c>
      <c r="B117" s="201" t="str">
        <f t="shared" si="58"/>
        <v>v</v>
      </c>
      <c r="C117" s="201"/>
      <c r="D117" s="256"/>
      <c r="E117" s="226"/>
      <c r="F117" s="205"/>
      <c r="G117" s="238"/>
      <c r="H117" s="229">
        <f t="shared" si="59"/>
        <v>0</v>
      </c>
      <c r="I117" s="230"/>
      <c r="J117" s="231">
        <f t="shared" si="60"/>
        <v>2019</v>
      </c>
      <c r="K117" s="232">
        <f t="shared" si="61"/>
        <v>0</v>
      </c>
      <c r="L117" s="217">
        <v>0</v>
      </c>
      <c r="M117" s="233">
        <v>1</v>
      </c>
      <c r="N117" s="233"/>
      <c r="O117" s="233"/>
      <c r="P117" s="221">
        <f t="shared" si="71"/>
        <v>0</v>
      </c>
      <c r="Q117" s="233">
        <v>1</v>
      </c>
      <c r="R117" s="233"/>
      <c r="S117" s="233"/>
      <c r="T117" s="221">
        <f t="shared" si="72"/>
        <v>0</v>
      </c>
      <c r="U117" s="233">
        <v>1</v>
      </c>
      <c r="V117" s="233"/>
      <c r="W117" s="233"/>
      <c r="X117" s="221"/>
      <c r="Y117" s="233">
        <v>1</v>
      </c>
      <c r="Z117" s="233"/>
      <c r="AA117" s="233"/>
      <c r="AB117" s="221"/>
      <c r="AC117" s="233">
        <v>1</v>
      </c>
      <c r="AD117" s="233"/>
      <c r="AE117" s="233"/>
      <c r="AF117" s="221"/>
      <c r="AG117" s="233">
        <v>1</v>
      </c>
      <c r="AH117" s="233"/>
      <c r="AI117" s="233"/>
      <c r="AJ117" s="221"/>
      <c r="AK117" s="233">
        <v>1</v>
      </c>
      <c r="AL117" s="233">
        <v>1</v>
      </c>
      <c r="AM117" s="233"/>
      <c r="AN117" s="233"/>
      <c r="AO117" s="221">
        <f t="shared" si="64"/>
        <v>0</v>
      </c>
      <c r="AP117" s="233">
        <v>1</v>
      </c>
      <c r="AQ117" s="233"/>
      <c r="AR117" s="233"/>
      <c r="AS117" s="221"/>
      <c r="AT117" s="233">
        <v>1</v>
      </c>
      <c r="AU117" s="233"/>
      <c r="AV117" s="233"/>
      <c r="AW117" s="221">
        <f t="shared" si="65"/>
        <v>0</v>
      </c>
      <c r="AX117" s="233">
        <v>1</v>
      </c>
      <c r="AY117" s="233"/>
      <c r="AZ117" s="233"/>
      <c r="BA117" s="221">
        <f t="shared" si="66"/>
        <v>0</v>
      </c>
      <c r="BB117" s="205">
        <f t="shared" si="67"/>
        <v>0</v>
      </c>
      <c r="BC117" s="235">
        <v>0</v>
      </c>
      <c r="BD117" s="205">
        <f t="shared" si="68"/>
        <v>0</v>
      </c>
      <c r="BE117" s="205" t="str">
        <f t="shared" si="69"/>
        <v>geen actie</v>
      </c>
      <c r="BF117" s="201">
        <v>116</v>
      </c>
      <c r="BG117" s="236"/>
      <c r="BH117" s="236"/>
      <c r="BI117" s="236"/>
      <c r="BJ117" s="236"/>
      <c r="BK117" s="236"/>
      <c r="BL117" s="236"/>
      <c r="BM117" s="236"/>
      <c r="BN117" s="236"/>
    </row>
    <row r="118" spans="1:66" ht="18" customHeight="1" x14ac:dyDescent="0.3">
      <c r="A118" s="201">
        <v>117</v>
      </c>
      <c r="B118" s="201" t="str">
        <f t="shared" si="58"/>
        <v>v</v>
      </c>
      <c r="C118" s="201"/>
      <c r="D118" s="256"/>
      <c r="E118" s="226"/>
      <c r="F118" s="205"/>
      <c r="G118" s="238"/>
      <c r="H118" s="229">
        <f t="shared" si="59"/>
        <v>0</v>
      </c>
      <c r="I118" s="240"/>
      <c r="J118" s="231">
        <f t="shared" si="60"/>
        <v>2019</v>
      </c>
      <c r="K118" s="232">
        <f t="shared" si="61"/>
        <v>0</v>
      </c>
      <c r="L118" s="217"/>
      <c r="M118" s="233">
        <v>1</v>
      </c>
      <c r="N118" s="233"/>
      <c r="O118" s="233"/>
      <c r="P118" s="221">
        <f t="shared" si="71"/>
        <v>0</v>
      </c>
      <c r="Q118" s="233">
        <v>1</v>
      </c>
      <c r="R118" s="233"/>
      <c r="S118" s="233"/>
      <c r="T118" s="221">
        <f t="shared" si="72"/>
        <v>0</v>
      </c>
      <c r="U118" s="233">
        <v>1</v>
      </c>
      <c r="V118" s="233"/>
      <c r="W118" s="233"/>
      <c r="X118" s="221">
        <f t="shared" ref="X118:X124" si="75">SUM(V118*10+W118)/U118*10</f>
        <v>0</v>
      </c>
      <c r="Y118" s="233">
        <v>1</v>
      </c>
      <c r="Z118" s="233"/>
      <c r="AA118" s="233"/>
      <c r="AB118" s="221">
        <f t="shared" ref="AB118:AB124" si="76">SUM(Z118*10+AA118)/Y118*10</f>
        <v>0</v>
      </c>
      <c r="AC118" s="233">
        <v>1</v>
      </c>
      <c r="AD118" s="233"/>
      <c r="AE118" s="233"/>
      <c r="AF118" s="221">
        <f t="shared" ref="AF118:AF124" si="77">SUM(AD118*10+AE118)/AC118*10</f>
        <v>0</v>
      </c>
      <c r="AG118" s="233">
        <v>1</v>
      </c>
      <c r="AH118" s="233"/>
      <c r="AI118" s="233"/>
      <c r="AJ118" s="221">
        <f t="shared" ref="AJ118:AJ124" si="78">SUM(AH118*10+AI118)/AG118*10</f>
        <v>0</v>
      </c>
      <c r="AK118" s="233">
        <v>1</v>
      </c>
      <c r="AL118" s="233">
        <v>1</v>
      </c>
      <c r="AM118" s="233"/>
      <c r="AN118" s="233"/>
      <c r="AO118" s="221">
        <f t="shared" si="64"/>
        <v>0</v>
      </c>
      <c r="AP118" s="233">
        <v>1</v>
      </c>
      <c r="AQ118" s="233"/>
      <c r="AR118" s="233"/>
      <c r="AS118" s="234">
        <f t="shared" ref="AS118:AS124" si="79">SUM(AQ118*10+AR118)/AP118*10</f>
        <v>0</v>
      </c>
      <c r="AT118" s="233">
        <v>1</v>
      </c>
      <c r="AU118" s="233"/>
      <c r="AV118" s="233"/>
      <c r="AW118" s="221">
        <f t="shared" si="65"/>
        <v>0</v>
      </c>
      <c r="AX118" s="233">
        <v>1</v>
      </c>
      <c r="AY118" s="233"/>
      <c r="AZ118" s="233"/>
      <c r="BA118" s="221">
        <f t="shared" si="66"/>
        <v>0</v>
      </c>
      <c r="BB118" s="205">
        <f t="shared" si="67"/>
        <v>0</v>
      </c>
      <c r="BC118" s="235">
        <v>0</v>
      </c>
      <c r="BD118" s="205">
        <f t="shared" si="68"/>
        <v>0</v>
      </c>
      <c r="BE118" s="205" t="str">
        <f t="shared" si="69"/>
        <v>geen actie</v>
      </c>
      <c r="BF118" s="201">
        <v>117</v>
      </c>
      <c r="BG118" s="236"/>
      <c r="BH118" s="236"/>
      <c r="BI118" s="236"/>
      <c r="BJ118" s="236"/>
      <c r="BK118" s="236"/>
      <c r="BL118" s="236"/>
      <c r="BM118" s="236"/>
      <c r="BN118" s="236"/>
    </row>
    <row r="119" spans="1:66" ht="18" customHeight="1" x14ac:dyDescent="0.3">
      <c r="A119" s="201">
        <v>118</v>
      </c>
      <c r="B119" s="201" t="str">
        <f t="shared" si="58"/>
        <v>v</v>
      </c>
      <c r="C119" s="201"/>
      <c r="D119" s="252"/>
      <c r="E119" s="226"/>
      <c r="F119" s="227"/>
      <c r="G119" s="228"/>
      <c r="H119" s="229">
        <f t="shared" si="59"/>
        <v>0</v>
      </c>
      <c r="I119" s="230"/>
      <c r="J119" s="231">
        <f t="shared" si="60"/>
        <v>2019</v>
      </c>
      <c r="K119" s="232">
        <f t="shared" si="61"/>
        <v>0</v>
      </c>
      <c r="L119" s="217"/>
      <c r="M119" s="233">
        <v>1</v>
      </c>
      <c r="N119" s="233"/>
      <c r="O119" s="233"/>
      <c r="P119" s="221">
        <f t="shared" si="71"/>
        <v>0</v>
      </c>
      <c r="Q119" s="233">
        <v>1</v>
      </c>
      <c r="R119" s="233"/>
      <c r="S119" s="233"/>
      <c r="T119" s="221">
        <f t="shared" si="72"/>
        <v>0</v>
      </c>
      <c r="U119" s="233">
        <v>1</v>
      </c>
      <c r="V119" s="233"/>
      <c r="W119" s="233"/>
      <c r="X119" s="221">
        <f t="shared" si="75"/>
        <v>0</v>
      </c>
      <c r="Y119" s="233">
        <v>1</v>
      </c>
      <c r="Z119" s="233"/>
      <c r="AA119" s="233"/>
      <c r="AB119" s="221">
        <f t="shared" si="76"/>
        <v>0</v>
      </c>
      <c r="AC119" s="233">
        <v>1</v>
      </c>
      <c r="AD119" s="233"/>
      <c r="AE119" s="233"/>
      <c r="AF119" s="221">
        <f t="shared" si="77"/>
        <v>0</v>
      </c>
      <c r="AG119" s="233">
        <v>1</v>
      </c>
      <c r="AH119" s="233"/>
      <c r="AI119" s="233"/>
      <c r="AJ119" s="221">
        <f t="shared" si="78"/>
        <v>0</v>
      </c>
      <c r="AK119" s="233">
        <v>1</v>
      </c>
      <c r="AL119" s="233">
        <v>1</v>
      </c>
      <c r="AM119" s="233"/>
      <c r="AN119" s="233"/>
      <c r="AO119" s="221">
        <f t="shared" si="64"/>
        <v>0</v>
      </c>
      <c r="AP119" s="233">
        <v>1</v>
      </c>
      <c r="AQ119" s="233"/>
      <c r="AR119" s="233"/>
      <c r="AS119" s="234">
        <f t="shared" si="79"/>
        <v>0</v>
      </c>
      <c r="AT119" s="233">
        <v>1</v>
      </c>
      <c r="AU119" s="233"/>
      <c r="AV119" s="233"/>
      <c r="AW119" s="221">
        <f t="shared" si="65"/>
        <v>0</v>
      </c>
      <c r="AX119" s="233">
        <v>1</v>
      </c>
      <c r="AY119" s="233"/>
      <c r="AZ119" s="233"/>
      <c r="BA119" s="221">
        <f t="shared" si="66"/>
        <v>0</v>
      </c>
      <c r="BB119" s="205">
        <f t="shared" si="67"/>
        <v>0</v>
      </c>
      <c r="BC119" s="235">
        <v>0</v>
      </c>
      <c r="BD119" s="205">
        <f t="shared" si="68"/>
        <v>0</v>
      </c>
      <c r="BE119" s="205" t="str">
        <f t="shared" si="69"/>
        <v>geen actie</v>
      </c>
      <c r="BF119" s="201">
        <v>118</v>
      </c>
      <c r="BG119" s="236"/>
      <c r="BH119" s="236"/>
      <c r="BI119" s="236"/>
      <c r="BJ119" s="236"/>
      <c r="BK119" s="236"/>
      <c r="BL119" s="236"/>
      <c r="BM119" s="236"/>
      <c r="BN119" s="236"/>
    </row>
    <row r="120" spans="1:66" ht="18" customHeight="1" x14ac:dyDescent="0.3">
      <c r="A120" s="201">
        <v>119</v>
      </c>
      <c r="B120" s="201" t="str">
        <f t="shared" si="58"/>
        <v>v</v>
      </c>
      <c r="C120" s="201"/>
      <c r="D120" s="252"/>
      <c r="E120" s="226"/>
      <c r="F120" s="201"/>
      <c r="G120" s="238"/>
      <c r="H120" s="229">
        <f t="shared" si="59"/>
        <v>0</v>
      </c>
      <c r="I120" s="230"/>
      <c r="J120" s="231">
        <f t="shared" si="60"/>
        <v>2019</v>
      </c>
      <c r="K120" s="232">
        <f t="shared" si="61"/>
        <v>0</v>
      </c>
      <c r="L120" s="217"/>
      <c r="M120" s="233">
        <v>1</v>
      </c>
      <c r="N120" s="233"/>
      <c r="O120" s="233"/>
      <c r="P120" s="221">
        <f t="shared" si="71"/>
        <v>0</v>
      </c>
      <c r="Q120" s="233">
        <v>1</v>
      </c>
      <c r="R120" s="233"/>
      <c r="S120" s="233"/>
      <c r="T120" s="221">
        <f t="shared" si="72"/>
        <v>0</v>
      </c>
      <c r="U120" s="233">
        <v>1</v>
      </c>
      <c r="V120" s="233"/>
      <c r="W120" s="233"/>
      <c r="X120" s="221">
        <f t="shared" si="75"/>
        <v>0</v>
      </c>
      <c r="Y120" s="233">
        <v>1</v>
      </c>
      <c r="Z120" s="233"/>
      <c r="AA120" s="233"/>
      <c r="AB120" s="221">
        <f t="shared" si="76"/>
        <v>0</v>
      </c>
      <c r="AC120" s="233">
        <v>1</v>
      </c>
      <c r="AD120" s="233"/>
      <c r="AE120" s="233"/>
      <c r="AF120" s="221">
        <f t="shared" si="77"/>
        <v>0</v>
      </c>
      <c r="AG120" s="233">
        <v>1</v>
      </c>
      <c r="AH120" s="233"/>
      <c r="AI120" s="233"/>
      <c r="AJ120" s="221">
        <f t="shared" si="78"/>
        <v>0</v>
      </c>
      <c r="AK120" s="233">
        <v>1</v>
      </c>
      <c r="AL120" s="233">
        <v>1</v>
      </c>
      <c r="AM120" s="233"/>
      <c r="AN120" s="233"/>
      <c r="AO120" s="221">
        <f t="shared" si="64"/>
        <v>0</v>
      </c>
      <c r="AP120" s="233">
        <v>1</v>
      </c>
      <c r="AQ120" s="233"/>
      <c r="AR120" s="233"/>
      <c r="AS120" s="234">
        <f t="shared" si="79"/>
        <v>0</v>
      </c>
      <c r="AT120" s="233">
        <v>1</v>
      </c>
      <c r="AU120" s="233"/>
      <c r="AV120" s="233"/>
      <c r="AW120" s="221">
        <f t="shared" si="65"/>
        <v>0</v>
      </c>
      <c r="AX120" s="233">
        <v>1</v>
      </c>
      <c r="AY120" s="233"/>
      <c r="AZ120" s="233"/>
      <c r="BA120" s="221">
        <f t="shared" si="66"/>
        <v>0</v>
      </c>
      <c r="BB120" s="205">
        <f t="shared" si="67"/>
        <v>0</v>
      </c>
      <c r="BC120" s="235"/>
      <c r="BD120" s="205">
        <f t="shared" si="68"/>
        <v>0</v>
      </c>
      <c r="BE120" s="205" t="str">
        <f t="shared" si="69"/>
        <v>geen actie</v>
      </c>
      <c r="BF120" s="201">
        <v>119</v>
      </c>
      <c r="BG120" s="236"/>
      <c r="BH120" s="236"/>
      <c r="BI120" s="236"/>
      <c r="BJ120" s="236"/>
      <c r="BK120" s="236"/>
      <c r="BL120" s="236"/>
      <c r="BM120" s="236"/>
      <c r="BN120" s="236"/>
    </row>
    <row r="121" spans="1:66" ht="18" customHeight="1" x14ac:dyDescent="0.3">
      <c r="A121" s="201">
        <v>120</v>
      </c>
      <c r="B121" s="201" t="str">
        <f t="shared" si="58"/>
        <v>v</v>
      </c>
      <c r="C121" s="201"/>
      <c r="D121" s="252"/>
      <c r="E121" s="226"/>
      <c r="F121" s="227"/>
      <c r="G121" s="228"/>
      <c r="H121" s="229">
        <f t="shared" si="59"/>
        <v>0</v>
      </c>
      <c r="I121" s="230"/>
      <c r="J121" s="231">
        <f t="shared" si="60"/>
        <v>2019</v>
      </c>
      <c r="K121" s="232">
        <f t="shared" si="61"/>
        <v>0</v>
      </c>
      <c r="L121" s="217"/>
      <c r="M121" s="233">
        <v>1</v>
      </c>
      <c r="N121" s="233"/>
      <c r="O121" s="233"/>
      <c r="P121" s="221">
        <f t="shared" si="71"/>
        <v>0</v>
      </c>
      <c r="Q121" s="233">
        <v>1</v>
      </c>
      <c r="R121" s="233"/>
      <c r="S121" s="233"/>
      <c r="T121" s="221">
        <f t="shared" si="72"/>
        <v>0</v>
      </c>
      <c r="U121" s="233">
        <v>1</v>
      </c>
      <c r="V121" s="233"/>
      <c r="W121" s="233"/>
      <c r="X121" s="221">
        <f t="shared" si="75"/>
        <v>0</v>
      </c>
      <c r="Y121" s="233">
        <v>1</v>
      </c>
      <c r="Z121" s="233"/>
      <c r="AA121" s="233"/>
      <c r="AB121" s="221">
        <f t="shared" si="76"/>
        <v>0</v>
      </c>
      <c r="AC121" s="233">
        <v>1</v>
      </c>
      <c r="AD121" s="233"/>
      <c r="AE121" s="233"/>
      <c r="AF121" s="221">
        <f t="shared" si="77"/>
        <v>0</v>
      </c>
      <c r="AG121" s="233">
        <v>1</v>
      </c>
      <c r="AH121" s="233"/>
      <c r="AI121" s="233"/>
      <c r="AJ121" s="221">
        <f t="shared" si="78"/>
        <v>0</v>
      </c>
      <c r="AK121" s="233">
        <v>1</v>
      </c>
      <c r="AL121" s="233">
        <v>1</v>
      </c>
      <c r="AM121" s="233"/>
      <c r="AN121" s="233"/>
      <c r="AO121" s="221">
        <f t="shared" si="64"/>
        <v>0</v>
      </c>
      <c r="AP121" s="233">
        <v>1</v>
      </c>
      <c r="AQ121" s="233"/>
      <c r="AR121" s="233"/>
      <c r="AS121" s="234">
        <f t="shared" si="79"/>
        <v>0</v>
      </c>
      <c r="AT121" s="233">
        <v>1</v>
      </c>
      <c r="AU121" s="233"/>
      <c r="AV121" s="233"/>
      <c r="AW121" s="221">
        <f t="shared" si="65"/>
        <v>0</v>
      </c>
      <c r="AX121" s="233">
        <v>1</v>
      </c>
      <c r="AY121" s="233"/>
      <c r="AZ121" s="233"/>
      <c r="BA121" s="221">
        <f t="shared" si="66"/>
        <v>0</v>
      </c>
      <c r="BB121" s="205">
        <f t="shared" si="67"/>
        <v>0</v>
      </c>
      <c r="BC121" s="235"/>
      <c r="BD121" s="205">
        <f t="shared" si="68"/>
        <v>0</v>
      </c>
      <c r="BE121" s="205" t="str">
        <f t="shared" si="69"/>
        <v>geen actie</v>
      </c>
      <c r="BF121" s="201">
        <v>120</v>
      </c>
      <c r="BG121" s="236"/>
      <c r="BH121" s="236"/>
      <c r="BI121" s="236"/>
      <c r="BJ121" s="236"/>
      <c r="BK121" s="236"/>
      <c r="BL121" s="236"/>
      <c r="BM121" s="236"/>
      <c r="BN121" s="236"/>
    </row>
    <row r="122" spans="1:66" ht="20.25" customHeight="1" x14ac:dyDescent="0.3">
      <c r="A122" s="201">
        <v>121</v>
      </c>
      <c r="B122" s="201" t="str">
        <f t="shared" si="58"/>
        <v>v</v>
      </c>
      <c r="C122" s="201"/>
      <c r="D122" s="252"/>
      <c r="E122" s="226"/>
      <c r="F122" s="227"/>
      <c r="G122" s="228"/>
      <c r="H122" s="229">
        <f t="shared" si="59"/>
        <v>0</v>
      </c>
      <c r="I122" s="230"/>
      <c r="J122" s="231">
        <f t="shared" si="60"/>
        <v>2019</v>
      </c>
      <c r="K122" s="232">
        <f t="shared" si="61"/>
        <v>0</v>
      </c>
      <c r="L122" s="217"/>
      <c r="M122" s="233">
        <v>1</v>
      </c>
      <c r="N122" s="233"/>
      <c r="O122" s="233"/>
      <c r="P122" s="221">
        <f t="shared" si="71"/>
        <v>0</v>
      </c>
      <c r="Q122" s="233">
        <v>1</v>
      </c>
      <c r="R122" s="233"/>
      <c r="S122" s="233"/>
      <c r="T122" s="221">
        <f t="shared" si="72"/>
        <v>0</v>
      </c>
      <c r="U122" s="233">
        <v>1</v>
      </c>
      <c r="V122" s="233"/>
      <c r="W122" s="233"/>
      <c r="X122" s="221">
        <f t="shared" si="75"/>
        <v>0</v>
      </c>
      <c r="Y122" s="233">
        <v>1</v>
      </c>
      <c r="Z122" s="233"/>
      <c r="AA122" s="233"/>
      <c r="AB122" s="221">
        <f t="shared" si="76"/>
        <v>0</v>
      </c>
      <c r="AC122" s="233">
        <v>1</v>
      </c>
      <c r="AD122" s="233"/>
      <c r="AE122" s="233"/>
      <c r="AF122" s="221">
        <f t="shared" si="77"/>
        <v>0</v>
      </c>
      <c r="AG122" s="233">
        <v>1</v>
      </c>
      <c r="AH122" s="233"/>
      <c r="AI122" s="233"/>
      <c r="AJ122" s="221">
        <f t="shared" si="78"/>
        <v>0</v>
      </c>
      <c r="AK122" s="233">
        <v>1</v>
      </c>
      <c r="AL122" s="233">
        <v>1</v>
      </c>
      <c r="AM122" s="233"/>
      <c r="AN122" s="233"/>
      <c r="AO122" s="221">
        <f t="shared" si="64"/>
        <v>0</v>
      </c>
      <c r="AP122" s="233">
        <v>1</v>
      </c>
      <c r="AQ122" s="233"/>
      <c r="AR122" s="233"/>
      <c r="AS122" s="234">
        <f t="shared" si="79"/>
        <v>0</v>
      </c>
      <c r="AT122" s="233">
        <v>1</v>
      </c>
      <c r="AU122" s="233"/>
      <c r="AV122" s="233"/>
      <c r="AW122" s="221">
        <f t="shared" si="65"/>
        <v>0</v>
      </c>
      <c r="AX122" s="233">
        <v>1</v>
      </c>
      <c r="AY122" s="233"/>
      <c r="AZ122" s="233"/>
      <c r="BA122" s="221">
        <f t="shared" si="66"/>
        <v>0</v>
      </c>
      <c r="BB122" s="205">
        <f t="shared" si="67"/>
        <v>0</v>
      </c>
      <c r="BC122" s="235"/>
      <c r="BD122" s="205">
        <f t="shared" si="68"/>
        <v>0</v>
      </c>
      <c r="BE122" s="205" t="str">
        <f t="shared" si="69"/>
        <v>geen actie</v>
      </c>
      <c r="BF122" s="201">
        <v>121</v>
      </c>
      <c r="BG122" s="236"/>
      <c r="BH122" s="236"/>
      <c r="BI122" s="236"/>
      <c r="BJ122" s="236"/>
      <c r="BK122" s="236"/>
      <c r="BL122" s="236"/>
      <c r="BM122" s="236"/>
      <c r="BN122" s="236"/>
    </row>
    <row r="123" spans="1:66" ht="18" customHeight="1" x14ac:dyDescent="0.3">
      <c r="A123" s="201">
        <v>122</v>
      </c>
      <c r="B123" s="257" t="str">
        <f t="shared" si="58"/>
        <v>v</v>
      </c>
      <c r="C123" s="257"/>
      <c r="D123" s="258"/>
      <c r="E123" s="259"/>
      <c r="F123" s="260"/>
      <c r="G123" s="261"/>
      <c r="H123" s="229">
        <f t="shared" si="59"/>
        <v>0</v>
      </c>
      <c r="I123" s="250"/>
      <c r="J123" s="231">
        <f t="shared" si="60"/>
        <v>2019</v>
      </c>
      <c r="K123" s="232">
        <f t="shared" si="61"/>
        <v>0</v>
      </c>
      <c r="L123" s="262"/>
      <c r="M123" s="245">
        <v>1</v>
      </c>
      <c r="N123" s="245"/>
      <c r="O123" s="245"/>
      <c r="P123" s="234">
        <f t="shared" si="71"/>
        <v>0</v>
      </c>
      <c r="Q123" s="245">
        <v>1</v>
      </c>
      <c r="R123" s="245"/>
      <c r="S123" s="245"/>
      <c r="T123" s="234">
        <f t="shared" si="72"/>
        <v>0</v>
      </c>
      <c r="U123" s="245">
        <v>1</v>
      </c>
      <c r="V123" s="245"/>
      <c r="W123" s="245"/>
      <c r="X123" s="234">
        <f t="shared" si="75"/>
        <v>0</v>
      </c>
      <c r="Y123" s="245">
        <v>1</v>
      </c>
      <c r="Z123" s="245"/>
      <c r="AA123" s="245"/>
      <c r="AB123" s="234">
        <f t="shared" si="76"/>
        <v>0</v>
      </c>
      <c r="AC123" s="245">
        <v>1</v>
      </c>
      <c r="AD123" s="245"/>
      <c r="AE123" s="245"/>
      <c r="AF123" s="234">
        <f t="shared" si="77"/>
        <v>0</v>
      </c>
      <c r="AG123" s="245">
        <v>1</v>
      </c>
      <c r="AH123" s="245"/>
      <c r="AI123" s="245"/>
      <c r="AJ123" s="234">
        <f t="shared" si="78"/>
        <v>0</v>
      </c>
      <c r="AK123" s="245">
        <v>1</v>
      </c>
      <c r="AL123" s="233">
        <v>1</v>
      </c>
      <c r="AM123" s="245"/>
      <c r="AN123" s="245"/>
      <c r="AO123" s="221">
        <f t="shared" si="64"/>
        <v>0</v>
      </c>
      <c r="AP123" s="245">
        <v>1</v>
      </c>
      <c r="AQ123" s="245"/>
      <c r="AR123" s="245"/>
      <c r="AS123" s="234">
        <f t="shared" si="79"/>
        <v>0</v>
      </c>
      <c r="AT123" s="245">
        <v>1</v>
      </c>
      <c r="AU123" s="245"/>
      <c r="AV123" s="245"/>
      <c r="AW123" s="234">
        <f t="shared" si="65"/>
        <v>0</v>
      </c>
      <c r="AX123" s="245">
        <v>1</v>
      </c>
      <c r="AY123" s="245"/>
      <c r="AZ123" s="245"/>
      <c r="BA123" s="234">
        <f t="shared" si="66"/>
        <v>0</v>
      </c>
      <c r="BB123" s="263">
        <f t="shared" si="67"/>
        <v>0</v>
      </c>
      <c r="BC123" s="239"/>
      <c r="BD123" s="263">
        <f t="shared" si="68"/>
        <v>0</v>
      </c>
      <c r="BE123" s="263" t="str">
        <f t="shared" si="69"/>
        <v>geen actie</v>
      </c>
      <c r="BF123" s="201">
        <v>122</v>
      </c>
      <c r="BG123" s="236"/>
      <c r="BH123" s="236"/>
      <c r="BI123" s="236"/>
      <c r="BJ123" s="236"/>
      <c r="BN123" s="236"/>
    </row>
    <row r="124" spans="1:66" ht="18" customHeight="1" x14ac:dyDescent="0.3">
      <c r="A124" s="201">
        <v>123</v>
      </c>
      <c r="B124" s="257" t="str">
        <f t="shared" si="58"/>
        <v>v</v>
      </c>
      <c r="C124" s="201"/>
      <c r="D124" s="252"/>
      <c r="E124" s="226"/>
      <c r="F124" s="205"/>
      <c r="G124" s="238"/>
      <c r="H124" s="229">
        <f t="shared" si="59"/>
        <v>0</v>
      </c>
      <c r="I124" s="240"/>
      <c r="J124" s="231">
        <f t="shared" si="60"/>
        <v>2019</v>
      </c>
      <c r="K124" s="232">
        <f t="shared" si="61"/>
        <v>0</v>
      </c>
      <c r="L124" s="217"/>
      <c r="M124" s="233">
        <v>1</v>
      </c>
      <c r="N124" s="233"/>
      <c r="O124" s="233"/>
      <c r="P124" s="221">
        <f t="shared" si="71"/>
        <v>0</v>
      </c>
      <c r="Q124" s="233">
        <v>1</v>
      </c>
      <c r="R124" s="233"/>
      <c r="S124" s="233"/>
      <c r="T124" s="221">
        <f t="shared" si="72"/>
        <v>0</v>
      </c>
      <c r="U124" s="233">
        <v>1</v>
      </c>
      <c r="V124" s="233"/>
      <c r="W124" s="233"/>
      <c r="X124" s="221">
        <f t="shared" si="75"/>
        <v>0</v>
      </c>
      <c r="Y124" s="233">
        <v>1</v>
      </c>
      <c r="Z124" s="233"/>
      <c r="AA124" s="233"/>
      <c r="AB124" s="221">
        <f t="shared" si="76"/>
        <v>0</v>
      </c>
      <c r="AC124" s="233">
        <v>1</v>
      </c>
      <c r="AD124" s="233"/>
      <c r="AE124" s="233"/>
      <c r="AF124" s="221">
        <f t="shared" si="77"/>
        <v>0</v>
      </c>
      <c r="AG124" s="233">
        <v>1</v>
      </c>
      <c r="AH124" s="233"/>
      <c r="AI124" s="233"/>
      <c r="AJ124" s="221">
        <f t="shared" si="78"/>
        <v>0</v>
      </c>
      <c r="AK124" s="233">
        <v>1</v>
      </c>
      <c r="AL124" s="233">
        <v>1</v>
      </c>
      <c r="AM124" s="233"/>
      <c r="AN124" s="233"/>
      <c r="AO124" s="221">
        <f t="shared" si="64"/>
        <v>0</v>
      </c>
      <c r="AP124" s="233">
        <v>1</v>
      </c>
      <c r="AQ124" s="233"/>
      <c r="AR124" s="233"/>
      <c r="AS124" s="221">
        <f t="shared" si="79"/>
        <v>0</v>
      </c>
      <c r="AT124" s="233">
        <v>1</v>
      </c>
      <c r="AU124" s="233"/>
      <c r="AV124" s="233"/>
      <c r="AW124" s="221">
        <f t="shared" si="65"/>
        <v>0</v>
      </c>
      <c r="AX124" s="233">
        <v>1</v>
      </c>
      <c r="AY124" s="233"/>
      <c r="AZ124" s="233"/>
      <c r="BA124" s="221">
        <f t="shared" si="66"/>
        <v>0</v>
      </c>
      <c r="BB124" s="205">
        <f t="shared" si="67"/>
        <v>0</v>
      </c>
      <c r="BC124" s="235"/>
      <c r="BD124" s="205">
        <f t="shared" si="68"/>
        <v>0</v>
      </c>
      <c r="BE124" s="205" t="str">
        <f t="shared" si="69"/>
        <v>geen actie</v>
      </c>
      <c r="BF124" s="201">
        <v>123</v>
      </c>
      <c r="BG124" s="236"/>
      <c r="BH124" s="236"/>
      <c r="BI124" s="236"/>
      <c r="BJ124" s="236"/>
      <c r="BN124" s="236"/>
    </row>
    <row r="126" spans="1:66" x14ac:dyDescent="0.3">
      <c r="D126" s="264"/>
    </row>
  </sheetData>
  <autoFilter ref="A1:BF124" xr:uid="{00000000-0009-0000-0000-000001000000}">
    <sortState xmlns:xlrd2="http://schemas.microsoft.com/office/spreadsheetml/2017/richdata2" ref="A2:BF124">
      <sortCondition ref="E2:E124"/>
    </sortState>
  </autoFilter>
  <conditionalFormatting sqref="J156:K172 J1:K1 Y118:Y124 X121:X124 AT118:AT124 M118:M124 P118:Q124 AC118:AC124 Q96:Q97 AK118:AL124 AG118:AG124 AP118:AP124 T118:U124 AC96:AC97 AK96:AL97 AG96:AG97 Y96:Y97 U96:U97 AT96:AT97 T90:T97 P90:P97 AP96:AP97 AX96:AX124 N2:N66 X2:Z66 AG23:AH66 AP2:AQ66 AT2:AU66 AX2:AY66 P2:R66 T2:V19 T21:V66 T20 AC2:AD66 AL21:AL124 AK2:AM66">
    <cfRule type="cellIs" dxfId="222" priority="16" operator="between">
      <formula>13</formula>
      <formula>20</formula>
    </cfRule>
  </conditionalFormatting>
  <conditionalFormatting sqref="Q124:Q126 Q128:Q65534">
    <cfRule type="cellIs" dxfId="221" priority="17" operator="between">
      <formula>0</formula>
      <formula>200</formula>
    </cfRule>
  </conditionalFormatting>
  <conditionalFormatting sqref="W124:W126 W128:W65534">
    <cfRule type="cellIs" dxfId="220" priority="18" operator="between">
      <formula>1</formula>
      <formula>200</formula>
    </cfRule>
  </conditionalFormatting>
  <conditionalFormatting sqref="BE90:BE124 BE2:BE66">
    <cfRule type="expression" dxfId="219" priority="19">
      <formula>NOT(ISERROR(SEARCH("geen actie",BE2)))</formula>
    </cfRule>
    <cfRule type="expression" dxfId="218" priority="20">
      <formula>NOT(ISERROR(SEARCH("diploma uitschrijven",BE2)))</formula>
    </cfRule>
  </conditionalFormatting>
  <conditionalFormatting sqref="H125:H126 H128:H130">
    <cfRule type="cellIs" dxfId="217" priority="21" operator="between">
      <formula>0</formula>
      <formula>250</formula>
    </cfRule>
    <cfRule type="cellIs" dxfId="216" priority="22" operator="between">
      <formula>249</formula>
      <formula>500</formula>
    </cfRule>
    <cfRule type="cellIs" dxfId="215" priority="23" operator="between">
      <formula>499</formula>
      <formula>750</formula>
    </cfRule>
  </conditionalFormatting>
  <conditionalFormatting sqref="AV96:AV97 S96:S97 AR118:AR123 AZ96:AZ97 AE118:AE123 AN96:AN97 AE96:AE97 AI96:AI97 O90:O97 AA118:AA123 AA96:AA97 O128:O130 W96:W97 AR96:AR97 S118:S123 AN118:AN123 W118:W123 AV118:AV123 O118:O126 AZ118:AZ123 AI118:AI123 O2:O66 S2:S66 W2:W19 AA2:AA66 AE2:AE66 AI23:AI66 AN2:AN66 AR2:AR66 AV2:AV66 AZ2:AZ66 W21:W66">
    <cfRule type="cellIs" dxfId="214" priority="24" operator="between">
      <formula>0</formula>
      <formula>222</formula>
    </cfRule>
  </conditionalFormatting>
  <conditionalFormatting sqref="BE7">
    <cfRule type="expression" dxfId="213" priority="25">
      <formula>NOT(ISERROR(SEARCH("diploma uitschrijven",BE7)))</formula>
    </cfRule>
  </conditionalFormatting>
  <conditionalFormatting sqref="J125:K338">
    <cfRule type="cellIs" dxfId="212" priority="26" operator="between">
      <formula>13</formula>
      <formula>16</formula>
    </cfRule>
  </conditionalFormatting>
  <conditionalFormatting sqref="BB90:BD124 BB2:BD2 BB53:BB66 BD53:BD66 BC53:BC74 BB13:BD52 BB3:BB12 BD3:BD12">
    <cfRule type="expression" dxfId="211" priority="27">
      <formula>NOT(ISERROR(SEARCH("diploma",BB2)))</formula>
    </cfRule>
    <cfRule type="expression" dxfId="210" priority="28">
      <formula>NOT(ISERROR(SEARCH("diploma",BB2)))</formula>
    </cfRule>
  </conditionalFormatting>
  <conditionalFormatting sqref="B2:B124">
    <cfRule type="cellIs" dxfId="209" priority="29" operator="equal">
      <formula>"v"</formula>
    </cfRule>
    <cfRule type="cellIs" dxfId="208" priority="30" operator="equal">
      <formula>"x"</formula>
    </cfRule>
  </conditionalFormatting>
  <conditionalFormatting sqref="Q90:Q95">
    <cfRule type="cellIs" dxfId="207" priority="31" operator="between">
      <formula>13</formula>
      <formula>20</formula>
    </cfRule>
  </conditionalFormatting>
  <conditionalFormatting sqref="S90:S95">
    <cfRule type="cellIs" dxfId="206" priority="32" operator="between">
      <formula>0</formula>
      <formula>222</formula>
    </cfRule>
  </conditionalFormatting>
  <conditionalFormatting sqref="U90:U95">
    <cfRule type="cellIs" dxfId="205" priority="33" operator="between">
      <formula>13</formula>
      <formula>20</formula>
    </cfRule>
  </conditionalFormatting>
  <conditionalFormatting sqref="W90:W95">
    <cfRule type="cellIs" dxfId="204" priority="34" operator="between">
      <formula>0</formula>
      <formula>222</formula>
    </cfRule>
  </conditionalFormatting>
  <conditionalFormatting sqref="Y90:Y95">
    <cfRule type="cellIs" dxfId="203" priority="35" operator="between">
      <formula>13</formula>
      <formula>20</formula>
    </cfRule>
  </conditionalFormatting>
  <conditionalFormatting sqref="AA90:AA95">
    <cfRule type="cellIs" dxfId="202" priority="36" operator="between">
      <formula>0</formula>
      <formula>222</formula>
    </cfRule>
  </conditionalFormatting>
  <conditionalFormatting sqref="AC90:AC95">
    <cfRule type="cellIs" dxfId="201" priority="37" operator="between">
      <formula>13</formula>
      <formula>20</formula>
    </cfRule>
  </conditionalFormatting>
  <conditionalFormatting sqref="AE90:AE95">
    <cfRule type="cellIs" dxfId="200" priority="38" operator="between">
      <formula>0</formula>
      <formula>222</formula>
    </cfRule>
  </conditionalFormatting>
  <conditionalFormatting sqref="AG90:AG95">
    <cfRule type="cellIs" dxfId="199" priority="39" operator="between">
      <formula>13</formula>
      <formula>20</formula>
    </cfRule>
  </conditionalFormatting>
  <conditionalFormatting sqref="AI90:AI95">
    <cfRule type="cellIs" dxfId="198" priority="40" operator="between">
      <formula>0</formula>
      <formula>222</formula>
    </cfRule>
  </conditionalFormatting>
  <conditionalFormatting sqref="AK90:AL95">
    <cfRule type="cellIs" dxfId="197" priority="41" operator="between">
      <formula>13</formula>
      <formula>20</formula>
    </cfRule>
  </conditionalFormatting>
  <conditionalFormatting sqref="AN90:AN95">
    <cfRule type="cellIs" dxfId="196" priority="42" operator="between">
      <formula>0</formula>
      <formula>222</formula>
    </cfRule>
  </conditionalFormatting>
  <conditionalFormatting sqref="AP90:AP95">
    <cfRule type="cellIs" dxfId="195" priority="43" operator="between">
      <formula>13</formula>
      <formula>20</formula>
    </cfRule>
  </conditionalFormatting>
  <conditionalFormatting sqref="AR90:AR95">
    <cfRule type="cellIs" dxfId="194" priority="44" operator="between">
      <formula>0</formula>
      <formula>222</formula>
    </cfRule>
  </conditionalFormatting>
  <conditionalFormatting sqref="AT90:AT95">
    <cfRule type="cellIs" dxfId="193" priority="45" operator="between">
      <formula>13</formula>
      <formula>20</formula>
    </cfRule>
  </conditionalFormatting>
  <conditionalFormatting sqref="AV90:AV95">
    <cfRule type="cellIs" dxfId="192" priority="46" operator="between">
      <formula>0</formula>
      <formula>222</formula>
    </cfRule>
  </conditionalFormatting>
  <conditionalFormatting sqref="AX90:AX95">
    <cfRule type="cellIs" dxfId="191" priority="47" operator="between">
      <formula>13</formula>
      <formula>20</formula>
    </cfRule>
  </conditionalFormatting>
  <conditionalFormatting sqref="AZ90:AZ95">
    <cfRule type="cellIs" dxfId="190" priority="48" operator="between">
      <formula>0</formula>
      <formula>222</formula>
    </cfRule>
  </conditionalFormatting>
  <conditionalFormatting sqref="M2:M115">
    <cfRule type="cellIs" dxfId="189" priority="49" operator="between">
      <formula>13</formula>
      <formula>20</formula>
    </cfRule>
  </conditionalFormatting>
  <conditionalFormatting sqref="BB75:BD89 BB67:BB74 BD67:BD74">
    <cfRule type="expression" dxfId="188" priority="50">
      <formula>NOT(ISERROR(SEARCH("diploma",BB67)))</formula>
    </cfRule>
    <cfRule type="expression" dxfId="187" priority="51">
      <formula>NOT(ISERROR(SEARCH("diploma",BB67)))</formula>
    </cfRule>
  </conditionalFormatting>
  <conditionalFormatting sqref="BE67:BE89">
    <cfRule type="expression" dxfId="186" priority="52">
      <formula>NOT(ISERROR(SEARCH("geen actie",BE67)))</formula>
    </cfRule>
    <cfRule type="expression" dxfId="185" priority="53">
      <formula>NOT(ISERROR(SEARCH("diploma uitschrijven",BE67)))</formula>
    </cfRule>
  </conditionalFormatting>
  <conditionalFormatting sqref="Q1">
    <cfRule type="cellIs" dxfId="184" priority="54" operator="between">
      <formula>0</formula>
      <formula>200</formula>
    </cfRule>
  </conditionalFormatting>
  <conditionalFormatting sqref="W1">
    <cfRule type="cellIs" dxfId="183" priority="55" operator="between">
      <formula>1</formula>
      <formula>200</formula>
    </cfRule>
  </conditionalFormatting>
  <conditionalFormatting sqref="U1">
    <cfRule type="cellIs" dxfId="182" priority="56" operator="between">
      <formula>0</formula>
      <formula>200</formula>
    </cfRule>
  </conditionalFormatting>
  <conditionalFormatting sqref="Y1">
    <cfRule type="cellIs" dxfId="181" priority="57" operator="between">
      <formula>0</formula>
      <formula>200</formula>
    </cfRule>
  </conditionalFormatting>
  <conditionalFormatting sqref="AC1">
    <cfRule type="cellIs" dxfId="180" priority="58" operator="between">
      <formula>0</formula>
      <formula>200</formula>
    </cfRule>
  </conditionalFormatting>
  <conditionalFormatting sqref="AG1">
    <cfRule type="cellIs" dxfId="179" priority="59" operator="between">
      <formula>0</formula>
      <formula>200</formula>
    </cfRule>
  </conditionalFormatting>
  <conditionalFormatting sqref="AK1:AL1">
    <cfRule type="cellIs" dxfId="178" priority="60" operator="between">
      <formula>0</formula>
      <formula>200</formula>
    </cfRule>
  </conditionalFormatting>
  <conditionalFormatting sqref="AP1">
    <cfRule type="cellIs" dxfId="177" priority="61" operator="between">
      <formula>0</formula>
      <formula>200</formula>
    </cfRule>
  </conditionalFormatting>
  <conditionalFormatting sqref="AT1">
    <cfRule type="cellIs" dxfId="176" priority="62" operator="between">
      <formula>0</formula>
      <formula>200</formula>
    </cfRule>
  </conditionalFormatting>
  <conditionalFormatting sqref="AX1">
    <cfRule type="cellIs" dxfId="175" priority="63" operator="between">
      <formula>0</formula>
      <formula>200</formula>
    </cfRule>
  </conditionalFormatting>
  <conditionalFormatting sqref="M20:T20 X20:AF20 M1:BA1 M125:BA1048576 M23:AN124 AO3:BA124 M21:AF22 M2:AF19 AJ2:BA2 AJ3:AN22">
    <cfRule type="cellIs" dxfId="174" priority="64" operator="greaterThan">
      <formula>150</formula>
    </cfRule>
  </conditionalFormatting>
  <conditionalFormatting sqref="U20:W20">
    <cfRule type="cellIs" dxfId="173" priority="15" operator="greaterThan">
      <formula>150</formula>
    </cfRule>
  </conditionalFormatting>
  <conditionalFormatting sqref="J2:J124">
    <cfRule type="cellIs" dxfId="172" priority="9" operator="equal">
      <formula>12</formula>
    </cfRule>
    <cfRule type="cellIs" dxfId="171" priority="13" operator="lessThan">
      <formula>19</formula>
    </cfRule>
    <cfRule type="cellIs" dxfId="170" priority="14" operator="greaterThan">
      <formula>19</formula>
    </cfRule>
  </conditionalFormatting>
  <conditionalFormatting sqref="I41:I51">
    <cfRule type="cellIs" dxfId="169" priority="10" operator="greaterThan">
      <formula>1900</formula>
    </cfRule>
  </conditionalFormatting>
  <conditionalFormatting sqref="I41">
    <cfRule type="cellIs" dxfId="168" priority="11" operator="greaterThan">
      <formula>1950</formula>
    </cfRule>
  </conditionalFormatting>
  <conditionalFormatting sqref="I41">
    <cfRule type="cellIs" dxfId="167" priority="12" operator="greaterThan">
      <formula>1900</formula>
    </cfRule>
  </conditionalFormatting>
  <conditionalFormatting sqref="BC6:BC12">
    <cfRule type="expression" dxfId="166" priority="7">
      <formula>NOT(ISERROR(SEARCH("diploma",BC6)))</formula>
    </cfRule>
    <cfRule type="expression" dxfId="165" priority="8">
      <formula>NOT(ISERROR(SEARCH("diploma",BC6)))</formula>
    </cfRule>
  </conditionalFormatting>
  <conditionalFormatting sqref="F2:F52 F55:F124">
    <cfRule type="cellIs" dxfId="164" priority="6" operator="lessThan">
      <formula>1000</formula>
    </cfRule>
  </conditionalFormatting>
  <conditionalFormatting sqref="F53">
    <cfRule type="cellIs" dxfId="163" priority="5" operator="lessThan">
      <formula>1000</formula>
    </cfRule>
  </conditionalFormatting>
  <conditionalFormatting sqref="I53">
    <cfRule type="cellIs" dxfId="162" priority="4" operator="greaterThan">
      <formula>1900</formula>
    </cfRule>
  </conditionalFormatting>
  <conditionalFormatting sqref="AG2:AH22">
    <cfRule type="cellIs" dxfId="161" priority="1" operator="between">
      <formula>13</formula>
      <formula>20</formula>
    </cfRule>
  </conditionalFormatting>
  <conditionalFormatting sqref="AI2:AI22">
    <cfRule type="cellIs" dxfId="160" priority="2" operator="between">
      <formula>0</formula>
      <formula>222</formula>
    </cfRule>
  </conditionalFormatting>
  <conditionalFormatting sqref="AG2:AI22">
    <cfRule type="cellIs" dxfId="159" priority="3" operator="greaterThan">
      <formula>150</formula>
    </cfRule>
  </conditionalFormatting>
  <pageMargins left="0.196527777777778" right="0.196527777777778" top="0.39374999999999999" bottom="0.39374999999999999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1B81-0C74-4FC5-914C-3B60182BF3BC}">
  <dimension ref="A1:AML128"/>
  <sheetViews>
    <sheetView tabSelected="1" zoomScale="107" zoomScaleNormal="107" workbookViewId="0">
      <pane xSplit="10" ySplit="1" topLeftCell="BA14" activePane="bottomRight" state="frozen"/>
      <selection activeCell="E15" sqref="E15"/>
      <selection pane="topRight" activeCell="E15" sqref="E15"/>
      <selection pane="bottomLeft" activeCell="E15" sqref="E15"/>
      <selection pane="bottomRight" activeCell="BI42" sqref="BI42"/>
    </sheetView>
  </sheetViews>
  <sheetFormatPr defaultColWidth="8.88671875" defaultRowHeight="14.4" x14ac:dyDescent="0.3"/>
  <cols>
    <col min="1" max="1" width="4.33203125" style="200" customWidth="1"/>
    <col min="2" max="2" width="6.44140625" style="200" customWidth="1"/>
    <col min="3" max="3" width="7.33203125" style="200" customWidth="1"/>
    <col min="4" max="4" width="7.44140625" style="255" customWidth="1"/>
    <col min="5" max="5" width="21.6640625" style="265" customWidth="1"/>
    <col min="6" max="6" width="8" style="280" customWidth="1"/>
    <col min="7" max="7" width="19.6640625" style="267" customWidth="1"/>
    <col min="8" max="8" width="9.44140625" style="236" customWidth="1"/>
    <col min="9" max="9" width="7.44140625" style="200" customWidth="1"/>
    <col min="10" max="11" width="8.44140625" style="200" customWidth="1"/>
    <col min="12" max="13" width="7.44140625" style="236" customWidth="1"/>
    <col min="14" max="14" width="4.109375" style="236" customWidth="1"/>
    <col min="15" max="15" width="5" style="236" customWidth="1"/>
    <col min="16" max="16" width="5" style="202" customWidth="1"/>
    <col min="17" max="17" width="6.6640625" style="202" customWidth="1"/>
    <col min="18" max="18" width="5.44140625" style="202" customWidth="1"/>
    <col min="19" max="20" width="5" style="202" customWidth="1"/>
    <col min="21" max="21" width="7.33203125" style="202" customWidth="1"/>
    <col min="22" max="22" width="3.6640625" style="202" customWidth="1"/>
    <col min="23" max="23" width="4" style="202" customWidth="1"/>
    <col min="24" max="24" width="10.44140625" style="236" customWidth="1"/>
    <col min="25" max="25" width="7" style="202" customWidth="1"/>
    <col min="26" max="26" width="4.44140625" style="202" customWidth="1"/>
    <col min="27" max="27" width="5" style="202" customWidth="1"/>
    <col min="28" max="28" width="4.33203125" style="236" customWidth="1"/>
    <col min="29" max="29" width="7" style="202" customWidth="1"/>
    <col min="30" max="30" width="4.109375" style="202" customWidth="1"/>
    <col min="31" max="31" width="4.33203125" style="202" customWidth="1"/>
    <col min="32" max="32" width="5" style="236" customWidth="1"/>
    <col min="33" max="33" width="6.6640625" style="236" customWidth="1"/>
    <col min="34" max="34" width="4.109375" style="236" customWidth="1"/>
    <col min="35" max="35" width="5" style="236" customWidth="1"/>
    <col min="36" max="36" width="6.44140625" style="236" customWidth="1"/>
    <col min="37" max="37" width="6.6640625" style="236" customWidth="1"/>
    <col min="38" max="38" width="4.109375" style="236" customWidth="1"/>
    <col min="39" max="39" width="5.44140625" style="236" customWidth="1"/>
    <col min="40" max="41" width="7" style="236" customWidth="1"/>
    <col min="42" max="44" width="5.44140625" style="236" customWidth="1"/>
    <col min="45" max="45" width="8.6640625" style="236" customWidth="1"/>
    <col min="46" max="48" width="5.44140625" style="236" customWidth="1"/>
    <col min="49" max="49" width="6.44140625" style="236" customWidth="1"/>
    <col min="50" max="50" width="5.6640625" style="236" customWidth="1"/>
    <col min="51" max="51" width="6" style="236" customWidth="1"/>
    <col min="52" max="52" width="6.33203125" style="236" customWidth="1"/>
    <col min="53" max="53" width="7.6640625" style="236" customWidth="1"/>
    <col min="54" max="54" width="7.6640625" style="269" customWidth="1"/>
    <col min="55" max="55" width="7.6640625" style="236" customWidth="1"/>
    <col min="56" max="56" width="21" style="236" customWidth="1"/>
    <col min="57" max="57" width="4.44140625" style="268" customWidth="1"/>
    <col min="58" max="59" width="7.6640625" style="202" customWidth="1"/>
    <col min="60" max="257" width="11.44140625" style="202" customWidth="1"/>
    <col min="258" max="258" width="4.33203125" style="202" customWidth="1"/>
    <col min="259" max="259" width="6.44140625" style="202" customWidth="1"/>
    <col min="260" max="260" width="7.33203125" style="202" customWidth="1"/>
    <col min="261" max="261" width="7.44140625" style="202" customWidth="1"/>
    <col min="262" max="262" width="21.6640625" style="202" customWidth="1"/>
    <col min="263" max="263" width="8" style="202" customWidth="1"/>
    <col min="264" max="264" width="19.6640625" style="202" customWidth="1"/>
    <col min="265" max="265" width="9.44140625" style="202" customWidth="1"/>
    <col min="266" max="266" width="7.44140625" style="202" customWidth="1"/>
    <col min="267" max="267" width="8.44140625" style="202" customWidth="1"/>
    <col min="268" max="304" width="11.44140625" style="202" customWidth="1"/>
    <col min="305" max="305" width="6.44140625" style="202" customWidth="1"/>
    <col min="306" max="306" width="5.6640625" style="202" customWidth="1"/>
    <col min="307" max="307" width="6" style="202" customWidth="1"/>
    <col min="308" max="308" width="6.33203125" style="202" customWidth="1"/>
    <col min="309" max="311" width="7.6640625" style="202" customWidth="1"/>
    <col min="312" max="312" width="21" style="202" customWidth="1"/>
    <col min="313" max="313" width="4.44140625" style="202" customWidth="1"/>
    <col min="314" max="315" width="7.6640625" style="202" customWidth="1"/>
    <col min="316" max="513" width="11.44140625" style="202" customWidth="1"/>
    <col min="514" max="514" width="4.33203125" style="202" customWidth="1"/>
    <col min="515" max="515" width="6.44140625" style="202" customWidth="1"/>
    <col min="516" max="516" width="7.33203125" style="202" customWidth="1"/>
    <col min="517" max="517" width="7.44140625" style="202" customWidth="1"/>
    <col min="518" max="518" width="21.6640625" style="202" customWidth="1"/>
    <col min="519" max="519" width="8" style="202" customWidth="1"/>
    <col min="520" max="520" width="19.6640625" style="202" customWidth="1"/>
    <col min="521" max="521" width="9.44140625" style="202" customWidth="1"/>
    <col min="522" max="522" width="7.44140625" style="202" customWidth="1"/>
    <col min="523" max="523" width="8.44140625" style="202" customWidth="1"/>
    <col min="524" max="560" width="11.44140625" style="202" customWidth="1"/>
    <col min="561" max="561" width="6.44140625" style="202" customWidth="1"/>
    <col min="562" max="562" width="5.6640625" style="202" customWidth="1"/>
    <col min="563" max="563" width="6" style="202" customWidth="1"/>
    <col min="564" max="564" width="6.33203125" style="202" customWidth="1"/>
    <col min="565" max="567" width="7.6640625" style="202" customWidth="1"/>
    <col min="568" max="568" width="21" style="202" customWidth="1"/>
    <col min="569" max="569" width="4.44140625" style="202" customWidth="1"/>
    <col min="570" max="571" width="7.6640625" style="202" customWidth="1"/>
    <col min="572" max="769" width="11.44140625" style="202" customWidth="1"/>
    <col min="770" max="770" width="4.33203125" style="202" customWidth="1"/>
    <col min="771" max="771" width="6.44140625" style="202" customWidth="1"/>
    <col min="772" max="772" width="7.33203125" style="202" customWidth="1"/>
    <col min="773" max="773" width="7.44140625" style="202" customWidth="1"/>
    <col min="774" max="774" width="21.6640625" style="202" customWidth="1"/>
    <col min="775" max="775" width="8" style="202" customWidth="1"/>
    <col min="776" max="776" width="19.6640625" style="202" customWidth="1"/>
    <col min="777" max="777" width="9.44140625" style="202" customWidth="1"/>
    <col min="778" max="778" width="7.44140625" style="202" customWidth="1"/>
    <col min="779" max="779" width="8.44140625" style="202" customWidth="1"/>
    <col min="780" max="816" width="11.44140625" style="202" customWidth="1"/>
    <col min="817" max="817" width="6.44140625" style="202" customWidth="1"/>
    <col min="818" max="818" width="5.6640625" style="202" customWidth="1"/>
    <col min="819" max="819" width="6" style="202" customWidth="1"/>
    <col min="820" max="820" width="6.33203125" style="202" customWidth="1"/>
    <col min="821" max="823" width="7.6640625" style="202" customWidth="1"/>
    <col min="824" max="824" width="21" style="202" customWidth="1"/>
    <col min="825" max="825" width="4.44140625" style="202" customWidth="1"/>
    <col min="826" max="827" width="7.6640625" style="202" customWidth="1"/>
    <col min="828" max="1026" width="11.44140625" style="202" customWidth="1"/>
    <col min="1027" max="16384" width="8.88671875" style="208"/>
  </cols>
  <sheetData>
    <row r="1" spans="1:65" s="202" customFormat="1" ht="79.95" customHeight="1" x14ac:dyDescent="0.6">
      <c r="A1" s="201" t="s">
        <v>190</v>
      </c>
      <c r="B1" s="209" t="s">
        <v>191</v>
      </c>
      <c r="C1" s="210" t="s">
        <v>192</v>
      </c>
      <c r="D1" s="211">
        <f>COUNTIF(D2:D124,"1")</f>
        <v>0</v>
      </c>
      <c r="E1" s="270" t="s">
        <v>193</v>
      </c>
      <c r="F1" s="271" t="s">
        <v>194</v>
      </c>
      <c r="G1" s="216" t="s">
        <v>195</v>
      </c>
      <c r="H1" s="215" t="s">
        <v>283</v>
      </c>
      <c r="I1" s="212" t="s">
        <v>197</v>
      </c>
      <c r="J1" s="212" t="s">
        <v>198</v>
      </c>
      <c r="K1" s="212" t="s">
        <v>199</v>
      </c>
      <c r="L1" s="217" t="s">
        <v>200</v>
      </c>
      <c r="M1" s="218" t="s">
        <v>201</v>
      </c>
      <c r="N1" s="218" t="s">
        <v>99</v>
      </c>
      <c r="O1" s="218" t="s">
        <v>202</v>
      </c>
      <c r="P1" s="219" t="s">
        <v>203</v>
      </c>
      <c r="Q1" s="218" t="s">
        <v>204</v>
      </c>
      <c r="R1" s="218" t="s">
        <v>99</v>
      </c>
      <c r="S1" s="220" t="s">
        <v>205</v>
      </c>
      <c r="T1" s="219" t="s">
        <v>206</v>
      </c>
      <c r="U1" s="218" t="s">
        <v>204</v>
      </c>
      <c r="V1" s="218" t="s">
        <v>99</v>
      </c>
      <c r="W1" s="220" t="s">
        <v>205</v>
      </c>
      <c r="X1" s="221" t="s">
        <v>207</v>
      </c>
      <c r="Y1" s="218" t="s">
        <v>204</v>
      </c>
      <c r="Z1" s="218" t="s">
        <v>99</v>
      </c>
      <c r="AA1" s="220" t="s">
        <v>205</v>
      </c>
      <c r="AB1" s="219" t="s">
        <v>208</v>
      </c>
      <c r="AC1" s="218" t="s">
        <v>204</v>
      </c>
      <c r="AD1" s="218" t="s">
        <v>99</v>
      </c>
      <c r="AE1" s="222" t="s">
        <v>209</v>
      </c>
      <c r="AF1" s="221" t="s">
        <v>210</v>
      </c>
      <c r="AG1" s="218" t="s">
        <v>204</v>
      </c>
      <c r="AH1" s="218" t="s">
        <v>99</v>
      </c>
      <c r="AI1" s="222" t="s">
        <v>209</v>
      </c>
      <c r="AJ1" s="221" t="s">
        <v>211</v>
      </c>
      <c r="AK1" s="218" t="s">
        <v>204</v>
      </c>
      <c r="AL1" s="218" t="s">
        <v>99</v>
      </c>
      <c r="AM1" s="222" t="s">
        <v>209</v>
      </c>
      <c r="AN1" s="221" t="s">
        <v>212</v>
      </c>
      <c r="AO1" s="218" t="s">
        <v>204</v>
      </c>
      <c r="AP1" s="218" t="s">
        <v>99</v>
      </c>
      <c r="AQ1" s="222" t="s">
        <v>209</v>
      </c>
      <c r="AR1" s="221" t="s">
        <v>213</v>
      </c>
      <c r="AS1" s="218" t="s">
        <v>204</v>
      </c>
      <c r="AT1" s="218" t="s">
        <v>99</v>
      </c>
      <c r="AU1" s="222" t="s">
        <v>209</v>
      </c>
      <c r="AV1" s="221" t="s">
        <v>214</v>
      </c>
      <c r="AW1" s="218" t="s">
        <v>204</v>
      </c>
      <c r="AX1" s="218" t="s">
        <v>99</v>
      </c>
      <c r="AY1" s="222" t="s">
        <v>209</v>
      </c>
      <c r="AZ1" s="221" t="s">
        <v>215</v>
      </c>
      <c r="BA1" s="236"/>
      <c r="BB1" s="224" t="s">
        <v>217</v>
      </c>
      <c r="BC1" s="223" t="s">
        <v>218</v>
      </c>
      <c r="BD1" s="225" t="s">
        <v>219</v>
      </c>
      <c r="BE1" s="225" t="s">
        <v>284</v>
      </c>
    </row>
    <row r="2" spans="1:65" x14ac:dyDescent="0.3">
      <c r="A2" s="201">
        <v>1</v>
      </c>
      <c r="B2" s="201" t="str">
        <f t="shared" ref="B2:B33" si="0">IF(A2=BE2,"v","x")</f>
        <v>v</v>
      </c>
      <c r="C2" s="201" t="s">
        <v>221</v>
      </c>
      <c r="D2" s="205"/>
      <c r="E2" s="226" t="s">
        <v>285</v>
      </c>
      <c r="F2" s="241"/>
      <c r="G2" s="230" t="s">
        <v>236</v>
      </c>
      <c r="H2" s="229">
        <f>SUM(L2+P2+T2+X2+AB2+AF2+AJ2+AN2+AR2+AV2+AZ2)</f>
        <v>565.95238095238096</v>
      </c>
      <c r="I2" s="205">
        <v>2009</v>
      </c>
      <c r="J2" s="272">
        <f t="shared" ref="J2:J33" si="1">2019-I2</f>
        <v>10</v>
      </c>
      <c r="K2" s="205">
        <f t="shared" ref="K2:K33" si="2">H2-L2</f>
        <v>565.95238095238096</v>
      </c>
      <c r="L2" s="217"/>
      <c r="M2" s="245">
        <v>10</v>
      </c>
      <c r="N2" s="245">
        <v>3</v>
      </c>
      <c r="O2" s="245">
        <v>30</v>
      </c>
      <c r="P2" s="234">
        <f t="shared" ref="P2:P33" si="3">SUM(N2*10+O2)/M2*10</f>
        <v>60</v>
      </c>
      <c r="Q2" s="245">
        <v>6</v>
      </c>
      <c r="R2" s="245">
        <v>4</v>
      </c>
      <c r="S2" s="245">
        <v>26</v>
      </c>
      <c r="T2" s="234">
        <f t="shared" ref="T2:T33" si="4">SUM(R2*10+S2)/Q2*10</f>
        <v>110</v>
      </c>
      <c r="U2" s="245">
        <v>5</v>
      </c>
      <c r="V2" s="245">
        <v>3</v>
      </c>
      <c r="W2" s="245">
        <v>17</v>
      </c>
      <c r="X2" s="234">
        <f t="shared" ref="X2:X33" si="5">SUM(V2*10+W2)/U2*10</f>
        <v>94</v>
      </c>
      <c r="Y2" s="245">
        <v>1</v>
      </c>
      <c r="Z2" s="245"/>
      <c r="AA2" s="245"/>
      <c r="AB2" s="234">
        <f t="shared" ref="AB2:AB33" si="6">SUM(Z2*10+AA2)/Y2*10</f>
        <v>0</v>
      </c>
      <c r="AC2" s="245">
        <v>5</v>
      </c>
      <c r="AD2" s="245">
        <v>2</v>
      </c>
      <c r="AE2" s="245">
        <v>18</v>
      </c>
      <c r="AF2" s="234">
        <f t="shared" ref="AF2:AF33" si="7">SUM(AD2*10+AE2)/AC2*10</f>
        <v>76</v>
      </c>
      <c r="AG2" s="245">
        <v>6</v>
      </c>
      <c r="AH2" s="245">
        <v>5</v>
      </c>
      <c r="AI2" s="245">
        <v>29</v>
      </c>
      <c r="AJ2" s="234">
        <f t="shared" ref="AJ2:AJ33" si="8">SUM(AH2*10+AI2)/AG2*10</f>
        <v>131.66666666666666</v>
      </c>
      <c r="AK2" s="245">
        <v>7</v>
      </c>
      <c r="AL2" s="245">
        <v>4</v>
      </c>
      <c r="AM2" s="245">
        <v>26</v>
      </c>
      <c r="AN2" s="234">
        <f t="shared" ref="AN2:AN33" si="9">SUM(AL2*10+AM2)/AK2*10</f>
        <v>94.285714285714292</v>
      </c>
      <c r="AO2" s="233">
        <v>1</v>
      </c>
      <c r="AP2" s="245"/>
      <c r="AQ2" s="245"/>
      <c r="AR2" s="234">
        <f t="shared" ref="AR2:AR33" si="10">SUM(AP2*10+AQ2)/AO2*10</f>
        <v>0</v>
      </c>
      <c r="AS2" s="233">
        <v>1</v>
      </c>
      <c r="AT2" s="245"/>
      <c r="AU2" s="245"/>
      <c r="AV2" s="234">
        <f t="shared" ref="AV2:AV33" si="11">SUM(AT2*10+AU2)/AS2*10</f>
        <v>0</v>
      </c>
      <c r="AW2" s="233">
        <v>1</v>
      </c>
      <c r="AX2" s="245"/>
      <c r="AY2" s="245"/>
      <c r="AZ2" s="234">
        <f t="shared" ref="AZ2:AZ33" si="12">SUM(AX2*10+AY2)/AW2*10</f>
        <v>0</v>
      </c>
      <c r="BA2" s="205" t="str">
        <f t="shared" ref="BA2:BA33" si="13">IF(H2&lt;250,0,IF(H2&lt;500,250,IF(H2&lt;750,"500",IF(H2&lt;1000,750,IF(H2&lt;1500,1000,IF(H2&lt;2000,1500,IF(H2&lt;2500,2000,IF(H2&lt;3000,2500,3000))))))))</f>
        <v>500</v>
      </c>
      <c r="BB2" s="235">
        <v>250</v>
      </c>
      <c r="BC2" s="205">
        <f t="shared" ref="BC2:BC14" si="14">BA2-BB2</f>
        <v>250</v>
      </c>
      <c r="BD2" s="205" t="str">
        <f t="shared" ref="BD2:BD33" si="15">IF(BC2=0,"geen actie",CONCATENATE("diploma uitschrijven: ",BA2," punten"))</f>
        <v>diploma uitschrijven: 500 punten</v>
      </c>
      <c r="BE2" s="236">
        <v>1</v>
      </c>
      <c r="BF2" s="236"/>
      <c r="BG2" s="236"/>
      <c r="BH2" s="236"/>
      <c r="BI2" s="236"/>
      <c r="BJ2" s="236"/>
      <c r="BK2" s="236"/>
      <c r="BL2" s="236"/>
      <c r="BM2" s="236"/>
    </row>
    <row r="3" spans="1:65" x14ac:dyDescent="0.3">
      <c r="A3" s="201">
        <v>2</v>
      </c>
      <c r="B3" s="201" t="str">
        <f t="shared" si="0"/>
        <v>v</v>
      </c>
      <c r="C3" s="201" t="s">
        <v>221</v>
      </c>
      <c r="D3" s="249"/>
      <c r="E3" s="226" t="s">
        <v>286</v>
      </c>
      <c r="F3" s="248"/>
      <c r="G3" s="240" t="s">
        <v>229</v>
      </c>
      <c r="H3" s="229">
        <f>SUM(L3+P3+T3+X3+AB3+AF3+AJ3+AN3+AR3+AV3+AZ3)</f>
        <v>125.89285714285711</v>
      </c>
      <c r="I3" s="205">
        <v>2008</v>
      </c>
      <c r="J3" s="272">
        <f t="shared" si="1"/>
        <v>11</v>
      </c>
      <c r="K3" s="205">
        <f t="shared" si="2"/>
        <v>80</v>
      </c>
      <c r="L3" s="217">
        <v>45.892857142857103</v>
      </c>
      <c r="M3" s="245">
        <v>1</v>
      </c>
      <c r="N3" s="245"/>
      <c r="O3" s="245"/>
      <c r="P3" s="234">
        <f t="shared" si="3"/>
        <v>0</v>
      </c>
      <c r="Q3" s="245">
        <v>1</v>
      </c>
      <c r="R3" s="245"/>
      <c r="S3" s="245"/>
      <c r="T3" s="234">
        <f t="shared" si="4"/>
        <v>0</v>
      </c>
      <c r="U3" s="245">
        <v>1</v>
      </c>
      <c r="V3" s="245"/>
      <c r="W3" s="245"/>
      <c r="X3" s="234">
        <f t="shared" si="5"/>
        <v>0</v>
      </c>
      <c r="Y3" s="245">
        <v>5</v>
      </c>
      <c r="Z3" s="245">
        <v>1</v>
      </c>
      <c r="AA3" s="245">
        <v>10</v>
      </c>
      <c r="AB3" s="234">
        <f t="shared" si="6"/>
        <v>40</v>
      </c>
      <c r="AC3" s="245">
        <v>1</v>
      </c>
      <c r="AD3" s="245"/>
      <c r="AE3" s="245"/>
      <c r="AF3" s="234">
        <f t="shared" si="7"/>
        <v>0</v>
      </c>
      <c r="AG3" s="245">
        <v>6</v>
      </c>
      <c r="AH3" s="245">
        <v>1</v>
      </c>
      <c r="AI3" s="245">
        <v>14</v>
      </c>
      <c r="AJ3" s="234">
        <f t="shared" si="8"/>
        <v>40</v>
      </c>
      <c r="AK3" s="245">
        <v>1</v>
      </c>
      <c r="AL3" s="245"/>
      <c r="AM3" s="245"/>
      <c r="AN3" s="234">
        <f t="shared" si="9"/>
        <v>0</v>
      </c>
      <c r="AO3" s="233">
        <v>1</v>
      </c>
      <c r="AP3" s="245"/>
      <c r="AQ3" s="245"/>
      <c r="AR3" s="234">
        <f t="shared" si="10"/>
        <v>0</v>
      </c>
      <c r="AS3" s="233">
        <v>1</v>
      </c>
      <c r="AT3" s="245"/>
      <c r="AU3" s="245"/>
      <c r="AV3" s="234">
        <f t="shared" si="11"/>
        <v>0</v>
      </c>
      <c r="AW3" s="233">
        <v>1</v>
      </c>
      <c r="AX3" s="245"/>
      <c r="AY3" s="245"/>
      <c r="AZ3" s="234">
        <f t="shared" si="12"/>
        <v>0</v>
      </c>
      <c r="BA3" s="205">
        <f t="shared" si="13"/>
        <v>0</v>
      </c>
      <c r="BB3" s="235"/>
      <c r="BC3" s="205">
        <f t="shared" si="14"/>
        <v>0</v>
      </c>
      <c r="BD3" s="205" t="str">
        <f t="shared" si="15"/>
        <v>geen actie</v>
      </c>
      <c r="BE3" s="236">
        <v>2</v>
      </c>
      <c r="BF3" s="236"/>
      <c r="BG3" s="236"/>
      <c r="BH3" s="236"/>
      <c r="BI3" s="236"/>
      <c r="BJ3" s="236"/>
      <c r="BK3" s="236"/>
      <c r="BL3" s="236"/>
      <c r="BM3" s="236"/>
    </row>
    <row r="4" spans="1:65" x14ac:dyDescent="0.3">
      <c r="A4" s="201">
        <v>3</v>
      </c>
      <c r="B4" s="201" t="str">
        <f t="shared" si="0"/>
        <v>v</v>
      </c>
      <c r="C4" s="201"/>
      <c r="D4" s="205"/>
      <c r="E4" s="226" t="s">
        <v>287</v>
      </c>
      <c r="F4" s="241">
        <v>117111</v>
      </c>
      <c r="G4" s="230" t="s">
        <v>262</v>
      </c>
      <c r="H4" s="229">
        <f>SUM(L4+P4+T4+X4+AB4+AF4+AJ4+AN4+AR4+AV4+AZ4)</f>
        <v>326.1111111111112</v>
      </c>
      <c r="I4" s="205">
        <v>2008</v>
      </c>
      <c r="J4" s="272">
        <f t="shared" si="1"/>
        <v>11</v>
      </c>
      <c r="K4" s="205">
        <f t="shared" si="2"/>
        <v>162.2222222222222</v>
      </c>
      <c r="L4" s="217">
        <v>163.888888888889</v>
      </c>
      <c r="M4" s="245">
        <v>1</v>
      </c>
      <c r="N4" s="245"/>
      <c r="O4" s="245"/>
      <c r="P4" s="234">
        <f t="shared" si="3"/>
        <v>0</v>
      </c>
      <c r="Q4" s="245">
        <v>9</v>
      </c>
      <c r="R4" s="245">
        <v>0</v>
      </c>
      <c r="S4" s="245">
        <v>15</v>
      </c>
      <c r="T4" s="234">
        <f t="shared" si="4"/>
        <v>16.666666666666668</v>
      </c>
      <c r="U4" s="245">
        <v>6</v>
      </c>
      <c r="V4" s="245">
        <v>2</v>
      </c>
      <c r="W4" s="245">
        <v>20</v>
      </c>
      <c r="X4" s="234">
        <f t="shared" si="5"/>
        <v>66.666666666666671</v>
      </c>
      <c r="Y4" s="245">
        <v>9</v>
      </c>
      <c r="Z4" s="245">
        <v>4</v>
      </c>
      <c r="AA4" s="245">
        <v>31</v>
      </c>
      <c r="AB4" s="234">
        <f t="shared" si="6"/>
        <v>78.888888888888886</v>
      </c>
      <c r="AC4" s="245">
        <v>1</v>
      </c>
      <c r="AD4" s="245"/>
      <c r="AE4" s="245"/>
      <c r="AF4" s="234">
        <f t="shared" si="7"/>
        <v>0</v>
      </c>
      <c r="AG4" s="245">
        <v>1</v>
      </c>
      <c r="AH4" s="245"/>
      <c r="AI4" s="245"/>
      <c r="AJ4" s="234">
        <f t="shared" si="8"/>
        <v>0</v>
      </c>
      <c r="AK4" s="245">
        <v>1</v>
      </c>
      <c r="AL4" s="245"/>
      <c r="AM4" s="245"/>
      <c r="AN4" s="234">
        <f t="shared" si="9"/>
        <v>0</v>
      </c>
      <c r="AO4" s="233">
        <v>1</v>
      </c>
      <c r="AP4" s="245"/>
      <c r="AQ4" s="245"/>
      <c r="AR4" s="234">
        <f t="shared" si="10"/>
        <v>0</v>
      </c>
      <c r="AS4" s="233">
        <v>1</v>
      </c>
      <c r="AT4" s="245"/>
      <c r="AU4" s="245"/>
      <c r="AV4" s="234">
        <f t="shared" si="11"/>
        <v>0</v>
      </c>
      <c r="AW4" s="233">
        <v>1</v>
      </c>
      <c r="AX4" s="245"/>
      <c r="AY4" s="245"/>
      <c r="AZ4" s="234">
        <f t="shared" si="12"/>
        <v>0</v>
      </c>
      <c r="BA4" s="205">
        <f t="shared" si="13"/>
        <v>250</v>
      </c>
      <c r="BB4" s="235">
        <v>250</v>
      </c>
      <c r="BC4" s="205">
        <f t="shared" si="14"/>
        <v>0</v>
      </c>
      <c r="BD4" s="205" t="str">
        <f t="shared" si="15"/>
        <v>geen actie</v>
      </c>
      <c r="BE4" s="236">
        <v>3</v>
      </c>
      <c r="BF4" s="236"/>
      <c r="BG4" s="236"/>
      <c r="BH4" s="236"/>
      <c r="BI4" s="236"/>
      <c r="BJ4" s="236"/>
      <c r="BK4" s="236"/>
      <c r="BL4" s="236"/>
      <c r="BM4" s="236"/>
    </row>
    <row r="5" spans="1:65" x14ac:dyDescent="0.3">
      <c r="A5" s="201">
        <v>42</v>
      </c>
      <c r="B5" s="201" t="str">
        <f t="shared" si="0"/>
        <v>v</v>
      </c>
      <c r="C5" s="201"/>
      <c r="D5" s="243"/>
      <c r="E5" s="226" t="s">
        <v>607</v>
      </c>
      <c r="F5" s="241">
        <v>118285</v>
      </c>
      <c r="G5" s="230" t="s">
        <v>236</v>
      </c>
      <c r="H5" s="229">
        <f t="shared" ref="H5:H8" si="16">SUM(L5+P5+T5+X5+AB5+AF5+AJ5+AN5+AR5+AV5+AZ5)</f>
        <v>21.666666666666664</v>
      </c>
      <c r="I5" s="205">
        <v>2009</v>
      </c>
      <c r="J5" s="272">
        <f t="shared" si="1"/>
        <v>10</v>
      </c>
      <c r="K5" s="205">
        <f t="shared" si="2"/>
        <v>21.666666666666664</v>
      </c>
      <c r="L5" s="217"/>
      <c r="M5" s="245">
        <v>1</v>
      </c>
      <c r="N5" s="245"/>
      <c r="O5" s="245"/>
      <c r="P5" s="234">
        <f t="shared" si="3"/>
        <v>0</v>
      </c>
      <c r="Q5" s="245">
        <v>1</v>
      </c>
      <c r="R5" s="245"/>
      <c r="S5" s="245"/>
      <c r="T5" s="234">
        <f t="shared" si="4"/>
        <v>0</v>
      </c>
      <c r="U5" s="245">
        <v>1</v>
      </c>
      <c r="V5" s="245"/>
      <c r="W5" s="245"/>
      <c r="X5" s="234">
        <f t="shared" si="5"/>
        <v>0</v>
      </c>
      <c r="Y5" s="245">
        <v>1</v>
      </c>
      <c r="Z5" s="245"/>
      <c r="AA5" s="245"/>
      <c r="AB5" s="234">
        <f t="shared" si="6"/>
        <v>0</v>
      </c>
      <c r="AC5" s="245">
        <v>1</v>
      </c>
      <c r="AD5" s="245"/>
      <c r="AE5" s="245"/>
      <c r="AF5" s="234">
        <f t="shared" si="7"/>
        <v>0</v>
      </c>
      <c r="AG5" s="245">
        <v>1</v>
      </c>
      <c r="AH5" s="245"/>
      <c r="AI5" s="245"/>
      <c r="AJ5" s="234">
        <f t="shared" si="8"/>
        <v>0</v>
      </c>
      <c r="AK5" s="245">
        <v>6</v>
      </c>
      <c r="AL5" s="245">
        <v>0</v>
      </c>
      <c r="AM5" s="245">
        <v>13</v>
      </c>
      <c r="AN5" s="234">
        <f t="shared" si="9"/>
        <v>21.666666666666664</v>
      </c>
      <c r="AO5" s="233">
        <v>1</v>
      </c>
      <c r="AP5" s="245"/>
      <c r="AQ5" s="245"/>
      <c r="AR5" s="234">
        <f t="shared" si="10"/>
        <v>0</v>
      </c>
      <c r="AS5" s="233">
        <v>1</v>
      </c>
      <c r="AT5" s="245"/>
      <c r="AU5" s="245"/>
      <c r="AV5" s="234">
        <f t="shared" si="11"/>
        <v>0</v>
      </c>
      <c r="AW5" s="233">
        <v>1</v>
      </c>
      <c r="AX5" s="245"/>
      <c r="AY5" s="245"/>
      <c r="AZ5" s="234">
        <f t="shared" si="12"/>
        <v>0</v>
      </c>
      <c r="BA5" s="205">
        <f t="shared" si="13"/>
        <v>0</v>
      </c>
      <c r="BB5" s="235">
        <v>0</v>
      </c>
      <c r="BC5" s="205">
        <f t="shared" si="14"/>
        <v>0</v>
      </c>
      <c r="BD5" s="205" t="str">
        <f t="shared" si="15"/>
        <v>geen actie</v>
      </c>
      <c r="BE5" s="236">
        <v>42</v>
      </c>
      <c r="BF5" s="236"/>
      <c r="BG5" s="236"/>
      <c r="BH5" s="236"/>
      <c r="BI5" s="236"/>
      <c r="BJ5" s="236"/>
      <c r="BK5" s="236"/>
      <c r="BL5" s="236"/>
      <c r="BM5" s="236"/>
    </row>
    <row r="6" spans="1:65" ht="21" customHeight="1" x14ac:dyDescent="0.3">
      <c r="A6" s="201">
        <v>4</v>
      </c>
      <c r="B6" s="201" t="str">
        <f t="shared" si="0"/>
        <v>v</v>
      </c>
      <c r="C6" s="201"/>
      <c r="D6" s="205"/>
      <c r="E6" s="226" t="s">
        <v>238</v>
      </c>
      <c r="F6" s="241">
        <v>117160</v>
      </c>
      <c r="G6" s="230" t="s">
        <v>234</v>
      </c>
      <c r="H6" s="229">
        <f t="shared" si="16"/>
        <v>674.25396825396797</v>
      </c>
      <c r="I6" s="205">
        <v>2007</v>
      </c>
      <c r="J6" s="272">
        <f t="shared" si="1"/>
        <v>12</v>
      </c>
      <c r="K6" s="205">
        <f t="shared" si="2"/>
        <v>534.88888888888891</v>
      </c>
      <c r="L6" s="217">
        <v>139.365079365079</v>
      </c>
      <c r="M6" s="245">
        <v>10</v>
      </c>
      <c r="N6" s="245">
        <v>5</v>
      </c>
      <c r="O6" s="245">
        <v>36</v>
      </c>
      <c r="P6" s="234">
        <f t="shared" si="3"/>
        <v>86</v>
      </c>
      <c r="Q6" s="245">
        <v>9</v>
      </c>
      <c r="R6" s="245">
        <v>4</v>
      </c>
      <c r="S6" s="245">
        <v>36</v>
      </c>
      <c r="T6" s="234">
        <f t="shared" si="4"/>
        <v>84.444444444444443</v>
      </c>
      <c r="U6" s="245">
        <v>1</v>
      </c>
      <c r="V6" s="245"/>
      <c r="W6" s="245"/>
      <c r="X6" s="234">
        <f t="shared" si="5"/>
        <v>0</v>
      </c>
      <c r="Y6" s="245">
        <v>9</v>
      </c>
      <c r="Z6" s="245">
        <v>8</v>
      </c>
      <c r="AA6" s="245">
        <v>44</v>
      </c>
      <c r="AB6" s="234">
        <f t="shared" si="6"/>
        <v>137.77777777777777</v>
      </c>
      <c r="AC6" s="245">
        <v>9</v>
      </c>
      <c r="AD6" s="245">
        <v>6</v>
      </c>
      <c r="AE6" s="245">
        <v>37</v>
      </c>
      <c r="AF6" s="234">
        <f t="shared" si="7"/>
        <v>107.77777777777779</v>
      </c>
      <c r="AG6" s="245">
        <v>9</v>
      </c>
      <c r="AH6" s="245">
        <v>7</v>
      </c>
      <c r="AI6" s="245">
        <v>37</v>
      </c>
      <c r="AJ6" s="234">
        <f t="shared" si="8"/>
        <v>118.88888888888889</v>
      </c>
      <c r="AK6" s="245">
        <v>1</v>
      </c>
      <c r="AL6" s="245"/>
      <c r="AM6" s="245"/>
      <c r="AN6" s="234">
        <f t="shared" si="9"/>
        <v>0</v>
      </c>
      <c r="AO6" s="233">
        <v>1</v>
      </c>
      <c r="AP6" s="245"/>
      <c r="AQ6" s="245"/>
      <c r="AR6" s="234">
        <f t="shared" si="10"/>
        <v>0</v>
      </c>
      <c r="AS6" s="233">
        <v>1</v>
      </c>
      <c r="AT6" s="245"/>
      <c r="AU6" s="245"/>
      <c r="AV6" s="234">
        <f t="shared" si="11"/>
        <v>0</v>
      </c>
      <c r="AW6" s="233">
        <v>1</v>
      </c>
      <c r="AX6" s="245"/>
      <c r="AY6" s="245"/>
      <c r="AZ6" s="234">
        <f t="shared" si="12"/>
        <v>0</v>
      </c>
      <c r="BA6" s="205" t="str">
        <f t="shared" si="13"/>
        <v>500</v>
      </c>
      <c r="BB6" s="235">
        <v>500</v>
      </c>
      <c r="BC6" s="205">
        <f t="shared" si="14"/>
        <v>0</v>
      </c>
      <c r="BD6" s="205" t="str">
        <f t="shared" si="15"/>
        <v>geen actie</v>
      </c>
      <c r="BE6" s="236">
        <v>4</v>
      </c>
      <c r="BF6" s="236"/>
      <c r="BG6" s="236"/>
      <c r="BH6" s="236"/>
      <c r="BI6" s="236"/>
      <c r="BJ6" s="236"/>
      <c r="BK6" s="236"/>
      <c r="BL6" s="236"/>
      <c r="BM6" s="236"/>
    </row>
    <row r="7" spans="1:65" x14ac:dyDescent="0.3">
      <c r="A7" s="201">
        <v>40</v>
      </c>
      <c r="B7" s="201" t="str">
        <f t="shared" si="0"/>
        <v>v</v>
      </c>
      <c r="C7" s="201" t="s">
        <v>221</v>
      </c>
      <c r="D7" s="249"/>
      <c r="E7" s="548" t="s">
        <v>579</v>
      </c>
      <c r="F7" s="241">
        <v>118283</v>
      </c>
      <c r="G7" s="230" t="s">
        <v>236</v>
      </c>
      <c r="H7" s="229">
        <f t="shared" si="16"/>
        <v>174.28571428571428</v>
      </c>
      <c r="I7" s="205">
        <v>2009</v>
      </c>
      <c r="J7" s="272">
        <f t="shared" si="1"/>
        <v>10</v>
      </c>
      <c r="K7" s="205">
        <f t="shared" si="2"/>
        <v>174.28571428571428</v>
      </c>
      <c r="L7" s="217"/>
      <c r="M7" s="245">
        <v>1</v>
      </c>
      <c r="N7" s="245"/>
      <c r="O7" s="245"/>
      <c r="P7" s="234">
        <f t="shared" si="3"/>
        <v>0</v>
      </c>
      <c r="Q7" s="245">
        <v>1</v>
      </c>
      <c r="R7" s="245"/>
      <c r="S7" s="245"/>
      <c r="T7" s="234">
        <f t="shared" si="4"/>
        <v>0</v>
      </c>
      <c r="U7" s="245">
        <v>1</v>
      </c>
      <c r="V7" s="245"/>
      <c r="W7" s="245"/>
      <c r="X7" s="234">
        <f t="shared" si="5"/>
        <v>0</v>
      </c>
      <c r="Y7" s="245">
        <v>1</v>
      </c>
      <c r="Z7" s="245"/>
      <c r="AA7" s="245"/>
      <c r="AB7" s="234">
        <f t="shared" si="6"/>
        <v>0</v>
      </c>
      <c r="AC7" s="245">
        <v>1</v>
      </c>
      <c r="AD7" s="245"/>
      <c r="AE7" s="245"/>
      <c r="AF7" s="234">
        <f t="shared" si="7"/>
        <v>0</v>
      </c>
      <c r="AG7" s="245">
        <v>6</v>
      </c>
      <c r="AH7" s="245">
        <v>3</v>
      </c>
      <c r="AI7" s="245">
        <v>18</v>
      </c>
      <c r="AJ7" s="234">
        <f t="shared" si="8"/>
        <v>80</v>
      </c>
      <c r="AK7" s="245">
        <v>7</v>
      </c>
      <c r="AL7" s="245">
        <v>4</v>
      </c>
      <c r="AM7" s="245">
        <v>26</v>
      </c>
      <c r="AN7" s="234">
        <f t="shared" si="9"/>
        <v>94.285714285714292</v>
      </c>
      <c r="AO7" s="233">
        <v>1</v>
      </c>
      <c r="AP7" s="245"/>
      <c r="AQ7" s="245"/>
      <c r="AR7" s="234">
        <f t="shared" si="10"/>
        <v>0</v>
      </c>
      <c r="AS7" s="233">
        <v>1</v>
      </c>
      <c r="AT7" s="245"/>
      <c r="AU7" s="245"/>
      <c r="AV7" s="234">
        <f t="shared" si="11"/>
        <v>0</v>
      </c>
      <c r="AW7" s="233">
        <v>1</v>
      </c>
      <c r="AX7" s="245"/>
      <c r="AY7" s="245"/>
      <c r="AZ7" s="234">
        <f t="shared" si="12"/>
        <v>0</v>
      </c>
      <c r="BA7" s="205">
        <f t="shared" si="13"/>
        <v>0</v>
      </c>
      <c r="BB7" s="235">
        <v>0</v>
      </c>
      <c r="BC7" s="205">
        <f t="shared" si="14"/>
        <v>0</v>
      </c>
      <c r="BD7" s="205" t="str">
        <f t="shared" si="15"/>
        <v>geen actie</v>
      </c>
      <c r="BE7" s="236">
        <v>40</v>
      </c>
      <c r="BF7" s="236"/>
      <c r="BG7" s="236"/>
      <c r="BH7" s="236"/>
      <c r="BI7" s="236"/>
      <c r="BJ7" s="236"/>
      <c r="BK7" s="236"/>
      <c r="BL7" s="236"/>
      <c r="BM7" s="236"/>
    </row>
    <row r="8" spans="1:65" ht="20.7" customHeight="1" x14ac:dyDescent="0.3">
      <c r="A8" s="201">
        <v>5</v>
      </c>
      <c r="B8" s="201" t="str">
        <f t="shared" si="0"/>
        <v>v</v>
      </c>
      <c r="C8" s="201"/>
      <c r="D8" s="243"/>
      <c r="E8" s="207" t="s">
        <v>239</v>
      </c>
      <c r="F8" s="207"/>
      <c r="G8" s="240" t="s">
        <v>240</v>
      </c>
      <c r="H8" s="229">
        <f t="shared" si="16"/>
        <v>112.22222222222221</v>
      </c>
      <c r="I8" s="205">
        <v>2006</v>
      </c>
      <c r="J8" s="272">
        <f t="shared" si="1"/>
        <v>13</v>
      </c>
      <c r="K8" s="205">
        <f t="shared" si="2"/>
        <v>112.22222222222221</v>
      </c>
      <c r="L8" s="217"/>
      <c r="M8" s="245">
        <v>1</v>
      </c>
      <c r="N8" s="245"/>
      <c r="O8" s="245"/>
      <c r="P8" s="234">
        <f t="shared" si="3"/>
        <v>0</v>
      </c>
      <c r="Q8" s="245">
        <v>1</v>
      </c>
      <c r="R8" s="245"/>
      <c r="S8" s="245"/>
      <c r="T8" s="234">
        <f t="shared" si="4"/>
        <v>0</v>
      </c>
      <c r="U8" s="245">
        <v>1</v>
      </c>
      <c r="V8" s="245"/>
      <c r="W8" s="245"/>
      <c r="X8" s="234">
        <f t="shared" si="5"/>
        <v>0</v>
      </c>
      <c r="Y8" s="245">
        <v>1</v>
      </c>
      <c r="Z8" s="245"/>
      <c r="AA8" s="245"/>
      <c r="AB8" s="234">
        <f t="shared" si="6"/>
        <v>0</v>
      </c>
      <c r="AC8" s="245">
        <v>9</v>
      </c>
      <c r="AD8" s="245">
        <v>6</v>
      </c>
      <c r="AE8" s="245">
        <v>41</v>
      </c>
      <c r="AF8" s="234">
        <f t="shared" si="7"/>
        <v>112.22222222222221</v>
      </c>
      <c r="AG8" s="245">
        <v>1</v>
      </c>
      <c r="AH8" s="245"/>
      <c r="AI8" s="245"/>
      <c r="AJ8" s="234">
        <f t="shared" si="8"/>
        <v>0</v>
      </c>
      <c r="AK8" s="245">
        <v>1</v>
      </c>
      <c r="AL8" s="245"/>
      <c r="AM8" s="245"/>
      <c r="AN8" s="234">
        <f t="shared" si="9"/>
        <v>0</v>
      </c>
      <c r="AO8" s="233">
        <v>1</v>
      </c>
      <c r="AP8" s="245"/>
      <c r="AQ8" s="245"/>
      <c r="AR8" s="234">
        <f t="shared" si="10"/>
        <v>0</v>
      </c>
      <c r="AS8" s="233">
        <v>1</v>
      </c>
      <c r="AT8" s="245"/>
      <c r="AU8" s="245"/>
      <c r="AV8" s="234">
        <f t="shared" si="11"/>
        <v>0</v>
      </c>
      <c r="AW8" s="233">
        <v>1</v>
      </c>
      <c r="AX8" s="245"/>
      <c r="AY8" s="245"/>
      <c r="AZ8" s="234">
        <f t="shared" si="12"/>
        <v>0</v>
      </c>
      <c r="BA8" s="205">
        <f t="shared" si="13"/>
        <v>0</v>
      </c>
      <c r="BB8" s="235">
        <v>0</v>
      </c>
      <c r="BC8" s="205">
        <f t="shared" si="14"/>
        <v>0</v>
      </c>
      <c r="BD8" s="205" t="str">
        <f t="shared" si="15"/>
        <v>geen actie</v>
      </c>
      <c r="BE8" s="236">
        <v>5</v>
      </c>
      <c r="BF8" s="236"/>
      <c r="BG8" s="236"/>
      <c r="BH8" s="236"/>
      <c r="BI8" s="236"/>
      <c r="BJ8" s="236"/>
      <c r="BK8" s="236"/>
      <c r="BL8" s="236"/>
      <c r="BM8" s="236"/>
    </row>
    <row r="9" spans="1:65" ht="21" customHeight="1" x14ac:dyDescent="0.3">
      <c r="A9" s="201">
        <v>44</v>
      </c>
      <c r="B9" s="201" t="str">
        <f t="shared" si="0"/>
        <v>v</v>
      </c>
      <c r="C9" s="201" t="s">
        <v>221</v>
      </c>
      <c r="D9" s="539"/>
      <c r="E9" s="226" t="s">
        <v>578</v>
      </c>
      <c r="F9" s="241"/>
      <c r="G9" s="230"/>
      <c r="H9" s="229">
        <f t="shared" ref="H9" si="17">SUM(L9+P9+T9+X9+AB9+AF9+AJ9+AN9+AR9+AV9+AZ9)</f>
        <v>48.333333333333336</v>
      </c>
      <c r="I9" s="205">
        <v>2009</v>
      </c>
      <c r="J9" s="272">
        <f t="shared" si="1"/>
        <v>10</v>
      </c>
      <c r="K9" s="205">
        <f t="shared" si="2"/>
        <v>48.333333333333336</v>
      </c>
      <c r="L9" s="217"/>
      <c r="M9" s="245">
        <v>1</v>
      </c>
      <c r="N9" s="245"/>
      <c r="O9" s="245"/>
      <c r="P9" s="234">
        <f t="shared" si="3"/>
        <v>0</v>
      </c>
      <c r="Q9" s="245">
        <v>1</v>
      </c>
      <c r="R9" s="245"/>
      <c r="S9" s="245"/>
      <c r="T9" s="234">
        <f t="shared" si="4"/>
        <v>0</v>
      </c>
      <c r="U9" s="245">
        <v>1</v>
      </c>
      <c r="V9" s="245"/>
      <c r="W9" s="245"/>
      <c r="X9" s="234">
        <f t="shared" si="5"/>
        <v>0</v>
      </c>
      <c r="Y9" s="245">
        <v>1</v>
      </c>
      <c r="Z9" s="245"/>
      <c r="AA9" s="245"/>
      <c r="AB9" s="234">
        <f t="shared" si="6"/>
        <v>0</v>
      </c>
      <c r="AC9" s="245">
        <v>1</v>
      </c>
      <c r="AD9" s="245"/>
      <c r="AE9" s="245"/>
      <c r="AF9" s="234">
        <f t="shared" si="7"/>
        <v>0</v>
      </c>
      <c r="AG9" s="245">
        <v>6</v>
      </c>
      <c r="AH9" s="245">
        <v>1</v>
      </c>
      <c r="AI9" s="245">
        <v>14</v>
      </c>
      <c r="AJ9" s="234">
        <f t="shared" si="8"/>
        <v>40</v>
      </c>
      <c r="AK9" s="245">
        <v>6</v>
      </c>
      <c r="AL9" s="245">
        <v>0</v>
      </c>
      <c r="AM9" s="245">
        <v>5</v>
      </c>
      <c r="AN9" s="234">
        <f t="shared" si="9"/>
        <v>8.3333333333333339</v>
      </c>
      <c r="AO9" s="233">
        <v>1</v>
      </c>
      <c r="AP9" s="245"/>
      <c r="AQ9" s="245"/>
      <c r="AR9" s="234">
        <f t="shared" si="10"/>
        <v>0</v>
      </c>
      <c r="AS9" s="233">
        <v>1</v>
      </c>
      <c r="AT9" s="245"/>
      <c r="AU9" s="245"/>
      <c r="AV9" s="234">
        <f t="shared" si="11"/>
        <v>0</v>
      </c>
      <c r="AW9" s="233">
        <v>1</v>
      </c>
      <c r="AX9" s="245"/>
      <c r="AY9" s="245"/>
      <c r="AZ9" s="234">
        <f t="shared" si="12"/>
        <v>0</v>
      </c>
      <c r="BA9" s="205">
        <f t="shared" si="13"/>
        <v>0</v>
      </c>
      <c r="BB9" s="235">
        <v>0</v>
      </c>
      <c r="BC9" s="205">
        <f t="shared" si="14"/>
        <v>0</v>
      </c>
      <c r="BD9" s="205" t="str">
        <f t="shared" si="15"/>
        <v>geen actie</v>
      </c>
      <c r="BE9" s="236">
        <v>44</v>
      </c>
      <c r="BF9" s="236"/>
      <c r="BG9" s="236"/>
      <c r="BH9" s="236"/>
      <c r="BI9" s="236"/>
      <c r="BJ9" s="236"/>
      <c r="BK9" s="236"/>
      <c r="BL9" s="236"/>
      <c r="BM9" s="236"/>
    </row>
    <row r="10" spans="1:65" x14ac:dyDescent="0.3">
      <c r="A10" s="201">
        <v>6</v>
      </c>
      <c r="B10" s="201" t="str">
        <f t="shared" si="0"/>
        <v>v</v>
      </c>
      <c r="C10" s="201"/>
      <c r="D10" s="205"/>
      <c r="E10" s="244" t="s">
        <v>242</v>
      </c>
      <c r="F10" s="241">
        <v>117468</v>
      </c>
      <c r="G10" s="230" t="s">
        <v>243</v>
      </c>
      <c r="H10" s="229">
        <f>SUM(L10+P10+T10+X10+AB10+AF10+AJ10+AN10+AR10+AV10+AZ10)</f>
        <v>475.11111111111109</v>
      </c>
      <c r="I10" s="205">
        <v>2007</v>
      </c>
      <c r="J10" s="272">
        <f t="shared" si="1"/>
        <v>12</v>
      </c>
      <c r="K10" s="205">
        <f t="shared" si="2"/>
        <v>320.11111111111109</v>
      </c>
      <c r="L10" s="217">
        <v>155</v>
      </c>
      <c r="M10" s="245">
        <v>10</v>
      </c>
      <c r="N10" s="245">
        <v>4</v>
      </c>
      <c r="O10" s="245">
        <v>19</v>
      </c>
      <c r="P10" s="234">
        <f t="shared" si="3"/>
        <v>59</v>
      </c>
      <c r="Q10" s="245">
        <v>9</v>
      </c>
      <c r="R10" s="245">
        <v>4</v>
      </c>
      <c r="S10" s="245">
        <v>32</v>
      </c>
      <c r="T10" s="234">
        <f t="shared" si="4"/>
        <v>80</v>
      </c>
      <c r="U10" s="245">
        <v>1</v>
      </c>
      <c r="V10" s="245"/>
      <c r="W10" s="245"/>
      <c r="X10" s="234">
        <f t="shared" si="5"/>
        <v>0</v>
      </c>
      <c r="Y10" s="245">
        <v>1</v>
      </c>
      <c r="Z10" s="245"/>
      <c r="AA10" s="245"/>
      <c r="AB10" s="234">
        <f t="shared" si="6"/>
        <v>0</v>
      </c>
      <c r="AC10" s="245">
        <v>9</v>
      </c>
      <c r="AD10" s="245">
        <v>7</v>
      </c>
      <c r="AE10" s="245">
        <v>39</v>
      </c>
      <c r="AF10" s="234">
        <f t="shared" si="7"/>
        <v>121.11111111111111</v>
      </c>
      <c r="AG10" s="245">
        <v>9</v>
      </c>
      <c r="AH10" s="245">
        <v>3</v>
      </c>
      <c r="AI10" s="245">
        <v>24</v>
      </c>
      <c r="AJ10" s="234">
        <f t="shared" si="8"/>
        <v>60</v>
      </c>
      <c r="AK10" s="245">
        <v>1</v>
      </c>
      <c r="AL10" s="245"/>
      <c r="AM10" s="245"/>
      <c r="AN10" s="234">
        <f t="shared" si="9"/>
        <v>0</v>
      </c>
      <c r="AO10" s="233">
        <v>1</v>
      </c>
      <c r="AP10" s="245"/>
      <c r="AQ10" s="245"/>
      <c r="AR10" s="234">
        <f t="shared" si="10"/>
        <v>0</v>
      </c>
      <c r="AS10" s="233">
        <v>1</v>
      </c>
      <c r="AT10" s="245"/>
      <c r="AU10" s="245"/>
      <c r="AV10" s="234">
        <f t="shared" si="11"/>
        <v>0</v>
      </c>
      <c r="AW10" s="233">
        <v>1</v>
      </c>
      <c r="AX10" s="245"/>
      <c r="AY10" s="245"/>
      <c r="AZ10" s="234">
        <f t="shared" si="12"/>
        <v>0</v>
      </c>
      <c r="BA10" s="205">
        <f t="shared" si="13"/>
        <v>250</v>
      </c>
      <c r="BB10" s="235">
        <v>250</v>
      </c>
      <c r="BC10" s="205">
        <f t="shared" si="14"/>
        <v>0</v>
      </c>
      <c r="BD10" s="205" t="str">
        <f t="shared" si="15"/>
        <v>geen actie</v>
      </c>
      <c r="BE10" s="236">
        <v>6</v>
      </c>
      <c r="BF10" s="236"/>
      <c r="BG10" s="236"/>
      <c r="BH10" s="236"/>
      <c r="BI10" s="236"/>
      <c r="BJ10" s="236"/>
      <c r="BK10" s="236"/>
      <c r="BL10" s="236"/>
      <c r="BM10" s="236"/>
    </row>
    <row r="11" spans="1:65" x14ac:dyDescent="0.3">
      <c r="A11" s="201">
        <v>7</v>
      </c>
      <c r="B11" s="201" t="str">
        <f t="shared" si="0"/>
        <v>v</v>
      </c>
      <c r="C11" s="201"/>
      <c r="D11" s="249"/>
      <c r="E11" s="207" t="s">
        <v>288</v>
      </c>
      <c r="F11" s="207"/>
      <c r="G11" s="240" t="s">
        <v>223</v>
      </c>
      <c r="H11" s="229">
        <f>SUM(L11+P11+T11+X11+AB11+AF11+AJ11+AN11+AR11+AV11+AZ11)</f>
        <v>130</v>
      </c>
      <c r="I11" s="205">
        <v>2008</v>
      </c>
      <c r="J11" s="272">
        <f t="shared" si="1"/>
        <v>11</v>
      </c>
      <c r="K11" s="205">
        <f t="shared" si="2"/>
        <v>130</v>
      </c>
      <c r="L11" s="217"/>
      <c r="M11" s="245">
        <v>1</v>
      </c>
      <c r="N11" s="245"/>
      <c r="O11" s="245"/>
      <c r="P11" s="234">
        <f t="shared" si="3"/>
        <v>0</v>
      </c>
      <c r="Q11" s="245">
        <v>1</v>
      </c>
      <c r="R11" s="245"/>
      <c r="S11" s="245"/>
      <c r="T11" s="234">
        <f t="shared" si="4"/>
        <v>0</v>
      </c>
      <c r="U11" s="245">
        <v>1</v>
      </c>
      <c r="V11" s="245"/>
      <c r="W11" s="245"/>
      <c r="X11" s="234">
        <f t="shared" si="5"/>
        <v>0</v>
      </c>
      <c r="Y11" s="245">
        <v>10</v>
      </c>
      <c r="Z11" s="245">
        <v>1</v>
      </c>
      <c r="AA11" s="245">
        <v>20</v>
      </c>
      <c r="AB11" s="234">
        <f t="shared" si="6"/>
        <v>30</v>
      </c>
      <c r="AC11" s="245">
        <v>9</v>
      </c>
      <c r="AD11" s="245">
        <v>1</v>
      </c>
      <c r="AE11" s="245">
        <v>25</v>
      </c>
      <c r="AF11" s="234">
        <f t="shared" si="7"/>
        <v>38.888888888888886</v>
      </c>
      <c r="AG11" s="245">
        <v>9</v>
      </c>
      <c r="AH11" s="245">
        <v>3</v>
      </c>
      <c r="AI11" s="245">
        <v>25</v>
      </c>
      <c r="AJ11" s="234">
        <f t="shared" si="8"/>
        <v>61.111111111111107</v>
      </c>
      <c r="AK11" s="245">
        <v>1</v>
      </c>
      <c r="AL11" s="245"/>
      <c r="AM11" s="245"/>
      <c r="AN11" s="234">
        <f t="shared" si="9"/>
        <v>0</v>
      </c>
      <c r="AO11" s="233">
        <v>1</v>
      </c>
      <c r="AP11" s="245"/>
      <c r="AQ11" s="245"/>
      <c r="AR11" s="234">
        <f t="shared" si="10"/>
        <v>0</v>
      </c>
      <c r="AS11" s="233">
        <v>1</v>
      </c>
      <c r="AT11" s="245"/>
      <c r="AU11" s="245"/>
      <c r="AV11" s="234">
        <f t="shared" si="11"/>
        <v>0</v>
      </c>
      <c r="AW11" s="233">
        <v>1</v>
      </c>
      <c r="AX11" s="245"/>
      <c r="AY11" s="245"/>
      <c r="AZ11" s="234">
        <f t="shared" si="12"/>
        <v>0</v>
      </c>
      <c r="BA11" s="205">
        <f t="shared" si="13"/>
        <v>0</v>
      </c>
      <c r="BB11" s="235">
        <v>0</v>
      </c>
      <c r="BC11" s="205">
        <f t="shared" si="14"/>
        <v>0</v>
      </c>
      <c r="BD11" s="205" t="str">
        <f t="shared" si="15"/>
        <v>geen actie</v>
      </c>
      <c r="BE11" s="236">
        <v>7</v>
      </c>
      <c r="BF11" s="236"/>
      <c r="BG11" s="236"/>
      <c r="BH11" s="236"/>
      <c r="BI11" s="236"/>
      <c r="BJ11" s="236"/>
      <c r="BK11" s="236"/>
      <c r="BL11" s="236"/>
      <c r="BM11" s="236"/>
    </row>
    <row r="12" spans="1:65" x14ac:dyDescent="0.3">
      <c r="A12" s="201">
        <v>8</v>
      </c>
      <c r="B12" s="201" t="str">
        <f t="shared" si="0"/>
        <v>v</v>
      </c>
      <c r="C12" s="201" t="s">
        <v>221</v>
      </c>
      <c r="D12" s="237"/>
      <c r="E12" s="226" t="s">
        <v>289</v>
      </c>
      <c r="F12" s="201">
        <v>117853</v>
      </c>
      <c r="G12" s="240" t="s">
        <v>290</v>
      </c>
      <c r="H12" s="229">
        <f>SUM(L12+P12+T12+X12+AB12+AF12+AJ12+AN12+AR12+AV12+AZ12)</f>
        <v>441.40476190476193</v>
      </c>
      <c r="I12" s="205">
        <v>2009</v>
      </c>
      <c r="J12" s="272">
        <f t="shared" si="1"/>
        <v>10</v>
      </c>
      <c r="K12" s="205">
        <f t="shared" si="2"/>
        <v>338.90476190476193</v>
      </c>
      <c r="L12" s="217">
        <v>102.5</v>
      </c>
      <c r="M12" s="245">
        <v>1</v>
      </c>
      <c r="N12" s="245"/>
      <c r="O12" s="245"/>
      <c r="P12" s="234">
        <f t="shared" si="3"/>
        <v>0</v>
      </c>
      <c r="Q12" s="245">
        <v>6</v>
      </c>
      <c r="R12" s="245">
        <v>2</v>
      </c>
      <c r="S12" s="245">
        <v>21</v>
      </c>
      <c r="T12" s="234">
        <f t="shared" si="4"/>
        <v>68.333333333333329</v>
      </c>
      <c r="U12" s="245">
        <v>5</v>
      </c>
      <c r="V12" s="245">
        <v>2</v>
      </c>
      <c r="W12" s="245">
        <v>19</v>
      </c>
      <c r="X12" s="234">
        <f t="shared" si="5"/>
        <v>78</v>
      </c>
      <c r="Y12" s="245">
        <v>1</v>
      </c>
      <c r="Z12" s="245"/>
      <c r="AA12" s="245"/>
      <c r="AB12" s="234">
        <f t="shared" si="6"/>
        <v>0</v>
      </c>
      <c r="AC12" s="245">
        <v>5</v>
      </c>
      <c r="AD12" s="245">
        <v>3</v>
      </c>
      <c r="AE12" s="245">
        <v>17</v>
      </c>
      <c r="AF12" s="234">
        <f t="shared" si="7"/>
        <v>94</v>
      </c>
      <c r="AG12" s="245">
        <v>1</v>
      </c>
      <c r="AH12" s="245"/>
      <c r="AI12" s="245"/>
      <c r="AJ12" s="234">
        <f t="shared" si="8"/>
        <v>0</v>
      </c>
      <c r="AK12" s="245">
        <v>7</v>
      </c>
      <c r="AL12" s="245">
        <v>4</v>
      </c>
      <c r="AM12" s="245">
        <v>29</v>
      </c>
      <c r="AN12" s="234">
        <f t="shared" si="9"/>
        <v>98.571428571428584</v>
      </c>
      <c r="AO12" s="233">
        <v>1</v>
      </c>
      <c r="AP12" s="245"/>
      <c r="AQ12" s="245"/>
      <c r="AR12" s="234">
        <f t="shared" si="10"/>
        <v>0</v>
      </c>
      <c r="AS12" s="233">
        <v>1</v>
      </c>
      <c r="AT12" s="245"/>
      <c r="AU12" s="245"/>
      <c r="AV12" s="234">
        <f t="shared" si="11"/>
        <v>0</v>
      </c>
      <c r="AW12" s="233">
        <v>1</v>
      </c>
      <c r="AX12" s="245"/>
      <c r="AY12" s="245"/>
      <c r="AZ12" s="234">
        <f t="shared" si="12"/>
        <v>0</v>
      </c>
      <c r="BA12" s="205">
        <f t="shared" si="13"/>
        <v>250</v>
      </c>
      <c r="BB12" s="235">
        <v>250</v>
      </c>
      <c r="BC12" s="205">
        <f t="shared" si="14"/>
        <v>0</v>
      </c>
      <c r="BD12" s="205" t="str">
        <f t="shared" si="15"/>
        <v>geen actie</v>
      </c>
      <c r="BE12" s="236">
        <v>8</v>
      </c>
      <c r="BF12" s="236"/>
      <c r="BG12" s="236"/>
      <c r="BH12" s="236"/>
      <c r="BI12" s="236"/>
      <c r="BJ12" s="236"/>
      <c r="BK12" s="236"/>
      <c r="BL12" s="236"/>
      <c r="BM12" s="236"/>
    </row>
    <row r="13" spans="1:65" x14ac:dyDescent="0.3">
      <c r="A13" s="201">
        <v>36</v>
      </c>
      <c r="B13" s="201" t="str">
        <f t="shared" si="0"/>
        <v>v</v>
      </c>
      <c r="C13" s="201" t="s">
        <v>221</v>
      </c>
      <c r="D13" s="249"/>
      <c r="E13" s="226" t="s">
        <v>576</v>
      </c>
      <c r="F13" s="241"/>
      <c r="G13" s="230" t="s">
        <v>225</v>
      </c>
      <c r="H13" s="229">
        <f t="shared" ref="H13:H14" si="18">SUM(L13+P13+T13+X13+AB13+AF13+AJ13+AN13+AR13+AV13+AZ13)</f>
        <v>38.333333333333336</v>
      </c>
      <c r="I13" s="205">
        <v>2008</v>
      </c>
      <c r="J13" s="272">
        <f t="shared" si="1"/>
        <v>11</v>
      </c>
      <c r="K13" s="205">
        <f t="shared" si="2"/>
        <v>38.333333333333336</v>
      </c>
      <c r="L13" s="217"/>
      <c r="M13" s="245">
        <v>1</v>
      </c>
      <c r="N13" s="245"/>
      <c r="O13" s="245"/>
      <c r="P13" s="234">
        <f t="shared" si="3"/>
        <v>0</v>
      </c>
      <c r="Q13" s="245">
        <v>1</v>
      </c>
      <c r="R13" s="245"/>
      <c r="S13" s="245"/>
      <c r="T13" s="234">
        <f t="shared" si="4"/>
        <v>0</v>
      </c>
      <c r="U13" s="245">
        <v>1</v>
      </c>
      <c r="V13" s="245"/>
      <c r="W13" s="245"/>
      <c r="X13" s="234">
        <f t="shared" si="5"/>
        <v>0</v>
      </c>
      <c r="Y13" s="245">
        <v>1</v>
      </c>
      <c r="Z13" s="245"/>
      <c r="AA13" s="245"/>
      <c r="AB13" s="234">
        <f t="shared" si="6"/>
        <v>0</v>
      </c>
      <c r="AC13" s="245">
        <v>1</v>
      </c>
      <c r="AD13" s="245"/>
      <c r="AE13" s="245"/>
      <c r="AF13" s="234">
        <f t="shared" si="7"/>
        <v>0</v>
      </c>
      <c r="AG13" s="245">
        <v>1</v>
      </c>
      <c r="AH13" s="245"/>
      <c r="AI13" s="245"/>
      <c r="AJ13" s="234">
        <f t="shared" si="8"/>
        <v>0</v>
      </c>
      <c r="AK13" s="245">
        <v>6</v>
      </c>
      <c r="AL13" s="245">
        <v>1</v>
      </c>
      <c r="AM13" s="245">
        <v>13</v>
      </c>
      <c r="AN13" s="234">
        <f t="shared" si="9"/>
        <v>38.333333333333336</v>
      </c>
      <c r="AO13" s="233">
        <v>1</v>
      </c>
      <c r="AP13" s="245"/>
      <c r="AQ13" s="245"/>
      <c r="AR13" s="234">
        <f t="shared" si="10"/>
        <v>0</v>
      </c>
      <c r="AS13" s="233">
        <v>1</v>
      </c>
      <c r="AT13" s="245"/>
      <c r="AU13" s="245"/>
      <c r="AV13" s="234">
        <f t="shared" si="11"/>
        <v>0</v>
      </c>
      <c r="AW13" s="233">
        <v>1</v>
      </c>
      <c r="AX13" s="245"/>
      <c r="AY13" s="245"/>
      <c r="AZ13" s="234">
        <f t="shared" si="12"/>
        <v>0</v>
      </c>
      <c r="BA13" s="205">
        <f t="shared" si="13"/>
        <v>0</v>
      </c>
      <c r="BB13" s="235">
        <v>0</v>
      </c>
      <c r="BC13" s="205">
        <f t="shared" si="14"/>
        <v>0</v>
      </c>
      <c r="BD13" s="205" t="str">
        <f t="shared" si="15"/>
        <v>geen actie</v>
      </c>
      <c r="BE13" s="236">
        <v>36</v>
      </c>
      <c r="BF13" s="236"/>
      <c r="BG13" s="236"/>
      <c r="BH13" s="236"/>
      <c r="BI13" s="236"/>
      <c r="BJ13" s="236"/>
      <c r="BK13" s="236"/>
      <c r="BL13" s="236"/>
      <c r="BM13" s="236"/>
    </row>
    <row r="14" spans="1:65" ht="20.7" customHeight="1" x14ac:dyDescent="0.3">
      <c r="A14" s="201">
        <v>9</v>
      </c>
      <c r="B14" s="201" t="str">
        <f t="shared" si="0"/>
        <v>v</v>
      </c>
      <c r="C14" s="201" t="s">
        <v>221</v>
      </c>
      <c r="D14" s="205"/>
      <c r="E14" s="226" t="s">
        <v>291</v>
      </c>
      <c r="F14" s="201">
        <v>117865</v>
      </c>
      <c r="G14" s="240" t="s">
        <v>290</v>
      </c>
      <c r="H14" s="229">
        <f t="shared" si="18"/>
        <v>797.50000000000011</v>
      </c>
      <c r="I14" s="205">
        <v>2008</v>
      </c>
      <c r="J14" s="272">
        <f t="shared" si="1"/>
        <v>11</v>
      </c>
      <c r="K14" s="205">
        <f t="shared" si="2"/>
        <v>605.00000000000011</v>
      </c>
      <c r="L14" s="217">
        <v>192.5</v>
      </c>
      <c r="M14" s="245">
        <v>1</v>
      </c>
      <c r="N14" s="245"/>
      <c r="O14" s="245"/>
      <c r="P14" s="234">
        <f t="shared" si="3"/>
        <v>0</v>
      </c>
      <c r="Q14" s="245">
        <v>6</v>
      </c>
      <c r="R14" s="245">
        <v>3</v>
      </c>
      <c r="S14" s="245">
        <v>20</v>
      </c>
      <c r="T14" s="234">
        <f t="shared" si="4"/>
        <v>83.333333333333343</v>
      </c>
      <c r="U14" s="245">
        <v>5</v>
      </c>
      <c r="V14" s="245">
        <v>4</v>
      </c>
      <c r="W14" s="245">
        <v>20</v>
      </c>
      <c r="X14" s="234">
        <f t="shared" si="5"/>
        <v>120</v>
      </c>
      <c r="Y14" s="245">
        <v>5</v>
      </c>
      <c r="Z14" s="245">
        <v>5</v>
      </c>
      <c r="AA14" s="245">
        <v>25</v>
      </c>
      <c r="AB14" s="234">
        <f t="shared" si="6"/>
        <v>150</v>
      </c>
      <c r="AC14" s="245">
        <v>6</v>
      </c>
      <c r="AD14" s="245">
        <v>6</v>
      </c>
      <c r="AE14" s="245">
        <v>29</v>
      </c>
      <c r="AF14" s="234">
        <f t="shared" si="7"/>
        <v>148.33333333333334</v>
      </c>
      <c r="AG14" s="245">
        <v>1</v>
      </c>
      <c r="AH14" s="245"/>
      <c r="AI14" s="245"/>
      <c r="AJ14" s="234">
        <f t="shared" si="8"/>
        <v>0</v>
      </c>
      <c r="AK14" s="245">
        <v>6</v>
      </c>
      <c r="AL14" s="245">
        <v>4</v>
      </c>
      <c r="AM14" s="245">
        <v>22</v>
      </c>
      <c r="AN14" s="234">
        <f t="shared" si="9"/>
        <v>103.33333333333334</v>
      </c>
      <c r="AO14" s="233">
        <v>1</v>
      </c>
      <c r="AP14" s="245"/>
      <c r="AQ14" s="245"/>
      <c r="AR14" s="234">
        <f t="shared" si="10"/>
        <v>0</v>
      </c>
      <c r="AS14" s="233">
        <v>1</v>
      </c>
      <c r="AT14" s="245"/>
      <c r="AU14" s="245"/>
      <c r="AV14" s="234">
        <f t="shared" si="11"/>
        <v>0</v>
      </c>
      <c r="AW14" s="233">
        <v>1</v>
      </c>
      <c r="AX14" s="245"/>
      <c r="AY14" s="245"/>
      <c r="AZ14" s="234">
        <f t="shared" si="12"/>
        <v>0</v>
      </c>
      <c r="BA14" s="205">
        <f t="shared" si="13"/>
        <v>750</v>
      </c>
      <c r="BB14" s="235">
        <v>500</v>
      </c>
      <c r="BC14" s="205">
        <f t="shared" si="14"/>
        <v>250</v>
      </c>
      <c r="BD14" s="205" t="str">
        <f t="shared" si="15"/>
        <v>diploma uitschrijven: 750 punten</v>
      </c>
      <c r="BE14" s="236">
        <v>9</v>
      </c>
      <c r="BF14" s="236"/>
      <c r="BG14" s="236"/>
      <c r="BH14" s="236"/>
      <c r="BI14" s="236"/>
      <c r="BJ14" s="236"/>
      <c r="BK14" s="236"/>
      <c r="BL14" s="236"/>
      <c r="BM14" s="236"/>
    </row>
    <row r="15" spans="1:65" x14ac:dyDescent="0.3">
      <c r="A15" s="201">
        <v>43</v>
      </c>
      <c r="B15" s="201" t="str">
        <f t="shared" si="0"/>
        <v>v</v>
      </c>
      <c r="C15" s="201"/>
      <c r="D15" s="445"/>
      <c r="E15" s="226" t="s">
        <v>582</v>
      </c>
      <c r="F15" s="241">
        <v>118472</v>
      </c>
      <c r="G15" s="230" t="s">
        <v>236</v>
      </c>
      <c r="H15" s="229">
        <f t="shared" ref="H14:H26" si="19">SUM(L15+P15+T15+X15+AB15+AF15+AJ15+AN15+AR15+AV15+AZ15)</f>
        <v>125.83333333333333</v>
      </c>
      <c r="I15" s="205">
        <v>2008</v>
      </c>
      <c r="J15" s="272">
        <f t="shared" si="1"/>
        <v>11</v>
      </c>
      <c r="K15" s="205">
        <f t="shared" si="2"/>
        <v>125.83333333333333</v>
      </c>
      <c r="L15" s="217"/>
      <c r="M15" s="245">
        <v>1</v>
      </c>
      <c r="N15" s="245"/>
      <c r="O15" s="245"/>
      <c r="P15" s="234">
        <f t="shared" si="3"/>
        <v>0</v>
      </c>
      <c r="Q15" s="245">
        <v>1</v>
      </c>
      <c r="R15" s="245"/>
      <c r="S15" s="245"/>
      <c r="T15" s="234">
        <f t="shared" si="4"/>
        <v>0</v>
      </c>
      <c r="U15" s="245">
        <v>1</v>
      </c>
      <c r="V15" s="245"/>
      <c r="W15" s="245"/>
      <c r="X15" s="234">
        <f t="shared" si="5"/>
        <v>0</v>
      </c>
      <c r="Y15" s="245">
        <v>1</v>
      </c>
      <c r="Z15" s="245"/>
      <c r="AA15" s="245"/>
      <c r="AB15" s="234">
        <f t="shared" si="6"/>
        <v>0</v>
      </c>
      <c r="AC15" s="245">
        <v>1</v>
      </c>
      <c r="AD15" s="245"/>
      <c r="AE15" s="245"/>
      <c r="AF15" s="234">
        <f t="shared" si="7"/>
        <v>0</v>
      </c>
      <c r="AG15" s="245">
        <v>6</v>
      </c>
      <c r="AH15" s="245">
        <v>2</v>
      </c>
      <c r="AI15" s="245">
        <v>18</v>
      </c>
      <c r="AJ15" s="234">
        <f t="shared" si="8"/>
        <v>63.333333333333329</v>
      </c>
      <c r="AK15" s="245">
        <v>12</v>
      </c>
      <c r="AL15" s="245">
        <v>3</v>
      </c>
      <c r="AM15" s="245">
        <v>45</v>
      </c>
      <c r="AN15" s="234">
        <f t="shared" si="9"/>
        <v>62.5</v>
      </c>
      <c r="AO15" s="233">
        <v>1</v>
      </c>
      <c r="AP15" s="245"/>
      <c r="AQ15" s="245"/>
      <c r="AR15" s="234">
        <f t="shared" si="10"/>
        <v>0</v>
      </c>
      <c r="AS15" s="233">
        <v>1</v>
      </c>
      <c r="AT15" s="245"/>
      <c r="AU15" s="245"/>
      <c r="AV15" s="234">
        <f t="shared" si="11"/>
        <v>0</v>
      </c>
      <c r="AW15" s="233">
        <v>1</v>
      </c>
      <c r="AX15" s="245"/>
      <c r="AY15" s="245"/>
      <c r="AZ15" s="234">
        <f t="shared" si="12"/>
        <v>0</v>
      </c>
      <c r="BA15" s="205">
        <f t="shared" si="13"/>
        <v>0</v>
      </c>
      <c r="BB15" s="235">
        <v>0</v>
      </c>
      <c r="BC15" s="205">
        <v>0</v>
      </c>
      <c r="BD15" s="205" t="str">
        <f t="shared" si="15"/>
        <v>geen actie</v>
      </c>
      <c r="BE15" s="236">
        <v>43</v>
      </c>
      <c r="BF15" s="236"/>
      <c r="BG15" s="236"/>
      <c r="BH15" s="236"/>
      <c r="BI15" s="236"/>
      <c r="BJ15" s="236"/>
      <c r="BK15" s="236"/>
      <c r="BL15" s="236"/>
      <c r="BM15" s="236"/>
    </row>
    <row r="16" spans="1:65" x14ac:dyDescent="0.3">
      <c r="A16" s="201">
        <v>10</v>
      </c>
      <c r="B16" s="201" t="str">
        <f t="shared" si="0"/>
        <v>v</v>
      </c>
      <c r="C16" s="201"/>
      <c r="D16" s="249"/>
      <c r="E16" s="207" t="s">
        <v>292</v>
      </c>
      <c r="F16" s="207"/>
      <c r="G16" s="240" t="s">
        <v>293</v>
      </c>
      <c r="H16" s="229">
        <f t="shared" si="19"/>
        <v>87.777777777777786</v>
      </c>
      <c r="I16" s="205">
        <v>2008</v>
      </c>
      <c r="J16" s="272">
        <f t="shared" si="1"/>
        <v>11</v>
      </c>
      <c r="K16" s="205">
        <f t="shared" si="2"/>
        <v>87.777777777777786</v>
      </c>
      <c r="L16" s="217"/>
      <c r="M16" s="245">
        <v>1</v>
      </c>
      <c r="N16" s="245"/>
      <c r="O16" s="245"/>
      <c r="P16" s="234">
        <f t="shared" si="3"/>
        <v>0</v>
      </c>
      <c r="Q16" s="245">
        <v>1</v>
      </c>
      <c r="R16" s="245"/>
      <c r="S16" s="245"/>
      <c r="T16" s="234">
        <f t="shared" si="4"/>
        <v>0</v>
      </c>
      <c r="U16" s="245">
        <v>1</v>
      </c>
      <c r="V16" s="245"/>
      <c r="W16" s="245"/>
      <c r="X16" s="234">
        <f t="shared" si="5"/>
        <v>0</v>
      </c>
      <c r="Y16" s="245">
        <v>1</v>
      </c>
      <c r="Z16" s="245"/>
      <c r="AA16" s="245"/>
      <c r="AB16" s="234">
        <f t="shared" si="6"/>
        <v>0</v>
      </c>
      <c r="AC16" s="245">
        <v>9</v>
      </c>
      <c r="AD16" s="245">
        <v>5</v>
      </c>
      <c r="AE16" s="245">
        <v>29</v>
      </c>
      <c r="AF16" s="234">
        <f t="shared" si="7"/>
        <v>87.777777777777786</v>
      </c>
      <c r="AG16" s="245">
        <v>1</v>
      </c>
      <c r="AH16" s="245"/>
      <c r="AI16" s="245"/>
      <c r="AJ16" s="234">
        <f t="shared" si="8"/>
        <v>0</v>
      </c>
      <c r="AK16" s="245">
        <v>1</v>
      </c>
      <c r="AL16" s="245"/>
      <c r="AM16" s="245"/>
      <c r="AN16" s="234">
        <f t="shared" si="9"/>
        <v>0</v>
      </c>
      <c r="AO16" s="233">
        <v>1</v>
      </c>
      <c r="AP16" s="245"/>
      <c r="AQ16" s="245"/>
      <c r="AR16" s="234">
        <f t="shared" si="10"/>
        <v>0</v>
      </c>
      <c r="AS16" s="233">
        <v>1</v>
      </c>
      <c r="AT16" s="245"/>
      <c r="AU16" s="245"/>
      <c r="AV16" s="234">
        <f t="shared" si="11"/>
        <v>0</v>
      </c>
      <c r="AW16" s="233">
        <v>1</v>
      </c>
      <c r="AX16" s="245"/>
      <c r="AY16" s="245"/>
      <c r="AZ16" s="234">
        <f t="shared" si="12"/>
        <v>0</v>
      </c>
      <c r="BA16" s="205">
        <f t="shared" si="13"/>
        <v>0</v>
      </c>
      <c r="BB16" s="235">
        <v>0</v>
      </c>
      <c r="BC16" s="205">
        <f t="shared" ref="BC16:BC47" si="20">BA16-BB16</f>
        <v>0</v>
      </c>
      <c r="BD16" s="205" t="str">
        <f t="shared" si="15"/>
        <v>geen actie</v>
      </c>
      <c r="BE16" s="236">
        <v>10</v>
      </c>
      <c r="BF16" s="236"/>
      <c r="BG16" s="236"/>
      <c r="BH16" s="236"/>
      <c r="BI16" s="236"/>
      <c r="BJ16" s="236"/>
      <c r="BK16" s="236"/>
      <c r="BL16" s="236"/>
      <c r="BM16" s="236"/>
    </row>
    <row r="17" spans="1:65" ht="21" customHeight="1" x14ac:dyDescent="0.3">
      <c r="A17" s="201">
        <v>11</v>
      </c>
      <c r="B17" s="201" t="str">
        <f t="shared" si="0"/>
        <v>v</v>
      </c>
      <c r="C17" s="201" t="s">
        <v>221</v>
      </c>
      <c r="D17" s="273"/>
      <c r="E17" s="207" t="s">
        <v>294</v>
      </c>
      <c r="F17" s="207">
        <v>118238</v>
      </c>
      <c r="G17" s="240" t="s">
        <v>232</v>
      </c>
      <c r="H17" s="229">
        <f t="shared" si="19"/>
        <v>57.428571428571431</v>
      </c>
      <c r="I17" s="205">
        <v>2009</v>
      </c>
      <c r="J17" s="272">
        <f t="shared" si="1"/>
        <v>10</v>
      </c>
      <c r="K17" s="205">
        <f t="shared" si="2"/>
        <v>57.428571428571431</v>
      </c>
      <c r="L17" s="217"/>
      <c r="M17" s="245">
        <v>1</v>
      </c>
      <c r="N17" s="245"/>
      <c r="O17" s="245"/>
      <c r="P17" s="234">
        <f t="shared" si="3"/>
        <v>0</v>
      </c>
      <c r="Q17" s="245">
        <v>1</v>
      </c>
      <c r="R17" s="245"/>
      <c r="S17" s="245"/>
      <c r="T17" s="234">
        <f t="shared" si="4"/>
        <v>0</v>
      </c>
      <c r="U17" s="245">
        <v>5</v>
      </c>
      <c r="V17" s="245">
        <v>0</v>
      </c>
      <c r="W17" s="245">
        <v>3</v>
      </c>
      <c r="X17" s="234">
        <f t="shared" si="5"/>
        <v>6</v>
      </c>
      <c r="Y17" s="245">
        <v>1</v>
      </c>
      <c r="Z17" s="245"/>
      <c r="AA17" s="245"/>
      <c r="AB17" s="234">
        <f t="shared" si="6"/>
        <v>0</v>
      </c>
      <c r="AC17" s="245">
        <v>1</v>
      </c>
      <c r="AD17" s="245"/>
      <c r="AE17" s="245"/>
      <c r="AF17" s="234">
        <f t="shared" si="7"/>
        <v>0</v>
      </c>
      <c r="AG17" s="245">
        <v>1</v>
      </c>
      <c r="AH17" s="245"/>
      <c r="AI17" s="245"/>
      <c r="AJ17" s="234">
        <f t="shared" si="8"/>
        <v>0</v>
      </c>
      <c r="AK17" s="245">
        <v>7</v>
      </c>
      <c r="AL17" s="245">
        <v>2</v>
      </c>
      <c r="AM17" s="245">
        <v>16</v>
      </c>
      <c r="AN17" s="234">
        <f t="shared" si="9"/>
        <v>51.428571428571431</v>
      </c>
      <c r="AO17" s="233">
        <v>1</v>
      </c>
      <c r="AP17" s="245"/>
      <c r="AQ17" s="245"/>
      <c r="AR17" s="234">
        <f t="shared" si="10"/>
        <v>0</v>
      </c>
      <c r="AS17" s="233">
        <v>1</v>
      </c>
      <c r="AT17" s="245"/>
      <c r="AU17" s="245"/>
      <c r="AV17" s="234">
        <f t="shared" si="11"/>
        <v>0</v>
      </c>
      <c r="AW17" s="233">
        <v>1</v>
      </c>
      <c r="AX17" s="245"/>
      <c r="AY17" s="245"/>
      <c r="AZ17" s="234">
        <f t="shared" si="12"/>
        <v>0</v>
      </c>
      <c r="BA17" s="205">
        <f t="shared" si="13"/>
        <v>0</v>
      </c>
      <c r="BB17" s="235">
        <v>0</v>
      </c>
      <c r="BC17" s="205">
        <f t="shared" si="20"/>
        <v>0</v>
      </c>
      <c r="BD17" s="205" t="str">
        <f t="shared" si="15"/>
        <v>geen actie</v>
      </c>
      <c r="BE17" s="236">
        <v>11</v>
      </c>
      <c r="BF17" s="236"/>
      <c r="BG17" s="236"/>
      <c r="BH17" s="236"/>
      <c r="BI17" s="236"/>
      <c r="BJ17" s="236"/>
      <c r="BK17" s="236"/>
      <c r="BL17" s="236"/>
      <c r="BM17" s="236"/>
    </row>
    <row r="18" spans="1:65" ht="20.7" customHeight="1" x14ac:dyDescent="0.3">
      <c r="A18" s="201">
        <v>12</v>
      </c>
      <c r="B18" s="201" t="str">
        <f t="shared" si="0"/>
        <v>v</v>
      </c>
      <c r="C18" s="201" t="s">
        <v>221</v>
      </c>
      <c r="D18" s="237"/>
      <c r="E18" s="207" t="s">
        <v>251</v>
      </c>
      <c r="F18" s="207"/>
      <c r="G18" s="240" t="s">
        <v>232</v>
      </c>
      <c r="H18" s="229">
        <f t="shared" si="19"/>
        <v>128</v>
      </c>
      <c r="I18" s="205">
        <v>2007</v>
      </c>
      <c r="J18" s="272">
        <f t="shared" si="1"/>
        <v>12</v>
      </c>
      <c r="K18" s="205">
        <f t="shared" si="2"/>
        <v>128</v>
      </c>
      <c r="L18" s="217"/>
      <c r="M18" s="245">
        <v>1</v>
      </c>
      <c r="N18" s="245"/>
      <c r="O18" s="245"/>
      <c r="P18" s="234">
        <f t="shared" si="3"/>
        <v>0</v>
      </c>
      <c r="Q18" s="245">
        <v>1</v>
      </c>
      <c r="R18" s="245"/>
      <c r="S18" s="245"/>
      <c r="T18" s="234">
        <f t="shared" si="4"/>
        <v>0</v>
      </c>
      <c r="U18" s="245">
        <v>5</v>
      </c>
      <c r="V18" s="245">
        <v>4</v>
      </c>
      <c r="W18" s="245">
        <v>24</v>
      </c>
      <c r="X18" s="234">
        <f t="shared" si="5"/>
        <v>128</v>
      </c>
      <c r="Y18" s="245">
        <v>1</v>
      </c>
      <c r="Z18" s="245"/>
      <c r="AA18" s="245"/>
      <c r="AB18" s="234">
        <f t="shared" si="6"/>
        <v>0</v>
      </c>
      <c r="AC18" s="245">
        <v>1</v>
      </c>
      <c r="AD18" s="245"/>
      <c r="AE18" s="245"/>
      <c r="AF18" s="234">
        <f t="shared" si="7"/>
        <v>0</v>
      </c>
      <c r="AG18" s="245">
        <v>1</v>
      </c>
      <c r="AH18" s="245"/>
      <c r="AI18" s="245"/>
      <c r="AJ18" s="234">
        <f t="shared" si="8"/>
        <v>0</v>
      </c>
      <c r="AK18" s="245">
        <v>1</v>
      </c>
      <c r="AL18" s="245"/>
      <c r="AM18" s="245"/>
      <c r="AN18" s="234">
        <f t="shared" si="9"/>
        <v>0</v>
      </c>
      <c r="AO18" s="233">
        <v>1</v>
      </c>
      <c r="AP18" s="245"/>
      <c r="AQ18" s="245"/>
      <c r="AR18" s="234">
        <f t="shared" si="10"/>
        <v>0</v>
      </c>
      <c r="AS18" s="233">
        <v>1</v>
      </c>
      <c r="AT18" s="245"/>
      <c r="AU18" s="245"/>
      <c r="AV18" s="234">
        <f t="shared" si="11"/>
        <v>0</v>
      </c>
      <c r="AW18" s="233">
        <v>1</v>
      </c>
      <c r="AX18" s="245"/>
      <c r="AY18" s="245"/>
      <c r="AZ18" s="234">
        <f t="shared" si="12"/>
        <v>0</v>
      </c>
      <c r="BA18" s="205">
        <f t="shared" si="13"/>
        <v>0</v>
      </c>
      <c r="BB18" s="235">
        <v>0</v>
      </c>
      <c r="BC18" s="205">
        <f t="shared" si="20"/>
        <v>0</v>
      </c>
      <c r="BD18" s="205" t="str">
        <f t="shared" si="15"/>
        <v>geen actie</v>
      </c>
      <c r="BE18" s="236">
        <v>12</v>
      </c>
      <c r="BF18" s="236"/>
      <c r="BG18" s="236"/>
      <c r="BH18" s="236"/>
      <c r="BI18" s="236"/>
      <c r="BJ18" s="236"/>
      <c r="BK18" s="236"/>
      <c r="BL18" s="236"/>
      <c r="BM18" s="236"/>
    </row>
    <row r="19" spans="1:65" ht="20.7" customHeight="1" x14ac:dyDescent="0.3">
      <c r="A19" s="201">
        <v>13</v>
      </c>
      <c r="B19" s="201" t="str">
        <f t="shared" si="0"/>
        <v>v</v>
      </c>
      <c r="C19" s="201" t="s">
        <v>221</v>
      </c>
      <c r="D19" s="205"/>
      <c r="E19" s="226" t="s">
        <v>295</v>
      </c>
      <c r="F19" s="248"/>
      <c r="G19" s="240" t="s">
        <v>243</v>
      </c>
      <c r="H19" s="229">
        <f t="shared" si="19"/>
        <v>1048.8571428571427</v>
      </c>
      <c r="I19" s="205">
        <v>2010</v>
      </c>
      <c r="J19" s="272">
        <f t="shared" si="1"/>
        <v>9</v>
      </c>
      <c r="K19" s="205">
        <f t="shared" si="2"/>
        <v>802.85714285714266</v>
      </c>
      <c r="L19" s="217">
        <v>246</v>
      </c>
      <c r="M19" s="245">
        <v>7</v>
      </c>
      <c r="N19" s="245">
        <v>3</v>
      </c>
      <c r="O19" s="245">
        <v>22</v>
      </c>
      <c r="P19" s="234">
        <f t="shared" si="3"/>
        <v>74.285714285714292</v>
      </c>
      <c r="Q19" s="245">
        <v>9</v>
      </c>
      <c r="R19" s="245">
        <v>4</v>
      </c>
      <c r="S19" s="245">
        <v>31</v>
      </c>
      <c r="T19" s="234">
        <f t="shared" si="4"/>
        <v>78.888888888888886</v>
      </c>
      <c r="U19" s="245">
        <v>7</v>
      </c>
      <c r="V19" s="245">
        <v>7</v>
      </c>
      <c r="W19" s="245">
        <v>34</v>
      </c>
      <c r="X19" s="234">
        <f t="shared" si="5"/>
        <v>148.57142857142858</v>
      </c>
      <c r="Y19" s="245">
        <v>9</v>
      </c>
      <c r="Z19" s="245">
        <v>6</v>
      </c>
      <c r="AA19" s="245">
        <v>34</v>
      </c>
      <c r="AB19" s="234">
        <f t="shared" si="6"/>
        <v>104.44444444444444</v>
      </c>
      <c r="AC19" s="245">
        <v>6</v>
      </c>
      <c r="AD19" s="245">
        <v>4</v>
      </c>
      <c r="AE19" s="245">
        <v>18</v>
      </c>
      <c r="AF19" s="234">
        <f t="shared" si="7"/>
        <v>96.666666666666657</v>
      </c>
      <c r="AG19" s="245">
        <v>6</v>
      </c>
      <c r="AH19" s="245">
        <v>6</v>
      </c>
      <c r="AI19" s="245">
        <v>30</v>
      </c>
      <c r="AJ19" s="234">
        <f t="shared" si="8"/>
        <v>150</v>
      </c>
      <c r="AK19" s="245">
        <v>7</v>
      </c>
      <c r="AL19" s="245">
        <v>7</v>
      </c>
      <c r="AM19" s="245">
        <v>35</v>
      </c>
      <c r="AN19" s="234">
        <f t="shared" si="9"/>
        <v>150</v>
      </c>
      <c r="AO19" s="233">
        <v>1</v>
      </c>
      <c r="AP19" s="245"/>
      <c r="AQ19" s="245"/>
      <c r="AR19" s="234">
        <f t="shared" si="10"/>
        <v>0</v>
      </c>
      <c r="AS19" s="233">
        <v>1</v>
      </c>
      <c r="AT19" s="245"/>
      <c r="AU19" s="245"/>
      <c r="AV19" s="234">
        <f t="shared" si="11"/>
        <v>0</v>
      </c>
      <c r="AW19" s="233">
        <v>1</v>
      </c>
      <c r="AX19" s="245"/>
      <c r="AY19" s="245"/>
      <c r="AZ19" s="234">
        <f t="shared" si="12"/>
        <v>0</v>
      </c>
      <c r="BA19" s="205">
        <f t="shared" si="13"/>
        <v>1000</v>
      </c>
      <c r="BB19" s="235">
        <v>750</v>
      </c>
      <c r="BC19" s="205">
        <f t="shared" si="20"/>
        <v>250</v>
      </c>
      <c r="BD19" s="205" t="str">
        <f t="shared" si="15"/>
        <v>diploma uitschrijven: 1000 punten</v>
      </c>
      <c r="BE19" s="236">
        <v>13</v>
      </c>
      <c r="BF19" s="236"/>
      <c r="BG19" s="236"/>
      <c r="BH19" s="236"/>
      <c r="BI19" s="236"/>
      <c r="BJ19" s="236"/>
      <c r="BK19" s="236"/>
      <c r="BL19" s="236"/>
      <c r="BM19" s="236"/>
    </row>
    <row r="20" spans="1:65" ht="20.7" customHeight="1" x14ac:dyDescent="0.3">
      <c r="A20" s="201">
        <v>14</v>
      </c>
      <c r="B20" s="201" t="str">
        <f t="shared" si="0"/>
        <v>v</v>
      </c>
      <c r="C20" s="201" t="s">
        <v>221</v>
      </c>
      <c r="D20" s="237"/>
      <c r="E20" s="207" t="s">
        <v>252</v>
      </c>
      <c r="F20" s="207"/>
      <c r="G20" s="240" t="s">
        <v>225</v>
      </c>
      <c r="H20" s="229">
        <f t="shared" si="19"/>
        <v>125</v>
      </c>
      <c r="I20" s="205">
        <v>2006</v>
      </c>
      <c r="J20" s="272">
        <f t="shared" si="1"/>
        <v>13</v>
      </c>
      <c r="K20" s="205">
        <f t="shared" si="2"/>
        <v>125</v>
      </c>
      <c r="L20" s="217"/>
      <c r="M20" s="245">
        <v>1</v>
      </c>
      <c r="N20" s="245"/>
      <c r="O20" s="245"/>
      <c r="P20" s="234">
        <f t="shared" si="3"/>
        <v>0</v>
      </c>
      <c r="Q20" s="245">
        <v>6</v>
      </c>
      <c r="R20" s="245">
        <v>5</v>
      </c>
      <c r="S20" s="245">
        <v>25</v>
      </c>
      <c r="T20" s="234">
        <f t="shared" si="4"/>
        <v>125</v>
      </c>
      <c r="U20" s="245">
        <v>1</v>
      </c>
      <c r="V20" s="245"/>
      <c r="W20" s="245"/>
      <c r="X20" s="234">
        <f t="shared" si="5"/>
        <v>0</v>
      </c>
      <c r="Y20" s="245">
        <v>1</v>
      </c>
      <c r="Z20" s="245"/>
      <c r="AA20" s="245"/>
      <c r="AB20" s="234">
        <f t="shared" si="6"/>
        <v>0</v>
      </c>
      <c r="AC20" s="245">
        <v>1</v>
      </c>
      <c r="AD20" s="245"/>
      <c r="AE20" s="245"/>
      <c r="AF20" s="234">
        <f t="shared" si="7"/>
        <v>0</v>
      </c>
      <c r="AG20" s="245">
        <v>1</v>
      </c>
      <c r="AH20" s="245"/>
      <c r="AI20" s="245"/>
      <c r="AJ20" s="234">
        <f t="shared" si="8"/>
        <v>0</v>
      </c>
      <c r="AK20" s="245">
        <v>1</v>
      </c>
      <c r="AL20" s="245"/>
      <c r="AM20" s="245"/>
      <c r="AN20" s="234">
        <f t="shared" si="9"/>
        <v>0</v>
      </c>
      <c r="AO20" s="233">
        <v>1</v>
      </c>
      <c r="AP20" s="245"/>
      <c r="AQ20" s="245"/>
      <c r="AR20" s="234">
        <f t="shared" si="10"/>
        <v>0</v>
      </c>
      <c r="AS20" s="233">
        <v>1</v>
      </c>
      <c r="AT20" s="245"/>
      <c r="AU20" s="245"/>
      <c r="AV20" s="234">
        <f t="shared" si="11"/>
        <v>0</v>
      </c>
      <c r="AW20" s="233">
        <v>1</v>
      </c>
      <c r="AX20" s="245"/>
      <c r="AY20" s="245"/>
      <c r="AZ20" s="234">
        <f t="shared" si="12"/>
        <v>0</v>
      </c>
      <c r="BA20" s="205">
        <f t="shared" si="13"/>
        <v>0</v>
      </c>
      <c r="BB20" s="235">
        <v>0</v>
      </c>
      <c r="BC20" s="205">
        <f t="shared" si="20"/>
        <v>0</v>
      </c>
      <c r="BD20" s="205" t="str">
        <f t="shared" si="15"/>
        <v>geen actie</v>
      </c>
      <c r="BE20" s="236">
        <v>14</v>
      </c>
      <c r="BF20" s="236"/>
      <c r="BG20" s="236"/>
      <c r="BH20" s="236"/>
      <c r="BI20" s="236"/>
      <c r="BJ20" s="236"/>
      <c r="BK20" s="236"/>
      <c r="BL20" s="236"/>
      <c r="BM20" s="236"/>
    </row>
    <row r="21" spans="1:65" ht="21" customHeight="1" x14ac:dyDescent="0.3">
      <c r="A21" s="201">
        <v>15</v>
      </c>
      <c r="B21" s="201" t="str">
        <f t="shared" si="0"/>
        <v>v</v>
      </c>
      <c r="C21" s="201"/>
      <c r="D21" s="237"/>
      <c r="E21" s="226" t="s">
        <v>296</v>
      </c>
      <c r="F21" s="248"/>
      <c r="G21" s="240" t="s">
        <v>223</v>
      </c>
      <c r="H21" s="229">
        <f t="shared" ref="H21" si="21">SUM(L21+P21+T21+X21+AB21+AF21+AJ21+AN21+AR21+AV21+AZ21)</f>
        <v>96.111111111111114</v>
      </c>
      <c r="I21" s="201">
        <v>2009</v>
      </c>
      <c r="J21" s="272">
        <f t="shared" si="1"/>
        <v>10</v>
      </c>
      <c r="K21" s="205">
        <f t="shared" si="2"/>
        <v>96.111111111111114</v>
      </c>
      <c r="L21" s="217"/>
      <c r="M21" s="245">
        <v>1</v>
      </c>
      <c r="N21" s="245"/>
      <c r="O21" s="245"/>
      <c r="P21" s="234">
        <f t="shared" si="3"/>
        <v>0</v>
      </c>
      <c r="Q21" s="245">
        <v>1</v>
      </c>
      <c r="R21" s="245"/>
      <c r="S21" s="245"/>
      <c r="T21" s="234">
        <f t="shared" si="4"/>
        <v>0</v>
      </c>
      <c r="U21" s="245">
        <v>1</v>
      </c>
      <c r="V21" s="245"/>
      <c r="W21" s="245"/>
      <c r="X21" s="234">
        <f t="shared" si="5"/>
        <v>0</v>
      </c>
      <c r="Y21" s="245">
        <v>1</v>
      </c>
      <c r="Z21" s="245"/>
      <c r="AA21" s="245"/>
      <c r="AB21" s="234">
        <f t="shared" si="6"/>
        <v>0</v>
      </c>
      <c r="AC21" s="245">
        <v>9</v>
      </c>
      <c r="AD21" s="245">
        <v>1</v>
      </c>
      <c r="AE21" s="245">
        <v>18</v>
      </c>
      <c r="AF21" s="234">
        <f t="shared" si="7"/>
        <v>31.111111111111111</v>
      </c>
      <c r="AG21" s="245">
        <v>1</v>
      </c>
      <c r="AH21" s="245"/>
      <c r="AI21" s="245"/>
      <c r="AJ21" s="234">
        <f t="shared" si="8"/>
        <v>0</v>
      </c>
      <c r="AK21" s="245">
        <v>6</v>
      </c>
      <c r="AL21" s="245">
        <v>2</v>
      </c>
      <c r="AM21" s="245">
        <v>19</v>
      </c>
      <c r="AN21" s="234">
        <f t="shared" si="9"/>
        <v>65</v>
      </c>
      <c r="AO21" s="233">
        <v>1</v>
      </c>
      <c r="AP21" s="245"/>
      <c r="AQ21" s="245"/>
      <c r="AR21" s="234">
        <f t="shared" si="10"/>
        <v>0</v>
      </c>
      <c r="AS21" s="233">
        <v>1</v>
      </c>
      <c r="AT21" s="245"/>
      <c r="AU21" s="245"/>
      <c r="AV21" s="234">
        <f t="shared" si="11"/>
        <v>0</v>
      </c>
      <c r="AW21" s="233">
        <v>1</v>
      </c>
      <c r="AX21" s="245"/>
      <c r="AY21" s="245"/>
      <c r="AZ21" s="234">
        <f t="shared" si="12"/>
        <v>0</v>
      </c>
      <c r="BA21" s="205">
        <f t="shared" si="13"/>
        <v>0</v>
      </c>
      <c r="BB21" s="235">
        <v>0</v>
      </c>
      <c r="BC21" s="205">
        <f t="shared" si="20"/>
        <v>0</v>
      </c>
      <c r="BD21" s="205" t="str">
        <f t="shared" si="15"/>
        <v>geen actie</v>
      </c>
      <c r="BE21" s="236">
        <v>15</v>
      </c>
      <c r="BF21" s="236"/>
      <c r="BG21" s="236"/>
      <c r="BH21" s="236"/>
      <c r="BI21" s="236"/>
      <c r="BJ21" s="236"/>
      <c r="BK21" s="236"/>
      <c r="BL21" s="236"/>
      <c r="BM21" s="236"/>
    </row>
    <row r="22" spans="1:65" ht="21" customHeight="1" x14ac:dyDescent="0.3">
      <c r="A22" s="201">
        <v>16</v>
      </c>
      <c r="B22" s="201" t="str">
        <f t="shared" si="0"/>
        <v>v</v>
      </c>
      <c r="C22" s="201"/>
      <c r="D22" s="205"/>
      <c r="E22" s="226" t="s">
        <v>297</v>
      </c>
      <c r="F22" s="201">
        <v>117553</v>
      </c>
      <c r="G22" s="240" t="s">
        <v>236</v>
      </c>
      <c r="H22" s="229">
        <f t="shared" si="19"/>
        <v>804.31529581529628</v>
      </c>
      <c r="I22" s="201">
        <v>2009</v>
      </c>
      <c r="J22" s="272">
        <f t="shared" si="1"/>
        <v>10</v>
      </c>
      <c r="K22" s="205">
        <f t="shared" si="2"/>
        <v>336.78571428571428</v>
      </c>
      <c r="L22" s="217">
        <v>467.529581529582</v>
      </c>
      <c r="M22" s="245">
        <v>7</v>
      </c>
      <c r="N22" s="245">
        <v>2</v>
      </c>
      <c r="O22" s="245">
        <v>25</v>
      </c>
      <c r="P22" s="234">
        <f t="shared" si="3"/>
        <v>64.285714285714292</v>
      </c>
      <c r="Q22" s="245">
        <v>9</v>
      </c>
      <c r="R22" s="245">
        <v>5</v>
      </c>
      <c r="S22" s="245">
        <v>36</v>
      </c>
      <c r="T22" s="234">
        <f t="shared" si="4"/>
        <v>95.555555555555557</v>
      </c>
      <c r="U22" s="245">
        <v>7</v>
      </c>
      <c r="V22" s="245">
        <v>4</v>
      </c>
      <c r="W22" s="245">
        <v>30</v>
      </c>
      <c r="X22" s="234">
        <f t="shared" si="5"/>
        <v>100</v>
      </c>
      <c r="Y22" s="245">
        <v>9</v>
      </c>
      <c r="Z22" s="245">
        <v>2</v>
      </c>
      <c r="AA22" s="245">
        <v>20</v>
      </c>
      <c r="AB22" s="234">
        <f t="shared" si="6"/>
        <v>44.444444444444443</v>
      </c>
      <c r="AC22" s="245">
        <v>1</v>
      </c>
      <c r="AD22" s="245"/>
      <c r="AE22" s="245"/>
      <c r="AF22" s="234">
        <f t="shared" si="7"/>
        <v>0</v>
      </c>
      <c r="AG22" s="245">
        <v>1</v>
      </c>
      <c r="AH22" s="245"/>
      <c r="AI22" s="245"/>
      <c r="AJ22" s="234">
        <f t="shared" si="8"/>
        <v>0</v>
      </c>
      <c r="AK22" s="245">
        <v>12</v>
      </c>
      <c r="AL22" s="245">
        <v>2</v>
      </c>
      <c r="AM22" s="245">
        <v>19</v>
      </c>
      <c r="AN22" s="234">
        <f t="shared" si="9"/>
        <v>32.5</v>
      </c>
      <c r="AO22" s="233">
        <v>1</v>
      </c>
      <c r="AP22" s="245"/>
      <c r="AQ22" s="245"/>
      <c r="AR22" s="234">
        <f t="shared" si="10"/>
        <v>0</v>
      </c>
      <c r="AS22" s="233">
        <v>1</v>
      </c>
      <c r="AT22" s="245"/>
      <c r="AU22" s="245"/>
      <c r="AV22" s="234">
        <f t="shared" si="11"/>
        <v>0</v>
      </c>
      <c r="AW22" s="233">
        <v>1</v>
      </c>
      <c r="AX22" s="245"/>
      <c r="AY22" s="245"/>
      <c r="AZ22" s="234">
        <f t="shared" si="12"/>
        <v>0</v>
      </c>
      <c r="BA22" s="205">
        <f t="shared" si="13"/>
        <v>750</v>
      </c>
      <c r="BB22" s="235">
        <v>750</v>
      </c>
      <c r="BC22" s="205">
        <f t="shared" si="20"/>
        <v>0</v>
      </c>
      <c r="BD22" s="205" t="str">
        <f t="shared" si="15"/>
        <v>geen actie</v>
      </c>
      <c r="BE22" s="236">
        <v>16</v>
      </c>
      <c r="BF22" s="236"/>
      <c r="BG22" s="236"/>
      <c r="BH22" s="236"/>
      <c r="BI22" s="236"/>
      <c r="BJ22" s="236"/>
      <c r="BK22" s="236"/>
      <c r="BL22" s="236"/>
      <c r="BM22" s="236"/>
    </row>
    <row r="23" spans="1:65" ht="21" customHeight="1" x14ac:dyDescent="0.3">
      <c r="A23" s="201">
        <v>17</v>
      </c>
      <c r="B23" s="201" t="str">
        <f t="shared" si="0"/>
        <v>v</v>
      </c>
      <c r="C23" s="201" t="s">
        <v>221</v>
      </c>
      <c r="D23" s="237"/>
      <c r="E23" s="207" t="s">
        <v>298</v>
      </c>
      <c r="F23" s="207"/>
      <c r="G23" s="240" t="s">
        <v>232</v>
      </c>
      <c r="H23" s="229">
        <f t="shared" si="19"/>
        <v>89</v>
      </c>
      <c r="I23" s="205">
        <v>2009</v>
      </c>
      <c r="J23" s="272">
        <f t="shared" si="1"/>
        <v>10</v>
      </c>
      <c r="K23" s="205">
        <f t="shared" si="2"/>
        <v>89</v>
      </c>
      <c r="L23" s="217"/>
      <c r="M23" s="245">
        <v>1</v>
      </c>
      <c r="N23" s="245"/>
      <c r="O23" s="245"/>
      <c r="P23" s="234">
        <f t="shared" si="3"/>
        <v>0</v>
      </c>
      <c r="Q23" s="245">
        <v>6</v>
      </c>
      <c r="R23" s="245">
        <v>0</v>
      </c>
      <c r="S23" s="245">
        <v>9</v>
      </c>
      <c r="T23" s="234">
        <f t="shared" si="4"/>
        <v>15</v>
      </c>
      <c r="U23" s="245">
        <v>5</v>
      </c>
      <c r="V23" s="245">
        <v>2</v>
      </c>
      <c r="W23" s="245">
        <v>17</v>
      </c>
      <c r="X23" s="234">
        <f t="shared" si="5"/>
        <v>74</v>
      </c>
      <c r="Y23" s="245">
        <v>1</v>
      </c>
      <c r="Z23" s="245"/>
      <c r="AA23" s="245"/>
      <c r="AB23" s="234">
        <f t="shared" si="6"/>
        <v>0</v>
      </c>
      <c r="AC23" s="245">
        <v>1</v>
      </c>
      <c r="AD23" s="245"/>
      <c r="AE23" s="245"/>
      <c r="AF23" s="234">
        <f t="shared" si="7"/>
        <v>0</v>
      </c>
      <c r="AG23" s="245">
        <v>1</v>
      </c>
      <c r="AH23" s="245"/>
      <c r="AI23" s="245"/>
      <c r="AJ23" s="234">
        <f t="shared" si="8"/>
        <v>0</v>
      </c>
      <c r="AK23" s="245">
        <v>1</v>
      </c>
      <c r="AL23" s="245"/>
      <c r="AM23" s="245"/>
      <c r="AN23" s="234">
        <f t="shared" si="9"/>
        <v>0</v>
      </c>
      <c r="AO23" s="233">
        <v>1</v>
      </c>
      <c r="AP23" s="245"/>
      <c r="AQ23" s="245"/>
      <c r="AR23" s="234">
        <f t="shared" si="10"/>
        <v>0</v>
      </c>
      <c r="AS23" s="233">
        <v>1</v>
      </c>
      <c r="AT23" s="245"/>
      <c r="AU23" s="245"/>
      <c r="AV23" s="234">
        <f t="shared" si="11"/>
        <v>0</v>
      </c>
      <c r="AW23" s="233">
        <v>1</v>
      </c>
      <c r="AX23" s="245"/>
      <c r="AY23" s="245"/>
      <c r="AZ23" s="234">
        <f t="shared" si="12"/>
        <v>0</v>
      </c>
      <c r="BA23" s="205">
        <f t="shared" si="13"/>
        <v>0</v>
      </c>
      <c r="BB23" s="235">
        <v>0</v>
      </c>
      <c r="BC23" s="205">
        <f t="shared" si="20"/>
        <v>0</v>
      </c>
      <c r="BD23" s="205" t="str">
        <f t="shared" si="15"/>
        <v>geen actie</v>
      </c>
      <c r="BE23" s="236">
        <v>17</v>
      </c>
      <c r="BF23" s="236"/>
      <c r="BG23" s="236"/>
      <c r="BH23" s="236"/>
      <c r="BI23" s="236"/>
      <c r="BJ23" s="236"/>
      <c r="BK23" s="236"/>
      <c r="BL23" s="236"/>
      <c r="BM23" s="236"/>
    </row>
    <row r="24" spans="1:65" ht="20.7" customHeight="1" x14ac:dyDescent="0.3">
      <c r="A24" s="201">
        <v>18</v>
      </c>
      <c r="B24" s="201" t="str">
        <f t="shared" si="0"/>
        <v>v</v>
      </c>
      <c r="C24" s="257" t="s">
        <v>221</v>
      </c>
      <c r="D24" s="273"/>
      <c r="E24" s="259" t="s">
        <v>299</v>
      </c>
      <c r="F24" s="541" t="s">
        <v>300</v>
      </c>
      <c r="G24" s="251" t="s">
        <v>290</v>
      </c>
      <c r="H24" s="229">
        <f t="shared" ref="H24" si="22">SUM(L24+P24+T24+X24+AB24+AF24+AJ24+AN24+AR24+AV24+AZ24)</f>
        <v>778.58333333333303</v>
      </c>
      <c r="I24" s="263">
        <v>2008</v>
      </c>
      <c r="J24" s="272">
        <f t="shared" si="1"/>
        <v>11</v>
      </c>
      <c r="K24" s="205">
        <f t="shared" si="2"/>
        <v>594</v>
      </c>
      <c r="L24" s="217">
        <v>184.583333333333</v>
      </c>
      <c r="M24" s="245">
        <v>1</v>
      </c>
      <c r="N24" s="245"/>
      <c r="O24" s="245"/>
      <c r="P24" s="234">
        <f t="shared" si="3"/>
        <v>0</v>
      </c>
      <c r="Q24" s="245">
        <v>6</v>
      </c>
      <c r="R24" s="245">
        <v>4</v>
      </c>
      <c r="S24" s="245">
        <v>28</v>
      </c>
      <c r="T24" s="234">
        <f t="shared" si="4"/>
        <v>113.33333333333334</v>
      </c>
      <c r="U24" s="245">
        <v>5</v>
      </c>
      <c r="V24" s="245">
        <v>2</v>
      </c>
      <c r="W24" s="245">
        <v>21</v>
      </c>
      <c r="X24" s="234">
        <f t="shared" si="5"/>
        <v>82</v>
      </c>
      <c r="Y24" s="245">
        <v>6</v>
      </c>
      <c r="Z24" s="245">
        <v>4</v>
      </c>
      <c r="AA24" s="245">
        <v>24</v>
      </c>
      <c r="AB24" s="234">
        <f t="shared" si="6"/>
        <v>106.66666666666666</v>
      </c>
      <c r="AC24" s="245">
        <v>5</v>
      </c>
      <c r="AD24" s="245">
        <v>1</v>
      </c>
      <c r="AE24" s="245">
        <v>16</v>
      </c>
      <c r="AF24" s="234">
        <f t="shared" si="7"/>
        <v>52</v>
      </c>
      <c r="AG24" s="245">
        <v>6</v>
      </c>
      <c r="AH24" s="245">
        <v>4</v>
      </c>
      <c r="AI24" s="245">
        <v>25</v>
      </c>
      <c r="AJ24" s="234">
        <f t="shared" si="8"/>
        <v>108.33333333333334</v>
      </c>
      <c r="AK24" s="245">
        <v>6</v>
      </c>
      <c r="AL24" s="245">
        <v>5</v>
      </c>
      <c r="AM24" s="245">
        <v>29</v>
      </c>
      <c r="AN24" s="234">
        <f t="shared" si="9"/>
        <v>131.66666666666666</v>
      </c>
      <c r="AO24" s="233">
        <v>1</v>
      </c>
      <c r="AP24" s="245"/>
      <c r="AQ24" s="245"/>
      <c r="AR24" s="234">
        <f t="shared" si="10"/>
        <v>0</v>
      </c>
      <c r="AS24" s="233">
        <v>1</v>
      </c>
      <c r="AT24" s="245"/>
      <c r="AU24" s="245"/>
      <c r="AV24" s="234">
        <f t="shared" si="11"/>
        <v>0</v>
      </c>
      <c r="AW24" s="233">
        <v>1</v>
      </c>
      <c r="AX24" s="245"/>
      <c r="AY24" s="245"/>
      <c r="AZ24" s="234">
        <f t="shared" si="12"/>
        <v>0</v>
      </c>
      <c r="BA24" s="263">
        <f t="shared" si="13"/>
        <v>750</v>
      </c>
      <c r="BB24" s="239">
        <v>500</v>
      </c>
      <c r="BC24" s="263">
        <f t="shared" si="20"/>
        <v>250</v>
      </c>
      <c r="BD24" s="263" t="str">
        <f t="shared" si="15"/>
        <v>diploma uitschrijven: 750 punten</v>
      </c>
      <c r="BE24" s="236">
        <v>18</v>
      </c>
      <c r="BF24" s="236"/>
      <c r="BG24" s="236"/>
      <c r="BH24" s="236"/>
      <c r="BI24" s="236"/>
      <c r="BJ24" s="236"/>
      <c r="BK24" s="236"/>
      <c r="BL24" s="236"/>
      <c r="BM24" s="236"/>
    </row>
    <row r="25" spans="1:65" ht="20.25" customHeight="1" x14ac:dyDescent="0.3">
      <c r="A25" s="201">
        <v>19</v>
      </c>
      <c r="B25" s="201" t="str">
        <f t="shared" si="0"/>
        <v>v</v>
      </c>
      <c r="C25" s="201"/>
      <c r="D25" s="205"/>
      <c r="E25" s="226" t="s">
        <v>256</v>
      </c>
      <c r="F25" s="241"/>
      <c r="G25" s="230" t="s">
        <v>223</v>
      </c>
      <c r="H25" s="229">
        <f t="shared" si="19"/>
        <v>1094.1428571428569</v>
      </c>
      <c r="I25" s="205">
        <v>2007</v>
      </c>
      <c r="J25" s="272">
        <f t="shared" si="1"/>
        <v>12</v>
      </c>
      <c r="K25" s="205">
        <f t="shared" si="2"/>
        <v>532.88888888888891</v>
      </c>
      <c r="L25" s="217">
        <v>561.25396825396797</v>
      </c>
      <c r="M25" s="245">
        <v>10</v>
      </c>
      <c r="N25" s="245">
        <v>4</v>
      </c>
      <c r="O25" s="245">
        <v>24</v>
      </c>
      <c r="P25" s="234">
        <f t="shared" si="3"/>
        <v>64</v>
      </c>
      <c r="Q25" s="245">
        <v>9</v>
      </c>
      <c r="R25" s="245">
        <v>9</v>
      </c>
      <c r="S25" s="245">
        <v>45</v>
      </c>
      <c r="T25" s="234">
        <f t="shared" si="4"/>
        <v>150</v>
      </c>
      <c r="U25" s="245">
        <v>1</v>
      </c>
      <c r="V25" s="245"/>
      <c r="W25" s="245"/>
      <c r="X25" s="234">
        <f t="shared" si="5"/>
        <v>0</v>
      </c>
      <c r="Y25" s="245">
        <v>9</v>
      </c>
      <c r="Z25" s="245">
        <v>7</v>
      </c>
      <c r="AA25" s="245">
        <v>41</v>
      </c>
      <c r="AB25" s="234">
        <f t="shared" si="6"/>
        <v>123.33333333333334</v>
      </c>
      <c r="AC25" s="245">
        <v>9</v>
      </c>
      <c r="AD25" s="245">
        <v>6</v>
      </c>
      <c r="AE25" s="245">
        <v>41</v>
      </c>
      <c r="AF25" s="234">
        <f t="shared" si="7"/>
        <v>112.22222222222221</v>
      </c>
      <c r="AG25" s="245">
        <v>9</v>
      </c>
      <c r="AH25" s="245">
        <v>4</v>
      </c>
      <c r="AI25" s="245">
        <v>35</v>
      </c>
      <c r="AJ25" s="234">
        <f t="shared" si="8"/>
        <v>83.333333333333343</v>
      </c>
      <c r="AK25" s="245">
        <v>1</v>
      </c>
      <c r="AL25" s="245"/>
      <c r="AM25" s="245"/>
      <c r="AN25" s="234">
        <f t="shared" si="9"/>
        <v>0</v>
      </c>
      <c r="AO25" s="233">
        <v>1</v>
      </c>
      <c r="AP25" s="245"/>
      <c r="AQ25" s="245"/>
      <c r="AR25" s="234">
        <f t="shared" si="10"/>
        <v>0</v>
      </c>
      <c r="AS25" s="233">
        <v>1</v>
      </c>
      <c r="AT25" s="245"/>
      <c r="AU25" s="245"/>
      <c r="AV25" s="234">
        <f t="shared" si="11"/>
        <v>0</v>
      </c>
      <c r="AW25" s="233">
        <v>1</v>
      </c>
      <c r="AX25" s="245"/>
      <c r="AY25" s="245"/>
      <c r="AZ25" s="234">
        <f t="shared" si="12"/>
        <v>0</v>
      </c>
      <c r="BA25" s="205">
        <f t="shared" si="13"/>
        <v>1000</v>
      </c>
      <c r="BB25" s="235">
        <v>1000</v>
      </c>
      <c r="BC25" s="205">
        <f t="shared" si="20"/>
        <v>0</v>
      </c>
      <c r="BD25" s="263" t="str">
        <f t="shared" si="15"/>
        <v>geen actie</v>
      </c>
      <c r="BE25" s="236">
        <v>19</v>
      </c>
      <c r="BF25" s="236"/>
      <c r="BG25" s="236"/>
      <c r="BH25" s="236"/>
      <c r="BI25" s="236"/>
      <c r="BM25" s="236"/>
    </row>
    <row r="26" spans="1:65" ht="20.7" customHeight="1" x14ac:dyDescent="0.3">
      <c r="A26" s="201">
        <v>20</v>
      </c>
      <c r="B26" s="201" t="str">
        <f t="shared" si="0"/>
        <v>v</v>
      </c>
      <c r="C26" s="201"/>
      <c r="D26" s="205"/>
      <c r="E26" s="226" t="s">
        <v>301</v>
      </c>
      <c r="F26" s="241">
        <v>117369</v>
      </c>
      <c r="G26" s="230" t="s">
        <v>223</v>
      </c>
      <c r="H26" s="229">
        <f t="shared" ref="H26:H27" si="23">SUM(L26+P26+T26+X26+AB26+AF26+AJ26+AN26+AR26+AV26+AZ26)</f>
        <v>727.69841269841299</v>
      </c>
      <c r="I26" s="205">
        <v>2009</v>
      </c>
      <c r="J26" s="272">
        <f t="shared" si="1"/>
        <v>10</v>
      </c>
      <c r="K26" s="205">
        <f t="shared" si="2"/>
        <v>481.03174603174602</v>
      </c>
      <c r="L26" s="217">
        <v>246.666666666667</v>
      </c>
      <c r="M26" s="245">
        <v>7</v>
      </c>
      <c r="N26" s="245">
        <v>4</v>
      </c>
      <c r="O26" s="245">
        <v>28</v>
      </c>
      <c r="P26" s="234">
        <f t="shared" si="3"/>
        <v>97.142857142857139</v>
      </c>
      <c r="Q26" s="245">
        <v>1</v>
      </c>
      <c r="R26" s="245"/>
      <c r="S26" s="245"/>
      <c r="T26" s="234">
        <f t="shared" si="4"/>
        <v>0</v>
      </c>
      <c r="U26" s="245">
        <v>6</v>
      </c>
      <c r="V26" s="245">
        <v>0</v>
      </c>
      <c r="W26" s="245">
        <v>16</v>
      </c>
      <c r="X26" s="234">
        <f t="shared" si="5"/>
        <v>26.666666666666664</v>
      </c>
      <c r="Y26" s="245">
        <v>9</v>
      </c>
      <c r="Z26" s="245">
        <v>4</v>
      </c>
      <c r="AA26" s="245">
        <v>30</v>
      </c>
      <c r="AB26" s="234">
        <f t="shared" si="6"/>
        <v>77.777777777777771</v>
      </c>
      <c r="AC26" s="245">
        <v>9</v>
      </c>
      <c r="AD26" s="245">
        <v>4</v>
      </c>
      <c r="AE26" s="245">
        <v>35</v>
      </c>
      <c r="AF26" s="234">
        <f t="shared" si="7"/>
        <v>83.333333333333343</v>
      </c>
      <c r="AG26" s="245">
        <v>9</v>
      </c>
      <c r="AH26" s="245">
        <v>3</v>
      </c>
      <c r="AI26" s="245">
        <v>28</v>
      </c>
      <c r="AJ26" s="234">
        <f t="shared" si="8"/>
        <v>64.444444444444443</v>
      </c>
      <c r="AK26" s="245">
        <v>6</v>
      </c>
      <c r="AL26" s="245">
        <v>5</v>
      </c>
      <c r="AM26" s="245">
        <v>29</v>
      </c>
      <c r="AN26" s="234">
        <f t="shared" si="9"/>
        <v>131.66666666666666</v>
      </c>
      <c r="AO26" s="233">
        <v>1</v>
      </c>
      <c r="AP26" s="245"/>
      <c r="AQ26" s="245"/>
      <c r="AR26" s="234">
        <f t="shared" si="10"/>
        <v>0</v>
      </c>
      <c r="AS26" s="233">
        <v>1</v>
      </c>
      <c r="AT26" s="245"/>
      <c r="AU26" s="245"/>
      <c r="AV26" s="234">
        <f t="shared" si="11"/>
        <v>0</v>
      </c>
      <c r="AW26" s="233">
        <v>1</v>
      </c>
      <c r="AX26" s="245"/>
      <c r="AY26" s="245"/>
      <c r="AZ26" s="234">
        <f t="shared" si="12"/>
        <v>0</v>
      </c>
      <c r="BA26" s="205" t="str">
        <f t="shared" si="13"/>
        <v>500</v>
      </c>
      <c r="BB26" s="235">
        <v>500</v>
      </c>
      <c r="BC26" s="205">
        <f t="shared" si="20"/>
        <v>0</v>
      </c>
      <c r="BD26" s="263" t="str">
        <f t="shared" si="15"/>
        <v>geen actie</v>
      </c>
      <c r="BE26" s="236">
        <v>20</v>
      </c>
      <c r="BF26" s="236"/>
      <c r="BG26" s="236"/>
      <c r="BH26" s="236"/>
      <c r="BI26" s="236"/>
      <c r="BJ26" s="236"/>
      <c r="BK26" s="236"/>
      <c r="BL26" s="236"/>
      <c r="BM26" s="236"/>
    </row>
    <row r="27" spans="1:65" x14ac:dyDescent="0.3">
      <c r="A27" s="201">
        <v>39</v>
      </c>
      <c r="B27" s="201" t="str">
        <f t="shared" si="0"/>
        <v>v</v>
      </c>
      <c r="C27" s="201"/>
      <c r="D27" s="205"/>
      <c r="E27" s="548" t="s">
        <v>585</v>
      </c>
      <c r="F27" s="248" t="s">
        <v>586</v>
      </c>
      <c r="G27" s="240" t="s">
        <v>223</v>
      </c>
      <c r="H27" s="229">
        <f t="shared" si="23"/>
        <v>91.666666666666657</v>
      </c>
      <c r="I27" s="263">
        <v>2011</v>
      </c>
      <c r="J27" s="272">
        <f t="shared" si="1"/>
        <v>8</v>
      </c>
      <c r="K27" s="205">
        <f t="shared" si="2"/>
        <v>91.666666666666657</v>
      </c>
      <c r="L27" s="217"/>
      <c r="M27" s="245">
        <v>1</v>
      </c>
      <c r="N27" s="245"/>
      <c r="O27" s="245"/>
      <c r="P27" s="234">
        <f t="shared" si="3"/>
        <v>0</v>
      </c>
      <c r="Q27" s="245">
        <v>1</v>
      </c>
      <c r="R27" s="245"/>
      <c r="S27" s="245"/>
      <c r="T27" s="234">
        <f t="shared" si="4"/>
        <v>0</v>
      </c>
      <c r="U27" s="245">
        <v>1</v>
      </c>
      <c r="V27" s="245"/>
      <c r="W27" s="245"/>
      <c r="X27" s="234">
        <f t="shared" si="5"/>
        <v>0</v>
      </c>
      <c r="Y27" s="245">
        <v>1</v>
      </c>
      <c r="Z27" s="245"/>
      <c r="AA27" s="245"/>
      <c r="AB27" s="234">
        <f t="shared" si="6"/>
        <v>0</v>
      </c>
      <c r="AC27" s="245">
        <v>1</v>
      </c>
      <c r="AD27" s="245"/>
      <c r="AE27" s="245"/>
      <c r="AF27" s="234">
        <f t="shared" si="7"/>
        <v>0</v>
      </c>
      <c r="AG27" s="245">
        <v>9</v>
      </c>
      <c r="AH27" s="245">
        <v>1</v>
      </c>
      <c r="AI27" s="245">
        <v>14</v>
      </c>
      <c r="AJ27" s="234">
        <f t="shared" si="8"/>
        <v>26.666666666666664</v>
      </c>
      <c r="AK27" s="245">
        <v>6</v>
      </c>
      <c r="AL27" s="245">
        <v>2</v>
      </c>
      <c r="AM27" s="245">
        <v>19</v>
      </c>
      <c r="AN27" s="234">
        <f t="shared" si="9"/>
        <v>65</v>
      </c>
      <c r="AO27" s="233">
        <v>1</v>
      </c>
      <c r="AP27" s="245"/>
      <c r="AQ27" s="245"/>
      <c r="AR27" s="234">
        <f t="shared" si="10"/>
        <v>0</v>
      </c>
      <c r="AS27" s="233">
        <v>1</v>
      </c>
      <c r="AT27" s="245"/>
      <c r="AU27" s="245"/>
      <c r="AV27" s="234">
        <f t="shared" si="11"/>
        <v>0</v>
      </c>
      <c r="AW27" s="233">
        <v>1</v>
      </c>
      <c r="AX27" s="245"/>
      <c r="AY27" s="245"/>
      <c r="AZ27" s="234">
        <f t="shared" si="12"/>
        <v>0</v>
      </c>
      <c r="BA27" s="205">
        <f t="shared" si="13"/>
        <v>0</v>
      </c>
      <c r="BB27" s="235">
        <v>0</v>
      </c>
      <c r="BC27" s="205">
        <f t="shared" si="20"/>
        <v>0</v>
      </c>
      <c r="BD27" s="263" t="str">
        <f t="shared" si="15"/>
        <v>geen actie</v>
      </c>
      <c r="BE27" s="236">
        <v>39</v>
      </c>
      <c r="BF27" s="236"/>
      <c r="BG27" s="236"/>
      <c r="BH27" s="236"/>
      <c r="BI27" s="236"/>
      <c r="BJ27" s="236"/>
      <c r="BK27" s="236"/>
      <c r="BL27" s="236"/>
      <c r="BM27" s="236"/>
    </row>
    <row r="28" spans="1:65" ht="21" customHeight="1" x14ac:dyDescent="0.3">
      <c r="A28" s="201">
        <v>21</v>
      </c>
      <c r="B28" s="201" t="str">
        <f t="shared" si="0"/>
        <v>v</v>
      </c>
      <c r="C28" s="201"/>
      <c r="D28" s="205"/>
      <c r="E28" s="226" t="s">
        <v>302</v>
      </c>
      <c r="F28" s="248"/>
      <c r="G28" s="240" t="s">
        <v>262</v>
      </c>
      <c r="H28" s="274">
        <f t="shared" ref="H28:H37" si="24">SUM(L28+P28+T28+X28+AB28+AF28+AJ28+AN28+AR28+AV28+AZ28)</f>
        <v>351.5</v>
      </c>
      <c r="I28" s="263">
        <v>2008</v>
      </c>
      <c r="J28" s="272">
        <f t="shared" si="1"/>
        <v>11</v>
      </c>
      <c r="K28" s="205">
        <f t="shared" si="2"/>
        <v>220.5</v>
      </c>
      <c r="L28" s="217">
        <v>131</v>
      </c>
      <c r="M28" s="245">
        <v>1</v>
      </c>
      <c r="N28" s="245"/>
      <c r="O28" s="245"/>
      <c r="P28" s="234">
        <f t="shared" si="3"/>
        <v>0</v>
      </c>
      <c r="Q28" s="245">
        <v>9</v>
      </c>
      <c r="R28" s="245">
        <v>3</v>
      </c>
      <c r="S28" s="245">
        <v>30</v>
      </c>
      <c r="T28" s="234">
        <f t="shared" si="4"/>
        <v>66.666666666666671</v>
      </c>
      <c r="U28" s="245">
        <v>1</v>
      </c>
      <c r="V28" s="245"/>
      <c r="W28" s="245"/>
      <c r="X28" s="234">
        <f t="shared" si="5"/>
        <v>0</v>
      </c>
      <c r="Y28" s="245">
        <v>10</v>
      </c>
      <c r="Z28" s="245">
        <v>3</v>
      </c>
      <c r="AA28" s="245">
        <v>28</v>
      </c>
      <c r="AB28" s="234">
        <f t="shared" si="6"/>
        <v>58</v>
      </c>
      <c r="AC28" s="245">
        <v>1</v>
      </c>
      <c r="AD28" s="245"/>
      <c r="AE28" s="245"/>
      <c r="AF28" s="234">
        <f t="shared" si="7"/>
        <v>0</v>
      </c>
      <c r="AG28" s="245">
        <v>1</v>
      </c>
      <c r="AH28" s="245"/>
      <c r="AI28" s="245"/>
      <c r="AJ28" s="234">
        <f t="shared" si="8"/>
        <v>0</v>
      </c>
      <c r="AK28" s="245">
        <v>12</v>
      </c>
      <c r="AL28" s="245">
        <v>7</v>
      </c>
      <c r="AM28" s="245">
        <v>45</v>
      </c>
      <c r="AN28" s="234">
        <f t="shared" si="9"/>
        <v>95.833333333333343</v>
      </c>
      <c r="AO28" s="233">
        <v>1</v>
      </c>
      <c r="AP28" s="245"/>
      <c r="AQ28" s="245"/>
      <c r="AR28" s="234">
        <f t="shared" si="10"/>
        <v>0</v>
      </c>
      <c r="AS28" s="233">
        <v>1</v>
      </c>
      <c r="AT28" s="245"/>
      <c r="AU28" s="245"/>
      <c r="AV28" s="234">
        <f t="shared" si="11"/>
        <v>0</v>
      </c>
      <c r="AW28" s="233">
        <v>1</v>
      </c>
      <c r="AX28" s="245"/>
      <c r="AY28" s="245"/>
      <c r="AZ28" s="234">
        <f t="shared" si="12"/>
        <v>0</v>
      </c>
      <c r="BA28" s="263">
        <f t="shared" si="13"/>
        <v>250</v>
      </c>
      <c r="BB28" s="239">
        <v>250</v>
      </c>
      <c r="BC28" s="263">
        <f t="shared" si="20"/>
        <v>0</v>
      </c>
      <c r="BD28" s="263" t="str">
        <f t="shared" si="15"/>
        <v>geen actie</v>
      </c>
      <c r="BE28" s="236">
        <v>21</v>
      </c>
      <c r="BF28" s="236"/>
      <c r="BG28" s="236"/>
      <c r="BH28" s="236"/>
      <c r="BI28" s="236"/>
      <c r="BJ28" s="236"/>
      <c r="BK28" s="236"/>
      <c r="BL28" s="236"/>
      <c r="BM28" s="236"/>
    </row>
    <row r="29" spans="1:65" x14ac:dyDescent="0.3">
      <c r="A29" s="201">
        <v>22</v>
      </c>
      <c r="B29" s="201" t="str">
        <f t="shared" si="0"/>
        <v>v</v>
      </c>
      <c r="C29" s="201"/>
      <c r="D29" s="205"/>
      <c r="E29" s="226" t="s">
        <v>260</v>
      </c>
      <c r="F29" s="248"/>
      <c r="G29" s="240" t="s">
        <v>243</v>
      </c>
      <c r="H29" s="274">
        <f t="shared" si="24"/>
        <v>977.82539682539675</v>
      </c>
      <c r="I29" s="257">
        <v>2007</v>
      </c>
      <c r="J29" s="272">
        <f t="shared" si="1"/>
        <v>12</v>
      </c>
      <c r="K29" s="205">
        <f t="shared" si="2"/>
        <v>468.66666666666674</v>
      </c>
      <c r="L29" s="217">
        <v>509.15873015873001</v>
      </c>
      <c r="M29" s="245">
        <v>1</v>
      </c>
      <c r="N29" s="245"/>
      <c r="O29" s="245"/>
      <c r="P29" s="234">
        <f t="shared" si="3"/>
        <v>0</v>
      </c>
      <c r="Q29" s="245">
        <v>9</v>
      </c>
      <c r="R29" s="245">
        <v>4</v>
      </c>
      <c r="S29" s="245">
        <v>35</v>
      </c>
      <c r="T29" s="234">
        <f t="shared" si="4"/>
        <v>83.333333333333343</v>
      </c>
      <c r="U29" s="245">
        <v>6</v>
      </c>
      <c r="V29" s="245">
        <v>1</v>
      </c>
      <c r="W29" s="245">
        <v>15</v>
      </c>
      <c r="X29" s="234">
        <f t="shared" si="5"/>
        <v>41.666666666666671</v>
      </c>
      <c r="Y29" s="245">
        <v>10</v>
      </c>
      <c r="Z29" s="245">
        <v>7</v>
      </c>
      <c r="AA29" s="245">
        <v>47</v>
      </c>
      <c r="AB29" s="234">
        <f t="shared" si="6"/>
        <v>117</v>
      </c>
      <c r="AC29" s="245">
        <v>1</v>
      </c>
      <c r="AD29" s="245"/>
      <c r="AE29" s="245"/>
      <c r="AF29" s="234">
        <f t="shared" si="7"/>
        <v>0</v>
      </c>
      <c r="AG29" s="245">
        <v>9</v>
      </c>
      <c r="AH29" s="245">
        <v>7</v>
      </c>
      <c r="AI29" s="245">
        <v>41</v>
      </c>
      <c r="AJ29" s="234">
        <f t="shared" si="8"/>
        <v>123.33333333333334</v>
      </c>
      <c r="AK29" s="245">
        <v>12</v>
      </c>
      <c r="AL29" s="245">
        <v>8</v>
      </c>
      <c r="AM29" s="245">
        <v>44</v>
      </c>
      <c r="AN29" s="234">
        <f t="shared" si="9"/>
        <v>103.33333333333334</v>
      </c>
      <c r="AO29" s="233">
        <v>1</v>
      </c>
      <c r="AP29" s="245"/>
      <c r="AQ29" s="245"/>
      <c r="AR29" s="234">
        <f t="shared" si="10"/>
        <v>0</v>
      </c>
      <c r="AS29" s="233">
        <v>1</v>
      </c>
      <c r="AT29" s="245"/>
      <c r="AU29" s="245"/>
      <c r="AV29" s="234">
        <f t="shared" si="11"/>
        <v>0</v>
      </c>
      <c r="AW29" s="233">
        <v>1</v>
      </c>
      <c r="AX29" s="245"/>
      <c r="AY29" s="245"/>
      <c r="AZ29" s="234">
        <f t="shared" si="12"/>
        <v>0</v>
      </c>
      <c r="BA29" s="263">
        <f t="shared" si="13"/>
        <v>750</v>
      </c>
      <c r="BB29" s="239">
        <v>750</v>
      </c>
      <c r="BC29" s="263">
        <f t="shared" si="20"/>
        <v>0</v>
      </c>
      <c r="BD29" s="263" t="str">
        <f t="shared" si="15"/>
        <v>geen actie</v>
      </c>
      <c r="BE29" s="236">
        <v>22</v>
      </c>
      <c r="BF29" s="236"/>
      <c r="BG29" s="236"/>
      <c r="BH29" s="236"/>
      <c r="BI29" s="236"/>
      <c r="BJ29" s="236"/>
      <c r="BK29" s="236"/>
      <c r="BL29" s="236"/>
      <c r="BM29" s="236"/>
    </row>
    <row r="30" spans="1:65" ht="21" customHeight="1" x14ac:dyDescent="0.3">
      <c r="A30" s="201">
        <v>23</v>
      </c>
      <c r="B30" s="201" t="str">
        <f t="shared" si="0"/>
        <v>v</v>
      </c>
      <c r="C30" s="201" t="s">
        <v>221</v>
      </c>
      <c r="D30" s="249"/>
      <c r="E30" s="207" t="s">
        <v>264</v>
      </c>
      <c r="F30" s="207"/>
      <c r="G30" s="240" t="s">
        <v>229</v>
      </c>
      <c r="H30" s="274">
        <f t="shared" si="24"/>
        <v>40</v>
      </c>
      <c r="I30" s="250">
        <v>2007</v>
      </c>
      <c r="J30" s="272">
        <f t="shared" si="1"/>
        <v>12</v>
      </c>
      <c r="K30" s="205">
        <f t="shared" si="2"/>
        <v>40</v>
      </c>
      <c r="L30" s="217"/>
      <c r="M30" s="245">
        <v>1</v>
      </c>
      <c r="N30" s="245"/>
      <c r="O30" s="245"/>
      <c r="P30" s="234">
        <f t="shared" si="3"/>
        <v>0</v>
      </c>
      <c r="Q30" s="245">
        <v>1</v>
      </c>
      <c r="R30" s="245"/>
      <c r="S30" s="245"/>
      <c r="T30" s="234">
        <f t="shared" si="4"/>
        <v>0</v>
      </c>
      <c r="U30" s="245">
        <v>1</v>
      </c>
      <c r="V30" s="245"/>
      <c r="W30" s="245"/>
      <c r="X30" s="234">
        <f t="shared" si="5"/>
        <v>0</v>
      </c>
      <c r="Y30" s="245">
        <v>5</v>
      </c>
      <c r="Z30" s="245">
        <v>1</v>
      </c>
      <c r="AA30" s="245">
        <v>10</v>
      </c>
      <c r="AB30" s="234">
        <f t="shared" si="6"/>
        <v>40</v>
      </c>
      <c r="AC30" s="245">
        <v>1</v>
      </c>
      <c r="AD30" s="245"/>
      <c r="AE30" s="245"/>
      <c r="AF30" s="234">
        <f t="shared" si="7"/>
        <v>0</v>
      </c>
      <c r="AG30" s="245">
        <v>1</v>
      </c>
      <c r="AH30" s="245"/>
      <c r="AI30" s="245"/>
      <c r="AJ30" s="234">
        <f t="shared" si="8"/>
        <v>0</v>
      </c>
      <c r="AK30" s="245">
        <v>1</v>
      </c>
      <c r="AL30" s="245"/>
      <c r="AM30" s="245"/>
      <c r="AN30" s="234">
        <f t="shared" si="9"/>
        <v>0</v>
      </c>
      <c r="AO30" s="233">
        <v>1</v>
      </c>
      <c r="AP30" s="245"/>
      <c r="AQ30" s="245"/>
      <c r="AR30" s="234">
        <f t="shared" si="10"/>
        <v>0</v>
      </c>
      <c r="AS30" s="233">
        <v>1</v>
      </c>
      <c r="AT30" s="245"/>
      <c r="AU30" s="245"/>
      <c r="AV30" s="234">
        <f t="shared" si="11"/>
        <v>0</v>
      </c>
      <c r="AW30" s="233">
        <v>1</v>
      </c>
      <c r="AX30" s="245"/>
      <c r="AY30" s="245"/>
      <c r="AZ30" s="234">
        <f t="shared" si="12"/>
        <v>0</v>
      </c>
      <c r="BA30" s="263">
        <f t="shared" si="13"/>
        <v>0</v>
      </c>
      <c r="BB30" s="239">
        <v>0</v>
      </c>
      <c r="BC30" s="263">
        <f t="shared" si="20"/>
        <v>0</v>
      </c>
      <c r="BD30" s="263" t="str">
        <f t="shared" si="15"/>
        <v>geen actie</v>
      </c>
      <c r="BE30" s="236">
        <v>23</v>
      </c>
      <c r="BF30" s="236"/>
      <c r="BG30" s="236"/>
      <c r="BH30" s="236"/>
      <c r="BI30" s="236"/>
      <c r="BJ30" s="236"/>
      <c r="BK30" s="236"/>
      <c r="BL30" s="236"/>
      <c r="BM30" s="236"/>
    </row>
    <row r="31" spans="1:65" x14ac:dyDescent="0.3">
      <c r="A31" s="201">
        <v>24</v>
      </c>
      <c r="B31" s="201" t="str">
        <f t="shared" si="0"/>
        <v>v</v>
      </c>
      <c r="C31" s="201" t="s">
        <v>221</v>
      </c>
      <c r="D31" s="205"/>
      <c r="E31" s="226" t="s">
        <v>303</v>
      </c>
      <c r="F31" s="248" t="s">
        <v>304</v>
      </c>
      <c r="G31" s="240" t="s">
        <v>262</v>
      </c>
      <c r="H31" s="229">
        <f t="shared" ref="H31:H33" si="25">SUM(L31+P31+T31+X31+AB31+AF31+AJ31+AN31+AR31+AV31+AZ31)</f>
        <v>807.42063492063528</v>
      </c>
      <c r="I31" s="263">
        <v>2008</v>
      </c>
      <c r="J31" s="272">
        <f t="shared" si="1"/>
        <v>11</v>
      </c>
      <c r="K31" s="205">
        <f t="shared" si="2"/>
        <v>459.28571428571428</v>
      </c>
      <c r="L31" s="217">
        <v>348.134920634921</v>
      </c>
      <c r="M31" s="245">
        <v>7</v>
      </c>
      <c r="N31" s="245">
        <v>4</v>
      </c>
      <c r="O31" s="245">
        <v>26</v>
      </c>
      <c r="P31" s="234">
        <f t="shared" si="3"/>
        <v>94.285714285714292</v>
      </c>
      <c r="Q31" s="245">
        <v>1</v>
      </c>
      <c r="R31" s="245"/>
      <c r="S31" s="245"/>
      <c r="T31" s="234">
        <f t="shared" si="4"/>
        <v>0</v>
      </c>
      <c r="U31" s="245">
        <v>1</v>
      </c>
      <c r="V31" s="245"/>
      <c r="W31" s="245"/>
      <c r="X31" s="234">
        <f t="shared" si="5"/>
        <v>0</v>
      </c>
      <c r="Y31" s="245">
        <v>6</v>
      </c>
      <c r="Z31" s="245">
        <v>4</v>
      </c>
      <c r="AA31" s="245">
        <v>25</v>
      </c>
      <c r="AB31" s="234">
        <f t="shared" si="6"/>
        <v>108.33333333333334</v>
      </c>
      <c r="AC31" s="245">
        <v>1</v>
      </c>
      <c r="AD31" s="245"/>
      <c r="AE31" s="245"/>
      <c r="AF31" s="234">
        <f t="shared" si="7"/>
        <v>0</v>
      </c>
      <c r="AG31" s="245">
        <v>6</v>
      </c>
      <c r="AH31" s="245">
        <v>6</v>
      </c>
      <c r="AI31" s="245">
        <v>30</v>
      </c>
      <c r="AJ31" s="234">
        <f t="shared" si="8"/>
        <v>150</v>
      </c>
      <c r="AK31" s="245">
        <v>6</v>
      </c>
      <c r="AL31" s="245">
        <v>4</v>
      </c>
      <c r="AM31" s="245">
        <v>24</v>
      </c>
      <c r="AN31" s="234">
        <f t="shared" si="9"/>
        <v>106.66666666666666</v>
      </c>
      <c r="AO31" s="233">
        <v>1</v>
      </c>
      <c r="AP31" s="245"/>
      <c r="AQ31" s="245"/>
      <c r="AR31" s="234">
        <f t="shared" si="10"/>
        <v>0</v>
      </c>
      <c r="AS31" s="233">
        <v>1</v>
      </c>
      <c r="AT31" s="245"/>
      <c r="AU31" s="245"/>
      <c r="AV31" s="234">
        <f t="shared" si="11"/>
        <v>0</v>
      </c>
      <c r="AW31" s="233">
        <v>1</v>
      </c>
      <c r="AX31" s="245"/>
      <c r="AY31" s="245"/>
      <c r="AZ31" s="234">
        <f t="shared" si="12"/>
        <v>0</v>
      </c>
      <c r="BA31" s="263">
        <f t="shared" si="13"/>
        <v>750</v>
      </c>
      <c r="BB31" s="239">
        <v>500</v>
      </c>
      <c r="BC31" s="263">
        <f t="shared" si="20"/>
        <v>250</v>
      </c>
      <c r="BD31" s="263" t="str">
        <f t="shared" si="15"/>
        <v>diploma uitschrijven: 750 punten</v>
      </c>
      <c r="BE31" s="236">
        <v>24</v>
      </c>
      <c r="BF31" s="236"/>
      <c r="BG31" s="236"/>
      <c r="BH31" s="236"/>
      <c r="BI31" s="236"/>
      <c r="BJ31" s="236"/>
      <c r="BK31" s="236"/>
      <c r="BL31" s="236"/>
      <c r="BM31" s="236"/>
    </row>
    <row r="32" spans="1:65" ht="21" customHeight="1" x14ac:dyDescent="0.3">
      <c r="A32" s="201">
        <v>25</v>
      </c>
      <c r="B32" s="201" t="str">
        <f t="shared" si="0"/>
        <v>v</v>
      </c>
      <c r="C32" s="201"/>
      <c r="D32" s="205"/>
      <c r="E32" s="207" t="s">
        <v>305</v>
      </c>
      <c r="F32" s="207">
        <v>118931</v>
      </c>
      <c r="G32" s="240" t="s">
        <v>262</v>
      </c>
      <c r="H32" s="229">
        <f t="shared" si="25"/>
        <v>176.66666666666669</v>
      </c>
      <c r="I32" s="263">
        <v>2010</v>
      </c>
      <c r="J32" s="272">
        <f t="shared" si="1"/>
        <v>9</v>
      </c>
      <c r="K32" s="205">
        <f t="shared" si="2"/>
        <v>176.66666666666669</v>
      </c>
      <c r="L32" s="217"/>
      <c r="M32" s="245">
        <v>1</v>
      </c>
      <c r="N32" s="245"/>
      <c r="O32" s="245"/>
      <c r="P32" s="234">
        <f t="shared" si="3"/>
        <v>0</v>
      </c>
      <c r="Q32" s="245">
        <v>1</v>
      </c>
      <c r="R32" s="245"/>
      <c r="S32" s="245"/>
      <c r="T32" s="234">
        <f t="shared" si="4"/>
        <v>0</v>
      </c>
      <c r="U32" s="245">
        <v>6</v>
      </c>
      <c r="V32" s="245">
        <v>2</v>
      </c>
      <c r="W32" s="245">
        <v>21</v>
      </c>
      <c r="X32" s="234">
        <f t="shared" si="5"/>
        <v>68.333333333333329</v>
      </c>
      <c r="Y32" s="245">
        <v>1</v>
      </c>
      <c r="Z32" s="245"/>
      <c r="AA32" s="245"/>
      <c r="AB32" s="234">
        <f t="shared" si="6"/>
        <v>0</v>
      </c>
      <c r="AC32" s="245">
        <v>1</v>
      </c>
      <c r="AD32" s="245"/>
      <c r="AE32" s="245"/>
      <c r="AF32" s="234">
        <f t="shared" si="7"/>
        <v>0</v>
      </c>
      <c r="AG32" s="245">
        <v>1</v>
      </c>
      <c r="AH32" s="245"/>
      <c r="AI32" s="245"/>
      <c r="AJ32" s="234">
        <f t="shared" si="8"/>
        <v>0</v>
      </c>
      <c r="AK32" s="245">
        <v>6</v>
      </c>
      <c r="AL32" s="245">
        <v>4</v>
      </c>
      <c r="AM32" s="245">
        <v>25</v>
      </c>
      <c r="AN32" s="234">
        <f t="shared" si="9"/>
        <v>108.33333333333334</v>
      </c>
      <c r="AO32" s="233">
        <v>1</v>
      </c>
      <c r="AP32" s="245"/>
      <c r="AQ32" s="245"/>
      <c r="AR32" s="234">
        <f t="shared" si="10"/>
        <v>0</v>
      </c>
      <c r="AS32" s="233">
        <v>1</v>
      </c>
      <c r="AT32" s="245"/>
      <c r="AU32" s="245"/>
      <c r="AV32" s="234">
        <f t="shared" si="11"/>
        <v>0</v>
      </c>
      <c r="AW32" s="233">
        <v>1</v>
      </c>
      <c r="AX32" s="245"/>
      <c r="AY32" s="245"/>
      <c r="AZ32" s="234">
        <f t="shared" si="12"/>
        <v>0</v>
      </c>
      <c r="BA32" s="263">
        <f t="shared" si="13"/>
        <v>0</v>
      </c>
      <c r="BB32" s="239">
        <v>0</v>
      </c>
      <c r="BC32" s="263">
        <f t="shared" si="20"/>
        <v>0</v>
      </c>
      <c r="BD32" s="263" t="str">
        <f t="shared" si="15"/>
        <v>geen actie</v>
      </c>
      <c r="BE32" s="236">
        <v>25</v>
      </c>
      <c r="BF32" s="236"/>
      <c r="BG32" s="236"/>
      <c r="BH32" s="236"/>
      <c r="BI32" s="236"/>
      <c r="BJ32" s="236"/>
      <c r="BK32" s="236"/>
      <c r="BL32" s="236"/>
      <c r="BM32" s="236"/>
    </row>
    <row r="33" spans="1:65" ht="20.7" customHeight="1" x14ac:dyDescent="0.3">
      <c r="A33" s="201">
        <v>26</v>
      </c>
      <c r="B33" s="201" t="str">
        <f t="shared" si="0"/>
        <v>v</v>
      </c>
      <c r="C33" s="201" t="s">
        <v>221</v>
      </c>
      <c r="D33" s="205"/>
      <c r="E33" s="226" t="s">
        <v>267</v>
      </c>
      <c r="F33" s="241"/>
      <c r="G33" s="230" t="s">
        <v>232</v>
      </c>
      <c r="H33" s="229">
        <f t="shared" si="25"/>
        <v>1657.2261904761936</v>
      </c>
      <c r="I33" s="263">
        <v>2007</v>
      </c>
      <c r="J33" s="272">
        <f t="shared" si="1"/>
        <v>12</v>
      </c>
      <c r="K33" s="205">
        <f t="shared" si="2"/>
        <v>510.33333333333348</v>
      </c>
      <c r="L33" s="217">
        <v>1146.8928571428601</v>
      </c>
      <c r="M33" s="245">
        <v>10</v>
      </c>
      <c r="N33" s="245">
        <v>4</v>
      </c>
      <c r="O33" s="245">
        <v>34</v>
      </c>
      <c r="P33" s="234">
        <f t="shared" si="3"/>
        <v>74</v>
      </c>
      <c r="Q33" s="245">
        <v>6</v>
      </c>
      <c r="R33" s="245">
        <v>1</v>
      </c>
      <c r="S33" s="245">
        <v>17</v>
      </c>
      <c r="T33" s="234">
        <f t="shared" si="4"/>
        <v>45</v>
      </c>
      <c r="U33" s="245">
        <v>5</v>
      </c>
      <c r="V33" s="245">
        <v>2</v>
      </c>
      <c r="W33" s="245">
        <v>15</v>
      </c>
      <c r="X33" s="234">
        <f t="shared" si="5"/>
        <v>70</v>
      </c>
      <c r="Y33" s="245">
        <v>5</v>
      </c>
      <c r="Z33" s="245">
        <v>1</v>
      </c>
      <c r="AA33" s="245">
        <v>10</v>
      </c>
      <c r="AB33" s="234">
        <f t="shared" si="6"/>
        <v>40</v>
      </c>
      <c r="AC33" s="245">
        <v>5</v>
      </c>
      <c r="AD33" s="245">
        <v>3</v>
      </c>
      <c r="AE33" s="245">
        <v>19</v>
      </c>
      <c r="AF33" s="234">
        <f t="shared" si="7"/>
        <v>98</v>
      </c>
      <c r="AG33" s="245">
        <v>6</v>
      </c>
      <c r="AH33" s="245">
        <v>3</v>
      </c>
      <c r="AI33" s="245">
        <v>19</v>
      </c>
      <c r="AJ33" s="234">
        <f t="shared" si="8"/>
        <v>81.666666666666657</v>
      </c>
      <c r="AK33" s="245">
        <v>6</v>
      </c>
      <c r="AL33" s="245">
        <v>4</v>
      </c>
      <c r="AM33" s="245">
        <v>21</v>
      </c>
      <c r="AN33" s="234">
        <f t="shared" si="9"/>
        <v>101.66666666666666</v>
      </c>
      <c r="AO33" s="233">
        <v>1</v>
      </c>
      <c r="AP33" s="245"/>
      <c r="AQ33" s="245"/>
      <c r="AR33" s="234">
        <f t="shared" si="10"/>
        <v>0</v>
      </c>
      <c r="AS33" s="233">
        <v>1</v>
      </c>
      <c r="AT33" s="245"/>
      <c r="AU33" s="245"/>
      <c r="AV33" s="234">
        <f t="shared" si="11"/>
        <v>0</v>
      </c>
      <c r="AW33" s="233">
        <v>1</v>
      </c>
      <c r="AX33" s="245"/>
      <c r="AY33" s="245"/>
      <c r="AZ33" s="234">
        <f t="shared" si="12"/>
        <v>0</v>
      </c>
      <c r="BA33" s="263">
        <f t="shared" si="13"/>
        <v>1500</v>
      </c>
      <c r="BB33" s="239">
        <v>1500</v>
      </c>
      <c r="BC33" s="263">
        <f t="shared" si="20"/>
        <v>0</v>
      </c>
      <c r="BD33" s="263" t="str">
        <f t="shared" si="15"/>
        <v>geen actie</v>
      </c>
      <c r="BE33" s="236">
        <v>26</v>
      </c>
      <c r="BF33" s="236"/>
      <c r="BG33" s="236"/>
      <c r="BH33" s="236"/>
      <c r="BI33" s="236"/>
      <c r="BJ33" s="236"/>
      <c r="BK33" s="236"/>
      <c r="BL33" s="236"/>
      <c r="BM33" s="236"/>
    </row>
    <row r="34" spans="1:65" ht="20.7" customHeight="1" x14ac:dyDescent="0.3">
      <c r="A34" s="201">
        <v>27</v>
      </c>
      <c r="B34" s="201" t="str">
        <f t="shared" ref="B34:B65" si="26">IF(A34=BE34,"v","x")</f>
        <v>v</v>
      </c>
      <c r="C34" s="201" t="s">
        <v>221</v>
      </c>
      <c r="D34" s="205"/>
      <c r="E34" s="226" t="s">
        <v>306</v>
      </c>
      <c r="F34" s="241">
        <v>117497</v>
      </c>
      <c r="G34" s="230" t="s">
        <v>290</v>
      </c>
      <c r="H34" s="274">
        <f t="shared" si="24"/>
        <v>141.90476190476193</v>
      </c>
      <c r="I34" s="263">
        <v>2009</v>
      </c>
      <c r="J34" s="272">
        <f t="shared" ref="J34:J65" si="27">2019-I34</f>
        <v>10</v>
      </c>
      <c r="K34" s="205">
        <f t="shared" ref="K34:K65" si="28">H34-L34</f>
        <v>141.90476190476193</v>
      </c>
      <c r="L34" s="217">
        <v>0</v>
      </c>
      <c r="M34" s="245">
        <v>7</v>
      </c>
      <c r="N34" s="245">
        <v>2</v>
      </c>
      <c r="O34" s="245">
        <v>21</v>
      </c>
      <c r="P34" s="234">
        <f t="shared" ref="P34:P65" si="29">SUM(N34*10+O34)/M34*10</f>
        <v>58.571428571428569</v>
      </c>
      <c r="Q34" s="245">
        <v>6</v>
      </c>
      <c r="R34" s="245">
        <v>3</v>
      </c>
      <c r="S34" s="245">
        <v>20</v>
      </c>
      <c r="T34" s="234">
        <f t="shared" ref="T34:T65" si="30">SUM(R34*10+S34)/Q34*10</f>
        <v>83.333333333333343</v>
      </c>
      <c r="U34" s="245">
        <v>1</v>
      </c>
      <c r="V34" s="245"/>
      <c r="W34" s="245"/>
      <c r="X34" s="234">
        <f t="shared" ref="X34:X65" si="31">SUM(V34*10+W34)/U34*10</f>
        <v>0</v>
      </c>
      <c r="Y34" s="245">
        <v>1</v>
      </c>
      <c r="Z34" s="245"/>
      <c r="AA34" s="245"/>
      <c r="AB34" s="234">
        <f t="shared" ref="AB34:AB65" si="32">SUM(Z34*10+AA34)/Y34*10</f>
        <v>0</v>
      </c>
      <c r="AC34" s="245">
        <v>1</v>
      </c>
      <c r="AD34" s="245"/>
      <c r="AE34" s="245"/>
      <c r="AF34" s="234">
        <f t="shared" ref="AF34:AF65" si="33">SUM(AD34*10+AE34)/AC34*10</f>
        <v>0</v>
      </c>
      <c r="AG34" s="245">
        <v>1</v>
      </c>
      <c r="AH34" s="245"/>
      <c r="AI34" s="245"/>
      <c r="AJ34" s="234">
        <f t="shared" ref="AJ34:AJ65" si="34">SUM(AH34*10+AI34)/AG34*10</f>
        <v>0</v>
      </c>
      <c r="AK34" s="245">
        <v>1</v>
      </c>
      <c r="AL34" s="245"/>
      <c r="AM34" s="245"/>
      <c r="AN34" s="234">
        <f t="shared" ref="AN34:AN65" si="35">SUM(AL34*10+AM34)/AK34*10</f>
        <v>0</v>
      </c>
      <c r="AO34" s="233">
        <v>1</v>
      </c>
      <c r="AP34" s="245"/>
      <c r="AQ34" s="245"/>
      <c r="AR34" s="234">
        <f t="shared" ref="AR34:AR65" si="36">SUM(AP34*10+AQ34)/AO34*10</f>
        <v>0</v>
      </c>
      <c r="AS34" s="233">
        <v>1</v>
      </c>
      <c r="AT34" s="245"/>
      <c r="AU34" s="245"/>
      <c r="AV34" s="234">
        <f t="shared" ref="AV34:AV65" si="37">SUM(AT34*10+AU34)/AS34*10</f>
        <v>0</v>
      </c>
      <c r="AW34" s="233">
        <v>1</v>
      </c>
      <c r="AX34" s="245"/>
      <c r="AY34" s="245"/>
      <c r="AZ34" s="234">
        <f t="shared" ref="AZ34:AZ65" si="38">SUM(AX34*10+AY34)/AW34*10</f>
        <v>0</v>
      </c>
      <c r="BA34" s="263">
        <f t="shared" ref="BA34:BA65" si="39">IF(H34&lt;250,0,IF(H34&lt;500,250,IF(H34&lt;750,"500",IF(H34&lt;1000,750,IF(H34&lt;1500,1000,IF(H34&lt;2000,1500,IF(H34&lt;2500,2000,IF(H34&lt;3000,2500,3000))))))))</f>
        <v>0</v>
      </c>
      <c r="BB34" s="239">
        <v>0</v>
      </c>
      <c r="BC34" s="263">
        <f t="shared" si="20"/>
        <v>0</v>
      </c>
      <c r="BD34" s="263" t="str">
        <f t="shared" ref="BD34:BD65" si="40">IF(BC34=0,"geen actie",CONCATENATE("diploma uitschrijven: ",BA34," punten"))</f>
        <v>geen actie</v>
      </c>
      <c r="BE34" s="236">
        <v>27</v>
      </c>
      <c r="BF34" s="236"/>
      <c r="BG34" s="236"/>
      <c r="BH34" s="236"/>
      <c r="BI34" s="236"/>
      <c r="BJ34" s="236"/>
      <c r="BK34" s="236"/>
      <c r="BL34" s="236"/>
      <c r="BM34" s="236"/>
    </row>
    <row r="35" spans="1:65" ht="18" customHeight="1" x14ac:dyDescent="0.3">
      <c r="A35" s="201">
        <v>28</v>
      </c>
      <c r="B35" s="201" t="str">
        <f t="shared" si="26"/>
        <v>v</v>
      </c>
      <c r="C35" s="201"/>
      <c r="D35" s="205"/>
      <c r="E35" s="207" t="s">
        <v>269</v>
      </c>
      <c r="F35" s="207"/>
      <c r="G35" s="240" t="s">
        <v>243</v>
      </c>
      <c r="H35" s="274">
        <f t="shared" si="24"/>
        <v>512.22222222222217</v>
      </c>
      <c r="I35" s="263">
        <v>2007</v>
      </c>
      <c r="J35" s="272">
        <f t="shared" si="27"/>
        <v>12</v>
      </c>
      <c r="K35" s="205">
        <f t="shared" si="28"/>
        <v>512.22222222222217</v>
      </c>
      <c r="L35" s="217"/>
      <c r="M35" s="245">
        <v>1</v>
      </c>
      <c r="N35" s="245"/>
      <c r="O35" s="245"/>
      <c r="P35" s="234">
        <f t="shared" si="29"/>
        <v>0</v>
      </c>
      <c r="Q35" s="245">
        <v>1</v>
      </c>
      <c r="R35" s="245"/>
      <c r="S35" s="245"/>
      <c r="T35" s="234">
        <f t="shared" si="30"/>
        <v>0</v>
      </c>
      <c r="U35" s="245">
        <v>1</v>
      </c>
      <c r="V35" s="245"/>
      <c r="W35" s="245"/>
      <c r="X35" s="234">
        <f t="shared" si="31"/>
        <v>0</v>
      </c>
      <c r="Y35" s="245">
        <v>9</v>
      </c>
      <c r="Z35" s="245">
        <v>8</v>
      </c>
      <c r="AA35" s="245">
        <v>42</v>
      </c>
      <c r="AB35" s="234">
        <f t="shared" si="32"/>
        <v>135.55555555555554</v>
      </c>
      <c r="AC35" s="245">
        <v>9</v>
      </c>
      <c r="AD35" s="245">
        <v>7</v>
      </c>
      <c r="AE35" s="245">
        <v>43</v>
      </c>
      <c r="AF35" s="234">
        <f t="shared" si="33"/>
        <v>125.55555555555556</v>
      </c>
      <c r="AG35" s="245">
        <v>9</v>
      </c>
      <c r="AH35" s="245">
        <v>7</v>
      </c>
      <c r="AI35" s="245">
        <v>39</v>
      </c>
      <c r="AJ35" s="234">
        <f t="shared" si="34"/>
        <v>121.11111111111111</v>
      </c>
      <c r="AK35" s="245">
        <v>12</v>
      </c>
      <c r="AL35" s="245">
        <v>10</v>
      </c>
      <c r="AM35" s="245">
        <v>56</v>
      </c>
      <c r="AN35" s="234">
        <f t="shared" si="35"/>
        <v>130</v>
      </c>
      <c r="AO35" s="233">
        <v>1</v>
      </c>
      <c r="AP35" s="245"/>
      <c r="AQ35" s="245"/>
      <c r="AR35" s="234">
        <f t="shared" si="36"/>
        <v>0</v>
      </c>
      <c r="AS35" s="233">
        <v>1</v>
      </c>
      <c r="AT35" s="245"/>
      <c r="AU35" s="245"/>
      <c r="AV35" s="234">
        <f t="shared" si="37"/>
        <v>0</v>
      </c>
      <c r="AW35" s="233">
        <v>1</v>
      </c>
      <c r="AX35" s="245"/>
      <c r="AY35" s="245"/>
      <c r="AZ35" s="234">
        <f t="shared" si="38"/>
        <v>0</v>
      </c>
      <c r="BA35" s="263" t="str">
        <f t="shared" si="39"/>
        <v>500</v>
      </c>
      <c r="BB35" s="239">
        <v>250</v>
      </c>
      <c r="BC35" s="263">
        <f t="shared" si="20"/>
        <v>250</v>
      </c>
      <c r="BD35" s="263" t="str">
        <f t="shared" si="40"/>
        <v>diploma uitschrijven: 500 punten</v>
      </c>
      <c r="BE35" s="236">
        <v>28</v>
      </c>
      <c r="BF35" s="236"/>
      <c r="BG35" s="236"/>
      <c r="BH35" s="236"/>
      <c r="BI35" s="236"/>
      <c r="BM35" s="236"/>
    </row>
    <row r="36" spans="1:65" x14ac:dyDescent="0.3">
      <c r="A36" s="201">
        <v>45</v>
      </c>
      <c r="B36" s="201" t="str">
        <f t="shared" si="26"/>
        <v>v</v>
      </c>
      <c r="C36" s="201"/>
      <c r="D36" s="539"/>
      <c r="E36" s="226" t="s">
        <v>596</v>
      </c>
      <c r="F36" s="248"/>
      <c r="G36" s="201" t="s">
        <v>323</v>
      </c>
      <c r="H36" s="274">
        <f t="shared" si="24"/>
        <v>13.333333333333332</v>
      </c>
      <c r="I36" s="263">
        <v>2008</v>
      </c>
      <c r="J36" s="272">
        <f t="shared" si="27"/>
        <v>11</v>
      </c>
      <c r="K36" s="205">
        <f t="shared" si="28"/>
        <v>13.333333333333332</v>
      </c>
      <c r="L36" s="217"/>
      <c r="M36" s="245">
        <v>1</v>
      </c>
      <c r="N36" s="245"/>
      <c r="O36" s="245"/>
      <c r="P36" s="234">
        <f t="shared" si="29"/>
        <v>0</v>
      </c>
      <c r="Q36" s="245">
        <v>1</v>
      </c>
      <c r="R36" s="245"/>
      <c r="S36" s="245"/>
      <c r="T36" s="234">
        <f t="shared" si="30"/>
        <v>0</v>
      </c>
      <c r="U36" s="245">
        <v>1</v>
      </c>
      <c r="V36" s="245"/>
      <c r="W36" s="245"/>
      <c r="X36" s="234">
        <f t="shared" si="31"/>
        <v>0</v>
      </c>
      <c r="Y36" s="245">
        <v>1</v>
      </c>
      <c r="Z36" s="245"/>
      <c r="AA36" s="245"/>
      <c r="AB36" s="234">
        <f t="shared" si="32"/>
        <v>0</v>
      </c>
      <c r="AC36" s="245">
        <v>1</v>
      </c>
      <c r="AD36" s="245"/>
      <c r="AE36" s="245"/>
      <c r="AF36" s="234">
        <f t="shared" si="33"/>
        <v>0</v>
      </c>
      <c r="AG36" s="245">
        <v>6</v>
      </c>
      <c r="AH36" s="245">
        <v>0</v>
      </c>
      <c r="AI36" s="245">
        <v>8</v>
      </c>
      <c r="AJ36" s="234">
        <f t="shared" si="34"/>
        <v>13.333333333333332</v>
      </c>
      <c r="AK36" s="245">
        <v>1</v>
      </c>
      <c r="AL36" s="245"/>
      <c r="AM36" s="245"/>
      <c r="AN36" s="234">
        <f t="shared" si="35"/>
        <v>0</v>
      </c>
      <c r="AO36" s="233">
        <v>1</v>
      </c>
      <c r="AP36" s="245"/>
      <c r="AQ36" s="245"/>
      <c r="AR36" s="234">
        <f t="shared" si="36"/>
        <v>0</v>
      </c>
      <c r="AS36" s="233">
        <v>1</v>
      </c>
      <c r="AT36" s="245"/>
      <c r="AU36" s="245"/>
      <c r="AV36" s="234">
        <f t="shared" si="37"/>
        <v>0</v>
      </c>
      <c r="AW36" s="233">
        <v>1</v>
      </c>
      <c r="AX36" s="245"/>
      <c r="AY36" s="245"/>
      <c r="AZ36" s="234">
        <f t="shared" si="38"/>
        <v>0</v>
      </c>
      <c r="BA36" s="263">
        <f t="shared" si="39"/>
        <v>0</v>
      </c>
      <c r="BB36" s="239">
        <v>0</v>
      </c>
      <c r="BC36" s="263">
        <f t="shared" si="20"/>
        <v>0</v>
      </c>
      <c r="BD36" s="263" t="str">
        <f t="shared" si="40"/>
        <v>geen actie</v>
      </c>
      <c r="BE36" s="236">
        <v>45</v>
      </c>
      <c r="BF36" s="236"/>
      <c r="BG36" s="236"/>
      <c r="BH36" s="236"/>
      <c r="BI36" s="236"/>
      <c r="BJ36" s="236"/>
      <c r="BK36" s="236"/>
      <c r="BL36" s="236"/>
      <c r="BM36" s="236"/>
    </row>
    <row r="37" spans="1:65" x14ac:dyDescent="0.3">
      <c r="A37" s="201">
        <v>29</v>
      </c>
      <c r="B37" s="201" t="str">
        <f t="shared" si="26"/>
        <v>v</v>
      </c>
      <c r="C37" s="201"/>
      <c r="D37" s="237"/>
      <c r="E37" s="226" t="s">
        <v>271</v>
      </c>
      <c r="F37" s="248"/>
      <c r="G37" s="240"/>
      <c r="H37" s="274">
        <f t="shared" si="24"/>
        <v>464.38095238095264</v>
      </c>
      <c r="I37" s="263">
        <v>2007</v>
      </c>
      <c r="J37" s="272">
        <f t="shared" si="27"/>
        <v>12</v>
      </c>
      <c r="K37" s="205">
        <f t="shared" si="28"/>
        <v>266.66666666666663</v>
      </c>
      <c r="L37" s="217">
        <v>197.71428571428601</v>
      </c>
      <c r="M37" s="245">
        <v>1</v>
      </c>
      <c r="N37" s="245"/>
      <c r="O37" s="245"/>
      <c r="P37" s="234">
        <f t="shared" si="29"/>
        <v>0</v>
      </c>
      <c r="Q37" s="245">
        <v>1</v>
      </c>
      <c r="R37" s="245"/>
      <c r="S37" s="245"/>
      <c r="T37" s="234">
        <f t="shared" si="30"/>
        <v>0</v>
      </c>
      <c r="U37" s="245">
        <v>6</v>
      </c>
      <c r="V37" s="245">
        <v>5</v>
      </c>
      <c r="W37" s="245">
        <v>28</v>
      </c>
      <c r="X37" s="234">
        <f t="shared" si="31"/>
        <v>130</v>
      </c>
      <c r="Y37" s="245">
        <v>1</v>
      </c>
      <c r="Z37" s="245"/>
      <c r="AA37" s="245"/>
      <c r="AB37" s="234">
        <f t="shared" si="32"/>
        <v>0</v>
      </c>
      <c r="AC37" s="245">
        <v>1</v>
      </c>
      <c r="AD37" s="245"/>
      <c r="AE37" s="245"/>
      <c r="AF37" s="234">
        <f t="shared" si="33"/>
        <v>0</v>
      </c>
      <c r="AG37" s="245">
        <v>9</v>
      </c>
      <c r="AH37" s="245">
        <v>8</v>
      </c>
      <c r="AI37" s="245">
        <v>43</v>
      </c>
      <c r="AJ37" s="234">
        <f t="shared" si="34"/>
        <v>136.66666666666666</v>
      </c>
      <c r="AK37" s="245">
        <v>1</v>
      </c>
      <c r="AL37" s="245"/>
      <c r="AM37" s="245"/>
      <c r="AN37" s="234">
        <f t="shared" si="35"/>
        <v>0</v>
      </c>
      <c r="AO37" s="233">
        <v>1</v>
      </c>
      <c r="AP37" s="245"/>
      <c r="AQ37" s="245"/>
      <c r="AR37" s="234">
        <f t="shared" si="36"/>
        <v>0</v>
      </c>
      <c r="AS37" s="233">
        <v>1</v>
      </c>
      <c r="AT37" s="245"/>
      <c r="AU37" s="245"/>
      <c r="AV37" s="234">
        <f t="shared" si="37"/>
        <v>0</v>
      </c>
      <c r="AW37" s="233">
        <v>1</v>
      </c>
      <c r="AX37" s="245"/>
      <c r="AY37" s="245"/>
      <c r="AZ37" s="234">
        <f t="shared" si="38"/>
        <v>0</v>
      </c>
      <c r="BA37" s="263">
        <f t="shared" si="39"/>
        <v>250</v>
      </c>
      <c r="BB37" s="239">
        <v>250</v>
      </c>
      <c r="BC37" s="263">
        <f t="shared" si="20"/>
        <v>0</v>
      </c>
      <c r="BD37" s="263" t="str">
        <f t="shared" si="40"/>
        <v>geen actie</v>
      </c>
      <c r="BE37" s="236">
        <v>29</v>
      </c>
      <c r="BF37" s="236"/>
      <c r="BG37" s="236"/>
      <c r="BH37" s="236"/>
      <c r="BI37" s="236"/>
      <c r="BJ37" s="236"/>
      <c r="BK37" s="236"/>
      <c r="BL37" s="236"/>
      <c r="BM37" s="236"/>
    </row>
    <row r="38" spans="1:65" x14ac:dyDescent="0.3">
      <c r="A38" s="201">
        <v>37</v>
      </c>
      <c r="B38" s="201" t="str">
        <f t="shared" si="26"/>
        <v>v</v>
      </c>
      <c r="C38" s="201" t="s">
        <v>221</v>
      </c>
      <c r="D38" s="205"/>
      <c r="E38" s="226" t="s">
        <v>577</v>
      </c>
      <c r="F38" s="241">
        <v>117374</v>
      </c>
      <c r="G38" s="230" t="s">
        <v>290</v>
      </c>
      <c r="H38" s="229">
        <f t="shared" ref="H38" si="41">SUM(L38+P38+T38+X38+AB38+AF38+AJ38+AN38+AR38+AV38+AZ38)</f>
        <v>85</v>
      </c>
      <c r="I38" s="263">
        <v>2008</v>
      </c>
      <c r="J38" s="272">
        <f t="shared" si="27"/>
        <v>11</v>
      </c>
      <c r="K38" s="205">
        <f t="shared" si="28"/>
        <v>85</v>
      </c>
      <c r="L38" s="217"/>
      <c r="M38" s="245">
        <v>1</v>
      </c>
      <c r="N38" s="245"/>
      <c r="O38" s="245"/>
      <c r="P38" s="234">
        <f t="shared" si="29"/>
        <v>0</v>
      </c>
      <c r="Q38" s="245">
        <v>1</v>
      </c>
      <c r="R38" s="245"/>
      <c r="S38" s="245"/>
      <c r="T38" s="234">
        <f t="shared" si="30"/>
        <v>0</v>
      </c>
      <c r="U38" s="245">
        <v>1</v>
      </c>
      <c r="V38" s="245"/>
      <c r="W38" s="245"/>
      <c r="X38" s="234">
        <f t="shared" si="31"/>
        <v>0</v>
      </c>
      <c r="Y38" s="245">
        <v>1</v>
      </c>
      <c r="Z38" s="245"/>
      <c r="AA38" s="245"/>
      <c r="AB38" s="234">
        <f t="shared" si="32"/>
        <v>0</v>
      </c>
      <c r="AC38" s="245">
        <v>1</v>
      </c>
      <c r="AD38" s="245"/>
      <c r="AE38" s="245"/>
      <c r="AF38" s="234">
        <f t="shared" si="33"/>
        <v>0</v>
      </c>
      <c r="AG38" s="245">
        <v>1</v>
      </c>
      <c r="AH38" s="245"/>
      <c r="AI38" s="245"/>
      <c r="AJ38" s="234">
        <f t="shared" si="34"/>
        <v>0</v>
      </c>
      <c r="AK38" s="245">
        <v>6</v>
      </c>
      <c r="AL38" s="245">
        <v>3</v>
      </c>
      <c r="AM38" s="245">
        <v>21</v>
      </c>
      <c r="AN38" s="234">
        <f t="shared" si="35"/>
        <v>85</v>
      </c>
      <c r="AO38" s="233">
        <v>1</v>
      </c>
      <c r="AP38" s="245"/>
      <c r="AQ38" s="245"/>
      <c r="AR38" s="234">
        <f t="shared" si="36"/>
        <v>0</v>
      </c>
      <c r="AS38" s="233">
        <v>1</v>
      </c>
      <c r="AT38" s="245"/>
      <c r="AU38" s="245"/>
      <c r="AV38" s="234">
        <f t="shared" si="37"/>
        <v>0</v>
      </c>
      <c r="AW38" s="233">
        <v>1</v>
      </c>
      <c r="AX38" s="245"/>
      <c r="AY38" s="245"/>
      <c r="AZ38" s="234">
        <f t="shared" si="38"/>
        <v>0</v>
      </c>
      <c r="BA38" s="263">
        <f t="shared" si="39"/>
        <v>0</v>
      </c>
      <c r="BB38" s="239">
        <v>0</v>
      </c>
      <c r="BC38" s="263">
        <f t="shared" si="20"/>
        <v>0</v>
      </c>
      <c r="BD38" s="263" t="str">
        <f t="shared" si="40"/>
        <v>geen actie</v>
      </c>
      <c r="BE38" s="236">
        <v>37</v>
      </c>
      <c r="BF38" s="236"/>
      <c r="BG38" s="236"/>
      <c r="BH38" s="236"/>
      <c r="BI38" s="236"/>
      <c r="BJ38" s="236"/>
      <c r="BK38" s="236"/>
      <c r="BL38" s="236"/>
      <c r="BM38" s="236"/>
    </row>
    <row r="39" spans="1:65" x14ac:dyDescent="0.3">
      <c r="A39" s="201">
        <v>30</v>
      </c>
      <c r="B39" s="201" t="str">
        <f t="shared" si="26"/>
        <v>v</v>
      </c>
      <c r="C39" s="201"/>
      <c r="D39" s="205"/>
      <c r="E39" s="226" t="s">
        <v>277</v>
      </c>
      <c r="F39" s="241"/>
      <c r="G39" s="230" t="s">
        <v>223</v>
      </c>
      <c r="H39" s="274">
        <f>SUM(L39+P39+T39+X39+AB39+AF39+AJ39+AN39+AR39+AV39+AZ39)</f>
        <v>1469.9246031746054</v>
      </c>
      <c r="I39" s="263">
        <v>2007</v>
      </c>
      <c r="J39" s="272">
        <f t="shared" si="27"/>
        <v>12</v>
      </c>
      <c r="K39" s="205">
        <f t="shared" si="28"/>
        <v>170.55555555555543</v>
      </c>
      <c r="L39" s="217">
        <v>1299.36904761905</v>
      </c>
      <c r="M39" s="245">
        <v>1</v>
      </c>
      <c r="N39" s="245"/>
      <c r="O39" s="245"/>
      <c r="P39" s="234">
        <f t="shared" si="29"/>
        <v>0</v>
      </c>
      <c r="Q39" s="245">
        <v>9</v>
      </c>
      <c r="R39" s="245">
        <v>7</v>
      </c>
      <c r="S39" s="245">
        <v>40</v>
      </c>
      <c r="T39" s="234">
        <f t="shared" si="30"/>
        <v>122.22222222222221</v>
      </c>
      <c r="U39" s="245">
        <v>1</v>
      </c>
      <c r="V39" s="245"/>
      <c r="W39" s="245"/>
      <c r="X39" s="234">
        <f t="shared" si="31"/>
        <v>0</v>
      </c>
      <c r="Y39" s="245">
        <v>1</v>
      </c>
      <c r="Z39" s="245"/>
      <c r="AA39" s="245"/>
      <c r="AB39" s="234">
        <f t="shared" si="32"/>
        <v>0</v>
      </c>
      <c r="AC39" s="245">
        <v>1</v>
      </c>
      <c r="AD39" s="245"/>
      <c r="AE39" s="245"/>
      <c r="AF39" s="234">
        <f t="shared" si="33"/>
        <v>0</v>
      </c>
      <c r="AG39" s="245">
        <v>6</v>
      </c>
      <c r="AH39" s="245">
        <v>1</v>
      </c>
      <c r="AI39" s="245">
        <v>19</v>
      </c>
      <c r="AJ39" s="234">
        <f t="shared" si="34"/>
        <v>48.333333333333329</v>
      </c>
      <c r="AK39" s="245">
        <v>1</v>
      </c>
      <c r="AL39" s="245"/>
      <c r="AM39" s="245"/>
      <c r="AN39" s="234">
        <f t="shared" si="35"/>
        <v>0</v>
      </c>
      <c r="AO39" s="233">
        <v>1</v>
      </c>
      <c r="AP39" s="245"/>
      <c r="AQ39" s="245"/>
      <c r="AR39" s="234">
        <f t="shared" si="36"/>
        <v>0</v>
      </c>
      <c r="AS39" s="233">
        <v>1</v>
      </c>
      <c r="AT39" s="245"/>
      <c r="AU39" s="245"/>
      <c r="AV39" s="234">
        <f t="shared" si="37"/>
        <v>0</v>
      </c>
      <c r="AW39" s="233">
        <v>1</v>
      </c>
      <c r="AX39" s="245"/>
      <c r="AY39" s="245"/>
      <c r="AZ39" s="234">
        <f t="shared" si="38"/>
        <v>0</v>
      </c>
      <c r="BA39" s="263">
        <f t="shared" si="39"/>
        <v>1000</v>
      </c>
      <c r="BB39" s="239">
        <v>1000</v>
      </c>
      <c r="BC39" s="263">
        <f t="shared" si="20"/>
        <v>0</v>
      </c>
      <c r="BD39" s="263" t="str">
        <f t="shared" si="40"/>
        <v>geen actie</v>
      </c>
      <c r="BE39" s="236">
        <v>30</v>
      </c>
      <c r="BF39" s="236"/>
      <c r="BG39" s="236"/>
      <c r="BH39" s="236"/>
      <c r="BI39" s="236"/>
      <c r="BJ39" s="236"/>
      <c r="BK39" s="236"/>
      <c r="BL39" s="236"/>
      <c r="BM39" s="236"/>
    </row>
    <row r="40" spans="1:65" x14ac:dyDescent="0.3">
      <c r="A40" s="201">
        <v>31</v>
      </c>
      <c r="B40" s="201" t="str">
        <f t="shared" si="26"/>
        <v>v</v>
      </c>
      <c r="C40" s="201" t="s">
        <v>221</v>
      </c>
      <c r="D40" s="205"/>
      <c r="E40" s="226" t="s">
        <v>307</v>
      </c>
      <c r="F40" s="201">
        <v>117498</v>
      </c>
      <c r="G40" s="240" t="s">
        <v>243</v>
      </c>
      <c r="H40" s="274">
        <f>SUM(L40+P40+T40+X40+AB40+AF40+AJ40+AN40+AR40+AV40+AZ40)</f>
        <v>688.09523809523841</v>
      </c>
      <c r="I40" s="263">
        <v>2008</v>
      </c>
      <c r="J40" s="272">
        <f t="shared" si="27"/>
        <v>11</v>
      </c>
      <c r="K40" s="205">
        <f t="shared" si="28"/>
        <v>281.33333333333343</v>
      </c>
      <c r="L40" s="217">
        <v>406.76190476190499</v>
      </c>
      <c r="M40" s="245">
        <v>10</v>
      </c>
      <c r="N40" s="245">
        <v>10</v>
      </c>
      <c r="O40" s="245">
        <v>50</v>
      </c>
      <c r="P40" s="234">
        <f t="shared" si="29"/>
        <v>150</v>
      </c>
      <c r="Q40" s="245">
        <v>9</v>
      </c>
      <c r="R40" s="245">
        <v>5</v>
      </c>
      <c r="S40" s="245">
        <v>34</v>
      </c>
      <c r="T40" s="234">
        <f t="shared" si="30"/>
        <v>93.333333333333343</v>
      </c>
      <c r="U40" s="245">
        <v>1</v>
      </c>
      <c r="V40" s="245"/>
      <c r="W40" s="245"/>
      <c r="X40" s="234">
        <f t="shared" si="31"/>
        <v>0</v>
      </c>
      <c r="Y40" s="245">
        <v>1</v>
      </c>
      <c r="Z40" s="245"/>
      <c r="AA40" s="245"/>
      <c r="AB40" s="234">
        <f t="shared" si="32"/>
        <v>0</v>
      </c>
      <c r="AC40" s="245">
        <v>5</v>
      </c>
      <c r="AD40" s="245">
        <v>1</v>
      </c>
      <c r="AE40" s="245">
        <v>9</v>
      </c>
      <c r="AF40" s="234">
        <f t="shared" si="33"/>
        <v>38</v>
      </c>
      <c r="AG40" s="245">
        <v>1</v>
      </c>
      <c r="AH40" s="245"/>
      <c r="AI40" s="245"/>
      <c r="AJ40" s="234">
        <f t="shared" si="34"/>
        <v>0</v>
      </c>
      <c r="AK40" s="245">
        <v>1</v>
      </c>
      <c r="AL40" s="245"/>
      <c r="AM40" s="245"/>
      <c r="AN40" s="234">
        <f t="shared" si="35"/>
        <v>0</v>
      </c>
      <c r="AO40" s="233">
        <v>1</v>
      </c>
      <c r="AP40" s="245"/>
      <c r="AQ40" s="245"/>
      <c r="AR40" s="234">
        <f t="shared" si="36"/>
        <v>0</v>
      </c>
      <c r="AS40" s="233">
        <v>1</v>
      </c>
      <c r="AT40" s="245"/>
      <c r="AU40" s="245"/>
      <c r="AV40" s="234">
        <f t="shared" si="37"/>
        <v>0</v>
      </c>
      <c r="AW40" s="233">
        <v>1</v>
      </c>
      <c r="AX40" s="245"/>
      <c r="AY40" s="245"/>
      <c r="AZ40" s="234">
        <f t="shared" si="38"/>
        <v>0</v>
      </c>
      <c r="BA40" s="263" t="str">
        <f t="shared" si="39"/>
        <v>500</v>
      </c>
      <c r="BB40" s="239">
        <v>500</v>
      </c>
      <c r="BC40" s="263">
        <f t="shared" si="20"/>
        <v>0</v>
      </c>
      <c r="BD40" s="263" t="str">
        <f t="shared" si="40"/>
        <v>geen actie</v>
      </c>
      <c r="BE40" s="236">
        <v>31</v>
      </c>
      <c r="BF40" s="236"/>
      <c r="BG40" s="236"/>
      <c r="BH40" s="236"/>
      <c r="BI40" s="236"/>
      <c r="BJ40" s="236"/>
      <c r="BK40" s="236"/>
      <c r="BL40" s="236"/>
      <c r="BM40" s="236"/>
    </row>
    <row r="41" spans="1:65" x14ac:dyDescent="0.3">
      <c r="A41" s="201">
        <v>46</v>
      </c>
      <c r="B41" s="201" t="str">
        <f t="shared" si="26"/>
        <v>v</v>
      </c>
      <c r="C41" s="201"/>
      <c r="D41" s="201"/>
      <c r="E41" s="226" t="s">
        <v>597</v>
      </c>
      <c r="F41" s="241">
        <v>117993</v>
      </c>
      <c r="G41" s="205" t="s">
        <v>229</v>
      </c>
      <c r="H41" s="274">
        <f>SUM(L41+P41+T41+X41+AB41+AF41+AJ41+AN41+AR41+AV41+AZ41)</f>
        <v>86.666666666666657</v>
      </c>
      <c r="I41" s="257">
        <v>2009</v>
      </c>
      <c r="J41" s="272">
        <f t="shared" si="27"/>
        <v>10</v>
      </c>
      <c r="K41" s="205">
        <f t="shared" si="28"/>
        <v>86.666666666666657</v>
      </c>
      <c r="L41" s="217"/>
      <c r="M41" s="245">
        <v>1</v>
      </c>
      <c r="N41" s="245"/>
      <c r="O41" s="245"/>
      <c r="P41" s="234">
        <f t="shared" si="29"/>
        <v>0</v>
      </c>
      <c r="Q41" s="245">
        <v>1</v>
      </c>
      <c r="R41" s="245"/>
      <c r="S41" s="245"/>
      <c r="T41" s="234">
        <f t="shared" si="30"/>
        <v>0</v>
      </c>
      <c r="U41" s="245">
        <v>1</v>
      </c>
      <c r="V41" s="245"/>
      <c r="W41" s="245"/>
      <c r="X41" s="234">
        <f t="shared" si="31"/>
        <v>0</v>
      </c>
      <c r="Y41" s="245">
        <v>1</v>
      </c>
      <c r="Z41" s="245"/>
      <c r="AA41" s="245"/>
      <c r="AB41" s="234">
        <f t="shared" si="32"/>
        <v>0</v>
      </c>
      <c r="AC41" s="245">
        <v>1</v>
      </c>
      <c r="AD41" s="245"/>
      <c r="AE41" s="245"/>
      <c r="AF41" s="234">
        <f t="shared" si="33"/>
        <v>0</v>
      </c>
      <c r="AG41" s="245">
        <v>6</v>
      </c>
      <c r="AH41" s="245">
        <v>3</v>
      </c>
      <c r="AI41" s="245">
        <v>22</v>
      </c>
      <c r="AJ41" s="234">
        <f t="shared" si="34"/>
        <v>86.666666666666657</v>
      </c>
      <c r="AK41" s="245">
        <v>1</v>
      </c>
      <c r="AL41" s="245"/>
      <c r="AM41" s="245"/>
      <c r="AN41" s="234">
        <f t="shared" si="35"/>
        <v>0</v>
      </c>
      <c r="AO41" s="233">
        <v>1</v>
      </c>
      <c r="AP41" s="245"/>
      <c r="AQ41" s="245"/>
      <c r="AR41" s="234">
        <f t="shared" si="36"/>
        <v>0</v>
      </c>
      <c r="AS41" s="233">
        <v>1</v>
      </c>
      <c r="AT41" s="245"/>
      <c r="AU41" s="245"/>
      <c r="AV41" s="234">
        <f t="shared" si="37"/>
        <v>0</v>
      </c>
      <c r="AW41" s="233">
        <v>1</v>
      </c>
      <c r="AX41" s="245"/>
      <c r="AY41" s="245"/>
      <c r="AZ41" s="234">
        <f t="shared" si="38"/>
        <v>0</v>
      </c>
      <c r="BA41" s="263">
        <f t="shared" si="39"/>
        <v>0</v>
      </c>
      <c r="BB41" s="239">
        <v>0</v>
      </c>
      <c r="BC41" s="263">
        <f t="shared" si="20"/>
        <v>0</v>
      </c>
      <c r="BD41" s="263" t="str">
        <f t="shared" si="40"/>
        <v>geen actie</v>
      </c>
      <c r="BE41" s="236">
        <v>46</v>
      </c>
      <c r="BF41" s="236"/>
      <c r="BG41" s="236"/>
      <c r="BH41" s="236"/>
      <c r="BI41" s="236"/>
      <c r="BJ41" s="236"/>
      <c r="BK41" s="236"/>
      <c r="BL41" s="236"/>
      <c r="BM41" s="236"/>
    </row>
    <row r="42" spans="1:65" x14ac:dyDescent="0.3">
      <c r="A42" s="201">
        <v>41</v>
      </c>
      <c r="B42" s="201" t="str">
        <f t="shared" si="26"/>
        <v>v</v>
      </c>
      <c r="C42" s="201" t="s">
        <v>221</v>
      </c>
      <c r="D42" s="243"/>
      <c r="E42" s="226" t="s">
        <v>580</v>
      </c>
      <c r="F42" s="248" t="s">
        <v>581</v>
      </c>
      <c r="G42" s="230" t="s">
        <v>223</v>
      </c>
      <c r="H42" s="274">
        <f t="shared" ref="H42:H43" si="42">SUM(L42+P42+T42+X42+AB42+AF42+AJ42+AN42+AR42+AV42+AZ42)</f>
        <v>7.1428571428571432</v>
      </c>
      <c r="I42" s="257">
        <v>2011</v>
      </c>
      <c r="J42" s="272">
        <f t="shared" si="27"/>
        <v>8</v>
      </c>
      <c r="K42" s="205">
        <f t="shared" si="28"/>
        <v>7.1428571428571432</v>
      </c>
      <c r="L42" s="217"/>
      <c r="M42" s="245">
        <v>1</v>
      </c>
      <c r="N42" s="245"/>
      <c r="O42" s="245"/>
      <c r="P42" s="234">
        <f t="shared" si="29"/>
        <v>0</v>
      </c>
      <c r="Q42" s="245">
        <v>1</v>
      </c>
      <c r="R42" s="245"/>
      <c r="S42" s="245"/>
      <c r="T42" s="234">
        <f t="shared" si="30"/>
        <v>0</v>
      </c>
      <c r="U42" s="245">
        <v>1</v>
      </c>
      <c r="V42" s="245"/>
      <c r="W42" s="245"/>
      <c r="X42" s="234">
        <f t="shared" si="31"/>
        <v>0</v>
      </c>
      <c r="Y42" s="245">
        <v>1</v>
      </c>
      <c r="Z42" s="245"/>
      <c r="AA42" s="245"/>
      <c r="AB42" s="234">
        <f t="shared" si="32"/>
        <v>0</v>
      </c>
      <c r="AC42" s="245">
        <v>1</v>
      </c>
      <c r="AD42" s="245"/>
      <c r="AE42" s="245"/>
      <c r="AF42" s="234">
        <f t="shared" si="33"/>
        <v>0</v>
      </c>
      <c r="AG42" s="245">
        <v>1</v>
      </c>
      <c r="AH42" s="245"/>
      <c r="AI42" s="245"/>
      <c r="AJ42" s="234">
        <f t="shared" si="34"/>
        <v>0</v>
      </c>
      <c r="AK42" s="245">
        <v>7</v>
      </c>
      <c r="AL42" s="245">
        <v>0</v>
      </c>
      <c r="AM42" s="245">
        <v>5</v>
      </c>
      <c r="AN42" s="234">
        <f t="shared" si="35"/>
        <v>7.1428571428571432</v>
      </c>
      <c r="AO42" s="233">
        <v>1</v>
      </c>
      <c r="AP42" s="245"/>
      <c r="AQ42" s="245"/>
      <c r="AR42" s="234">
        <f t="shared" si="36"/>
        <v>0</v>
      </c>
      <c r="AS42" s="233">
        <v>1</v>
      </c>
      <c r="AT42" s="245"/>
      <c r="AU42" s="245"/>
      <c r="AV42" s="234">
        <f t="shared" si="37"/>
        <v>0</v>
      </c>
      <c r="AW42" s="233">
        <v>1</v>
      </c>
      <c r="AX42" s="245"/>
      <c r="AY42" s="245"/>
      <c r="AZ42" s="234">
        <f t="shared" si="38"/>
        <v>0</v>
      </c>
      <c r="BA42" s="263">
        <f t="shared" si="39"/>
        <v>0</v>
      </c>
      <c r="BB42" s="239">
        <v>0</v>
      </c>
      <c r="BC42" s="263">
        <f t="shared" si="20"/>
        <v>0</v>
      </c>
      <c r="BD42" s="263" t="str">
        <f t="shared" si="40"/>
        <v>geen actie</v>
      </c>
      <c r="BE42" s="236">
        <v>41</v>
      </c>
      <c r="BF42" s="236"/>
      <c r="BG42" s="236"/>
      <c r="BH42" s="236"/>
      <c r="BI42" s="236"/>
      <c r="BJ42" s="236"/>
      <c r="BK42" s="236"/>
      <c r="BL42" s="236"/>
      <c r="BM42" s="236"/>
    </row>
    <row r="43" spans="1:65" x14ac:dyDescent="0.3">
      <c r="A43" s="201">
        <v>32</v>
      </c>
      <c r="B43" s="201" t="str">
        <f t="shared" si="26"/>
        <v>v</v>
      </c>
      <c r="C43" s="201" t="s">
        <v>221</v>
      </c>
      <c r="D43" s="205"/>
      <c r="E43" s="226" t="s">
        <v>308</v>
      </c>
      <c r="F43" s="205">
        <v>116758</v>
      </c>
      <c r="G43" s="230" t="s">
        <v>234</v>
      </c>
      <c r="H43" s="274">
        <f t="shared" si="42"/>
        <v>1093.75</v>
      </c>
      <c r="I43" s="263">
        <v>2008</v>
      </c>
      <c r="J43" s="272">
        <f t="shared" si="27"/>
        <v>11</v>
      </c>
      <c r="K43" s="205">
        <f t="shared" si="28"/>
        <v>0</v>
      </c>
      <c r="L43" s="217">
        <v>1093.75</v>
      </c>
      <c r="M43" s="245">
        <v>1</v>
      </c>
      <c r="N43" s="245"/>
      <c r="O43" s="245"/>
      <c r="P43" s="234">
        <f t="shared" si="29"/>
        <v>0</v>
      </c>
      <c r="Q43" s="245">
        <v>1</v>
      </c>
      <c r="R43" s="245"/>
      <c r="S43" s="245"/>
      <c r="T43" s="234">
        <f t="shared" si="30"/>
        <v>0</v>
      </c>
      <c r="U43" s="245">
        <v>1</v>
      </c>
      <c r="V43" s="245"/>
      <c r="W43" s="245"/>
      <c r="X43" s="234">
        <f t="shared" si="31"/>
        <v>0</v>
      </c>
      <c r="Y43" s="245">
        <v>1</v>
      </c>
      <c r="Z43" s="245"/>
      <c r="AA43" s="245"/>
      <c r="AB43" s="234">
        <f t="shared" si="32"/>
        <v>0</v>
      </c>
      <c r="AC43" s="245">
        <v>1</v>
      </c>
      <c r="AD43" s="245"/>
      <c r="AE43" s="245"/>
      <c r="AF43" s="234">
        <f t="shared" si="33"/>
        <v>0</v>
      </c>
      <c r="AG43" s="245">
        <v>1</v>
      </c>
      <c r="AH43" s="245"/>
      <c r="AI43" s="245"/>
      <c r="AJ43" s="234">
        <f t="shared" si="34"/>
        <v>0</v>
      </c>
      <c r="AK43" s="245">
        <v>1</v>
      </c>
      <c r="AL43" s="245"/>
      <c r="AM43" s="245"/>
      <c r="AN43" s="234">
        <f t="shared" si="35"/>
        <v>0</v>
      </c>
      <c r="AO43" s="233">
        <v>1</v>
      </c>
      <c r="AP43" s="245"/>
      <c r="AQ43" s="245"/>
      <c r="AR43" s="234">
        <f t="shared" si="36"/>
        <v>0</v>
      </c>
      <c r="AS43" s="233">
        <v>1</v>
      </c>
      <c r="AT43" s="245"/>
      <c r="AU43" s="245"/>
      <c r="AV43" s="234">
        <f t="shared" si="37"/>
        <v>0</v>
      </c>
      <c r="AW43" s="233">
        <v>1</v>
      </c>
      <c r="AX43" s="245"/>
      <c r="AY43" s="245"/>
      <c r="AZ43" s="234">
        <f t="shared" si="38"/>
        <v>0</v>
      </c>
      <c r="BA43" s="263">
        <f t="shared" si="39"/>
        <v>1000</v>
      </c>
      <c r="BB43" s="239">
        <v>1000</v>
      </c>
      <c r="BC43" s="263">
        <f t="shared" si="20"/>
        <v>0</v>
      </c>
      <c r="BD43" s="263" t="str">
        <f t="shared" si="40"/>
        <v>geen actie</v>
      </c>
      <c r="BE43" s="236">
        <v>32</v>
      </c>
      <c r="BF43" s="236"/>
      <c r="BG43" s="236"/>
      <c r="BH43" s="236"/>
      <c r="BI43" s="236"/>
      <c r="BJ43" s="236"/>
      <c r="BK43" s="236"/>
      <c r="BL43" s="236"/>
      <c r="BM43" s="236"/>
    </row>
    <row r="44" spans="1:65" x14ac:dyDescent="0.3">
      <c r="A44" s="201">
        <v>33</v>
      </c>
      <c r="B44" s="201" t="str">
        <f t="shared" si="26"/>
        <v>v</v>
      </c>
      <c r="C44" s="201" t="s">
        <v>221</v>
      </c>
      <c r="D44" s="205"/>
      <c r="E44" s="226" t="s">
        <v>309</v>
      </c>
      <c r="F44" s="241">
        <v>117134</v>
      </c>
      <c r="G44" s="230" t="s">
        <v>310</v>
      </c>
      <c r="H44" s="274">
        <f t="shared" ref="H43:H49" si="43">SUM(L44+P44+T44+X44+AB44+AF44+AJ44+AN44+AR44+AV44+AZ44)</f>
        <v>1062.3268398268401</v>
      </c>
      <c r="I44" s="263">
        <v>2008</v>
      </c>
      <c r="J44" s="272">
        <f t="shared" si="27"/>
        <v>11</v>
      </c>
      <c r="K44" s="205">
        <f t="shared" si="28"/>
        <v>470.00000000000011</v>
      </c>
      <c r="L44" s="217">
        <v>592.32683982684</v>
      </c>
      <c r="M44" s="245">
        <v>7</v>
      </c>
      <c r="N44" s="245">
        <v>6</v>
      </c>
      <c r="O44" s="245">
        <v>31</v>
      </c>
      <c r="P44" s="234">
        <f t="shared" si="29"/>
        <v>130</v>
      </c>
      <c r="Q44" s="245">
        <v>1</v>
      </c>
      <c r="R44" s="245"/>
      <c r="S44" s="245"/>
      <c r="T44" s="234">
        <f t="shared" si="30"/>
        <v>0</v>
      </c>
      <c r="U44" s="245">
        <v>5</v>
      </c>
      <c r="V44" s="245">
        <v>4</v>
      </c>
      <c r="W44" s="245">
        <v>20</v>
      </c>
      <c r="X44" s="234">
        <f t="shared" si="31"/>
        <v>120</v>
      </c>
      <c r="Y44" s="245">
        <v>5</v>
      </c>
      <c r="Z44" s="245">
        <v>5</v>
      </c>
      <c r="AA44" s="245">
        <v>25</v>
      </c>
      <c r="AB44" s="234">
        <f t="shared" si="32"/>
        <v>150</v>
      </c>
      <c r="AC44" s="245">
        <v>5</v>
      </c>
      <c r="AD44" s="245">
        <v>2</v>
      </c>
      <c r="AE44" s="245">
        <v>15</v>
      </c>
      <c r="AF44" s="234">
        <f t="shared" si="33"/>
        <v>70</v>
      </c>
      <c r="AG44" s="245">
        <v>1</v>
      </c>
      <c r="AH44" s="245"/>
      <c r="AI44" s="245"/>
      <c r="AJ44" s="234">
        <f t="shared" si="34"/>
        <v>0</v>
      </c>
      <c r="AK44" s="245">
        <v>1</v>
      </c>
      <c r="AL44" s="245"/>
      <c r="AM44" s="245"/>
      <c r="AN44" s="234">
        <f t="shared" si="35"/>
        <v>0</v>
      </c>
      <c r="AO44" s="233">
        <v>1</v>
      </c>
      <c r="AP44" s="245"/>
      <c r="AQ44" s="245"/>
      <c r="AR44" s="234">
        <f t="shared" si="36"/>
        <v>0</v>
      </c>
      <c r="AS44" s="233">
        <v>1</v>
      </c>
      <c r="AT44" s="245"/>
      <c r="AU44" s="245"/>
      <c r="AV44" s="234">
        <f t="shared" si="37"/>
        <v>0</v>
      </c>
      <c r="AW44" s="233">
        <v>1</v>
      </c>
      <c r="AX44" s="245"/>
      <c r="AY44" s="245"/>
      <c r="AZ44" s="234">
        <f t="shared" si="38"/>
        <v>0</v>
      </c>
      <c r="BA44" s="263">
        <f t="shared" si="39"/>
        <v>1000</v>
      </c>
      <c r="BB44" s="239">
        <v>1000</v>
      </c>
      <c r="BC44" s="263">
        <f t="shared" si="20"/>
        <v>0</v>
      </c>
      <c r="BD44" s="263" t="str">
        <f t="shared" si="40"/>
        <v>geen actie</v>
      </c>
      <c r="BE44" s="236">
        <v>33</v>
      </c>
      <c r="BF44" s="236"/>
      <c r="BG44" s="236"/>
      <c r="BH44" s="236"/>
      <c r="BI44" s="236"/>
      <c r="BJ44" s="236"/>
      <c r="BK44" s="236"/>
      <c r="BL44" s="236"/>
      <c r="BM44" s="236"/>
    </row>
    <row r="45" spans="1:65" x14ac:dyDescent="0.3">
      <c r="A45" s="201">
        <v>47</v>
      </c>
      <c r="B45" s="201" t="str">
        <f t="shared" si="26"/>
        <v>v</v>
      </c>
      <c r="C45" s="201"/>
      <c r="D45" s="539"/>
      <c r="E45" s="226" t="s">
        <v>598</v>
      </c>
      <c r="F45" s="248" t="s">
        <v>599</v>
      </c>
      <c r="G45" s="201" t="s">
        <v>240</v>
      </c>
      <c r="H45" s="274">
        <f t="shared" si="43"/>
        <v>51.111111111111107</v>
      </c>
      <c r="I45" s="263">
        <v>2010</v>
      </c>
      <c r="J45" s="272">
        <f t="shared" si="27"/>
        <v>9</v>
      </c>
      <c r="K45" s="205">
        <f t="shared" si="28"/>
        <v>51.111111111111107</v>
      </c>
      <c r="L45" s="217"/>
      <c r="M45" s="245">
        <v>1</v>
      </c>
      <c r="N45" s="245"/>
      <c r="O45" s="245"/>
      <c r="P45" s="234">
        <f t="shared" si="29"/>
        <v>0</v>
      </c>
      <c r="Q45" s="245">
        <v>1</v>
      </c>
      <c r="R45" s="245"/>
      <c r="S45" s="245"/>
      <c r="T45" s="234">
        <f t="shared" si="30"/>
        <v>0</v>
      </c>
      <c r="U45" s="245">
        <v>1</v>
      </c>
      <c r="V45" s="245"/>
      <c r="W45" s="245"/>
      <c r="X45" s="234">
        <f t="shared" si="31"/>
        <v>0</v>
      </c>
      <c r="Y45" s="245">
        <v>1</v>
      </c>
      <c r="Z45" s="245"/>
      <c r="AA45" s="245"/>
      <c r="AB45" s="234">
        <f t="shared" si="32"/>
        <v>0</v>
      </c>
      <c r="AC45" s="245">
        <v>1</v>
      </c>
      <c r="AD45" s="245"/>
      <c r="AE45" s="245"/>
      <c r="AF45" s="234">
        <f t="shared" si="33"/>
        <v>0</v>
      </c>
      <c r="AG45" s="245">
        <v>9</v>
      </c>
      <c r="AH45" s="245">
        <v>2</v>
      </c>
      <c r="AI45" s="245">
        <v>26</v>
      </c>
      <c r="AJ45" s="234">
        <f t="shared" si="34"/>
        <v>51.111111111111107</v>
      </c>
      <c r="AK45" s="245">
        <v>1</v>
      </c>
      <c r="AL45" s="245"/>
      <c r="AM45" s="245"/>
      <c r="AN45" s="234">
        <f t="shared" si="35"/>
        <v>0</v>
      </c>
      <c r="AO45" s="233">
        <v>1</v>
      </c>
      <c r="AP45" s="245"/>
      <c r="AQ45" s="245"/>
      <c r="AR45" s="234">
        <f t="shared" si="36"/>
        <v>0</v>
      </c>
      <c r="AS45" s="233">
        <v>1</v>
      </c>
      <c r="AT45" s="245"/>
      <c r="AU45" s="245"/>
      <c r="AV45" s="234">
        <f t="shared" si="37"/>
        <v>0</v>
      </c>
      <c r="AW45" s="233">
        <v>1</v>
      </c>
      <c r="AX45" s="245"/>
      <c r="AY45" s="245"/>
      <c r="AZ45" s="234">
        <f t="shared" si="38"/>
        <v>0</v>
      </c>
      <c r="BA45" s="263">
        <f t="shared" si="39"/>
        <v>0</v>
      </c>
      <c r="BB45" s="239">
        <v>0</v>
      </c>
      <c r="BC45" s="263">
        <f t="shared" si="20"/>
        <v>0</v>
      </c>
      <c r="BD45" s="263" t="str">
        <f t="shared" si="40"/>
        <v>geen actie</v>
      </c>
      <c r="BE45" s="236">
        <v>47</v>
      </c>
      <c r="BF45" s="236"/>
      <c r="BG45" s="236"/>
      <c r="BH45" s="236"/>
      <c r="BI45" s="236"/>
      <c r="BJ45" s="236"/>
      <c r="BK45" s="236"/>
      <c r="BL45" s="236"/>
      <c r="BM45" s="236"/>
    </row>
    <row r="46" spans="1:65" x14ac:dyDescent="0.3">
      <c r="A46" s="201">
        <v>48</v>
      </c>
      <c r="B46" s="201" t="str">
        <f t="shared" si="26"/>
        <v>v</v>
      </c>
      <c r="C46" s="201"/>
      <c r="D46" s="539"/>
      <c r="E46" s="226" t="s">
        <v>600</v>
      </c>
      <c r="F46" s="241">
        <v>118263</v>
      </c>
      <c r="G46" s="205" t="s">
        <v>601</v>
      </c>
      <c r="H46" s="274">
        <f t="shared" si="43"/>
        <v>105</v>
      </c>
      <c r="I46" s="545">
        <v>2007</v>
      </c>
      <c r="J46" s="272">
        <f t="shared" si="27"/>
        <v>12</v>
      </c>
      <c r="K46" s="205">
        <f t="shared" si="28"/>
        <v>105</v>
      </c>
      <c r="L46" s="217"/>
      <c r="M46" s="245">
        <v>1</v>
      </c>
      <c r="N46" s="245"/>
      <c r="O46" s="245"/>
      <c r="P46" s="234">
        <f t="shared" si="29"/>
        <v>0</v>
      </c>
      <c r="Q46" s="245">
        <v>1</v>
      </c>
      <c r="R46" s="245"/>
      <c r="S46" s="245"/>
      <c r="T46" s="234">
        <f t="shared" si="30"/>
        <v>0</v>
      </c>
      <c r="U46" s="245">
        <v>1</v>
      </c>
      <c r="V46" s="245"/>
      <c r="W46" s="245"/>
      <c r="X46" s="234">
        <f t="shared" si="31"/>
        <v>0</v>
      </c>
      <c r="Y46" s="245">
        <v>1</v>
      </c>
      <c r="Z46" s="245"/>
      <c r="AA46" s="245"/>
      <c r="AB46" s="234">
        <f t="shared" si="32"/>
        <v>0</v>
      </c>
      <c r="AC46" s="245">
        <v>1</v>
      </c>
      <c r="AD46" s="245"/>
      <c r="AE46" s="245"/>
      <c r="AF46" s="234">
        <f t="shared" si="33"/>
        <v>0</v>
      </c>
      <c r="AG46" s="245">
        <v>6</v>
      </c>
      <c r="AH46" s="245">
        <v>4</v>
      </c>
      <c r="AI46" s="245">
        <v>23</v>
      </c>
      <c r="AJ46" s="234">
        <f t="shared" si="34"/>
        <v>105</v>
      </c>
      <c r="AK46" s="245">
        <v>1</v>
      </c>
      <c r="AL46" s="245"/>
      <c r="AM46" s="245"/>
      <c r="AN46" s="234">
        <f t="shared" si="35"/>
        <v>0</v>
      </c>
      <c r="AO46" s="233">
        <v>1</v>
      </c>
      <c r="AP46" s="245"/>
      <c r="AQ46" s="245"/>
      <c r="AR46" s="234">
        <f t="shared" si="36"/>
        <v>0</v>
      </c>
      <c r="AS46" s="233">
        <v>1</v>
      </c>
      <c r="AT46" s="245"/>
      <c r="AU46" s="245"/>
      <c r="AV46" s="234">
        <f t="shared" si="37"/>
        <v>0</v>
      </c>
      <c r="AW46" s="233">
        <v>1</v>
      </c>
      <c r="AX46" s="245"/>
      <c r="AY46" s="245"/>
      <c r="AZ46" s="234">
        <f t="shared" si="38"/>
        <v>0</v>
      </c>
      <c r="BA46" s="263">
        <f t="shared" si="39"/>
        <v>0</v>
      </c>
      <c r="BB46" s="239">
        <v>0</v>
      </c>
      <c r="BC46" s="263">
        <f t="shared" si="20"/>
        <v>0</v>
      </c>
      <c r="BD46" s="263" t="str">
        <f t="shared" si="40"/>
        <v>geen actie</v>
      </c>
      <c r="BE46" s="236">
        <v>48</v>
      </c>
      <c r="BF46" s="236"/>
      <c r="BG46" s="236"/>
      <c r="BH46" s="236"/>
      <c r="BI46" s="236"/>
      <c r="BJ46" s="236"/>
      <c r="BK46" s="236"/>
      <c r="BL46" s="236"/>
      <c r="BM46" s="236"/>
    </row>
    <row r="47" spans="1:65" x14ac:dyDescent="0.3">
      <c r="A47" s="201">
        <v>49</v>
      </c>
      <c r="B47" s="201" t="str">
        <f t="shared" si="26"/>
        <v>v</v>
      </c>
      <c r="C47" s="201"/>
      <c r="D47" s="539"/>
      <c r="E47" s="226" t="s">
        <v>602</v>
      </c>
      <c r="F47" s="241">
        <v>118262</v>
      </c>
      <c r="G47" s="205" t="s">
        <v>601</v>
      </c>
      <c r="H47" s="274">
        <f t="shared" si="43"/>
        <v>91.666666666666657</v>
      </c>
      <c r="I47" s="549">
        <v>2009</v>
      </c>
      <c r="J47" s="272">
        <f t="shared" si="27"/>
        <v>10</v>
      </c>
      <c r="K47" s="205">
        <f t="shared" si="28"/>
        <v>91.666666666666657</v>
      </c>
      <c r="L47" s="217"/>
      <c r="M47" s="245">
        <v>1</v>
      </c>
      <c r="N47" s="245"/>
      <c r="O47" s="245"/>
      <c r="P47" s="234">
        <f t="shared" si="29"/>
        <v>0</v>
      </c>
      <c r="Q47" s="245">
        <v>1</v>
      </c>
      <c r="R47" s="245"/>
      <c r="S47" s="245"/>
      <c r="T47" s="234">
        <f t="shared" si="30"/>
        <v>0</v>
      </c>
      <c r="U47" s="245">
        <v>1</v>
      </c>
      <c r="V47" s="245"/>
      <c r="W47" s="245"/>
      <c r="X47" s="234">
        <f t="shared" si="31"/>
        <v>0</v>
      </c>
      <c r="Y47" s="245">
        <v>1</v>
      </c>
      <c r="Z47" s="245"/>
      <c r="AA47" s="245"/>
      <c r="AB47" s="234">
        <f t="shared" si="32"/>
        <v>0</v>
      </c>
      <c r="AC47" s="245">
        <v>1</v>
      </c>
      <c r="AD47" s="245"/>
      <c r="AE47" s="245"/>
      <c r="AF47" s="234">
        <f t="shared" si="33"/>
        <v>0</v>
      </c>
      <c r="AG47" s="245">
        <v>6</v>
      </c>
      <c r="AH47" s="245">
        <v>3</v>
      </c>
      <c r="AI47" s="245">
        <v>25</v>
      </c>
      <c r="AJ47" s="234">
        <f t="shared" si="34"/>
        <v>91.666666666666657</v>
      </c>
      <c r="AK47" s="245">
        <v>1</v>
      </c>
      <c r="AL47" s="245"/>
      <c r="AM47" s="245"/>
      <c r="AN47" s="234">
        <f t="shared" si="35"/>
        <v>0</v>
      </c>
      <c r="AO47" s="233">
        <v>1</v>
      </c>
      <c r="AP47" s="245"/>
      <c r="AQ47" s="245"/>
      <c r="AR47" s="234">
        <f t="shared" si="36"/>
        <v>0</v>
      </c>
      <c r="AS47" s="233">
        <v>1</v>
      </c>
      <c r="AT47" s="245"/>
      <c r="AU47" s="245"/>
      <c r="AV47" s="234">
        <f t="shared" si="37"/>
        <v>0</v>
      </c>
      <c r="AW47" s="233">
        <v>1</v>
      </c>
      <c r="AX47" s="245"/>
      <c r="AY47" s="245"/>
      <c r="AZ47" s="234">
        <f t="shared" si="38"/>
        <v>0</v>
      </c>
      <c r="BA47" s="263">
        <f t="shared" si="39"/>
        <v>0</v>
      </c>
      <c r="BB47" s="239">
        <v>0</v>
      </c>
      <c r="BC47" s="263">
        <f t="shared" si="20"/>
        <v>0</v>
      </c>
      <c r="BD47" s="263" t="str">
        <f t="shared" si="40"/>
        <v>geen actie</v>
      </c>
      <c r="BE47" s="236">
        <v>49</v>
      </c>
      <c r="BF47" s="236"/>
      <c r="BG47" s="236"/>
      <c r="BH47" s="236"/>
      <c r="BI47" s="236"/>
      <c r="BJ47" s="236"/>
      <c r="BK47" s="236"/>
      <c r="BL47" s="236"/>
      <c r="BM47" s="236"/>
    </row>
    <row r="48" spans="1:65" x14ac:dyDescent="0.3">
      <c r="A48" s="201">
        <v>34</v>
      </c>
      <c r="B48" s="201" t="str">
        <f t="shared" si="26"/>
        <v>v</v>
      </c>
      <c r="C48" s="201" t="s">
        <v>221</v>
      </c>
      <c r="D48" s="249"/>
      <c r="E48" s="207" t="s">
        <v>311</v>
      </c>
      <c r="F48" s="207"/>
      <c r="G48" s="240" t="s">
        <v>232</v>
      </c>
      <c r="H48" s="229">
        <f t="shared" si="43"/>
        <v>4</v>
      </c>
      <c r="I48" s="205">
        <v>2010</v>
      </c>
      <c r="J48" s="272">
        <f t="shared" si="27"/>
        <v>9</v>
      </c>
      <c r="K48" s="205">
        <f t="shared" si="28"/>
        <v>4</v>
      </c>
      <c r="L48" s="217"/>
      <c r="M48" s="233">
        <v>1</v>
      </c>
      <c r="N48" s="233"/>
      <c r="O48" s="233"/>
      <c r="P48" s="221">
        <f t="shared" si="29"/>
        <v>0</v>
      </c>
      <c r="Q48" s="233">
        <v>1</v>
      </c>
      <c r="R48" s="233"/>
      <c r="S48" s="233"/>
      <c r="T48" s="221">
        <f t="shared" si="30"/>
        <v>0</v>
      </c>
      <c r="U48" s="233">
        <v>1</v>
      </c>
      <c r="V48" s="233"/>
      <c r="W48" s="233"/>
      <c r="X48" s="221">
        <f t="shared" si="31"/>
        <v>0</v>
      </c>
      <c r="Y48" s="233">
        <v>5</v>
      </c>
      <c r="Z48" s="233">
        <v>0</v>
      </c>
      <c r="AA48" s="233">
        <v>2</v>
      </c>
      <c r="AB48" s="221">
        <f t="shared" si="32"/>
        <v>4</v>
      </c>
      <c r="AC48" s="233">
        <v>1</v>
      </c>
      <c r="AD48" s="233"/>
      <c r="AE48" s="233"/>
      <c r="AF48" s="221">
        <f t="shared" si="33"/>
        <v>0</v>
      </c>
      <c r="AG48" s="233">
        <v>1</v>
      </c>
      <c r="AH48" s="233"/>
      <c r="AI48" s="233"/>
      <c r="AJ48" s="221">
        <f t="shared" si="34"/>
        <v>0</v>
      </c>
      <c r="AK48" s="233">
        <v>1</v>
      </c>
      <c r="AL48" s="233"/>
      <c r="AM48" s="233"/>
      <c r="AN48" s="221">
        <f t="shared" si="35"/>
        <v>0</v>
      </c>
      <c r="AO48" s="233">
        <v>1</v>
      </c>
      <c r="AP48" s="233"/>
      <c r="AQ48" s="233"/>
      <c r="AR48" s="221">
        <f t="shared" si="36"/>
        <v>0</v>
      </c>
      <c r="AS48" s="233">
        <v>1</v>
      </c>
      <c r="AT48" s="233"/>
      <c r="AU48" s="233"/>
      <c r="AV48" s="221">
        <f t="shared" si="37"/>
        <v>0</v>
      </c>
      <c r="AW48" s="233">
        <v>1</v>
      </c>
      <c r="AX48" s="233"/>
      <c r="AY48" s="233"/>
      <c r="AZ48" s="221">
        <f t="shared" si="38"/>
        <v>0</v>
      </c>
      <c r="BA48" s="205">
        <f t="shared" si="39"/>
        <v>0</v>
      </c>
      <c r="BB48" s="239">
        <v>0</v>
      </c>
      <c r="BC48" s="205">
        <f t="shared" ref="BC48:BC79" si="44">BA48-BB48</f>
        <v>0</v>
      </c>
      <c r="BD48" s="205" t="str">
        <f t="shared" si="40"/>
        <v>geen actie</v>
      </c>
      <c r="BE48" s="236">
        <v>34</v>
      </c>
      <c r="BF48" s="236"/>
      <c r="BG48" s="236"/>
      <c r="BH48" s="236"/>
      <c r="BI48" s="236"/>
      <c r="BJ48" s="236"/>
      <c r="BK48" s="236"/>
      <c r="BL48" s="236"/>
      <c r="BM48" s="236"/>
    </row>
    <row r="49" spans="1:65" x14ac:dyDescent="0.3">
      <c r="A49" s="201">
        <v>35</v>
      </c>
      <c r="B49" s="201" t="str">
        <f t="shared" si="26"/>
        <v>v</v>
      </c>
      <c r="C49" s="201"/>
      <c r="D49" s="243"/>
      <c r="E49" s="547" t="s">
        <v>312</v>
      </c>
      <c r="F49" s="547"/>
      <c r="G49" s="251" t="s">
        <v>243</v>
      </c>
      <c r="H49" s="229">
        <f t="shared" ref="H49:H50" si="45">SUM(L49+P49+T49+X49+AB49+AF49+AJ49+AN49+AR49+AV49+AZ49)</f>
        <v>208.88888888888889</v>
      </c>
      <c r="I49" s="263">
        <v>2009</v>
      </c>
      <c r="J49" s="272">
        <f t="shared" si="27"/>
        <v>10</v>
      </c>
      <c r="K49" s="205">
        <f t="shared" si="28"/>
        <v>208.88888888888889</v>
      </c>
      <c r="L49" s="217"/>
      <c r="M49" s="233">
        <v>1</v>
      </c>
      <c r="N49" s="233"/>
      <c r="O49" s="233"/>
      <c r="P49" s="221">
        <f t="shared" si="29"/>
        <v>0</v>
      </c>
      <c r="Q49" s="233">
        <v>1</v>
      </c>
      <c r="R49" s="233"/>
      <c r="S49" s="233"/>
      <c r="T49" s="221">
        <f t="shared" si="30"/>
        <v>0</v>
      </c>
      <c r="U49" s="233">
        <v>1</v>
      </c>
      <c r="V49" s="233"/>
      <c r="W49" s="233"/>
      <c r="X49" s="221">
        <f t="shared" si="31"/>
        <v>0</v>
      </c>
      <c r="Y49" s="233">
        <v>9</v>
      </c>
      <c r="Z49" s="233">
        <v>0</v>
      </c>
      <c r="AA49" s="233">
        <v>21</v>
      </c>
      <c r="AB49" s="221">
        <f t="shared" si="32"/>
        <v>23.333333333333336</v>
      </c>
      <c r="AC49" s="233">
        <v>9</v>
      </c>
      <c r="AD49" s="233">
        <v>3</v>
      </c>
      <c r="AE49" s="233">
        <v>23</v>
      </c>
      <c r="AF49" s="221">
        <f t="shared" si="33"/>
        <v>58.888888888888893</v>
      </c>
      <c r="AG49" s="233">
        <v>1</v>
      </c>
      <c r="AH49" s="233"/>
      <c r="AI49" s="233"/>
      <c r="AJ49" s="221">
        <f t="shared" si="34"/>
        <v>0</v>
      </c>
      <c r="AK49" s="233">
        <v>6</v>
      </c>
      <c r="AL49" s="233">
        <v>5</v>
      </c>
      <c r="AM49" s="233">
        <v>26</v>
      </c>
      <c r="AN49" s="221">
        <f t="shared" si="35"/>
        <v>126.66666666666666</v>
      </c>
      <c r="AO49" s="233">
        <v>1</v>
      </c>
      <c r="AP49" s="233"/>
      <c r="AQ49" s="233"/>
      <c r="AR49" s="221">
        <f t="shared" si="36"/>
        <v>0</v>
      </c>
      <c r="AS49" s="233">
        <v>1</v>
      </c>
      <c r="AT49" s="233"/>
      <c r="AU49" s="233"/>
      <c r="AV49" s="221">
        <f t="shared" si="37"/>
        <v>0</v>
      </c>
      <c r="AW49" s="233">
        <v>1</v>
      </c>
      <c r="AX49" s="233"/>
      <c r="AY49" s="233"/>
      <c r="AZ49" s="221">
        <f t="shared" si="38"/>
        <v>0</v>
      </c>
      <c r="BA49" s="205">
        <f t="shared" si="39"/>
        <v>0</v>
      </c>
      <c r="BB49" s="239">
        <v>0</v>
      </c>
      <c r="BC49" s="205">
        <f t="shared" si="44"/>
        <v>0</v>
      </c>
      <c r="BD49" s="205" t="str">
        <f t="shared" si="40"/>
        <v>geen actie</v>
      </c>
      <c r="BE49" s="236">
        <v>35</v>
      </c>
      <c r="BF49" s="236"/>
      <c r="BG49" s="236"/>
      <c r="BH49" s="236"/>
      <c r="BI49" s="236"/>
      <c r="BJ49" s="236"/>
      <c r="BK49" s="236"/>
      <c r="BL49" s="236"/>
      <c r="BM49" s="236"/>
    </row>
    <row r="50" spans="1:65" x14ac:dyDescent="0.3">
      <c r="A50" s="201">
        <v>38</v>
      </c>
      <c r="B50" s="201" t="str">
        <f t="shared" si="26"/>
        <v>v</v>
      </c>
      <c r="C50" s="201"/>
      <c r="D50" s="205"/>
      <c r="E50" s="226" t="s">
        <v>584</v>
      </c>
      <c r="F50" s="241">
        <v>118518</v>
      </c>
      <c r="G50" s="230" t="s">
        <v>225</v>
      </c>
      <c r="H50" s="229">
        <f t="shared" si="45"/>
        <v>80</v>
      </c>
      <c r="I50" s="205">
        <v>2010</v>
      </c>
      <c r="J50" s="272">
        <f t="shared" si="27"/>
        <v>9</v>
      </c>
      <c r="K50" s="205">
        <f t="shared" si="28"/>
        <v>80</v>
      </c>
      <c r="L50" s="217"/>
      <c r="M50" s="233">
        <v>1</v>
      </c>
      <c r="N50" s="233"/>
      <c r="O50" s="233"/>
      <c r="P50" s="221">
        <f t="shared" si="29"/>
        <v>0</v>
      </c>
      <c r="Q50" s="233">
        <v>1</v>
      </c>
      <c r="R50" s="233"/>
      <c r="S50" s="233"/>
      <c r="T50" s="221">
        <f t="shared" si="30"/>
        <v>0</v>
      </c>
      <c r="U50" s="233">
        <v>1</v>
      </c>
      <c r="V50" s="233"/>
      <c r="W50" s="233"/>
      <c r="X50" s="221">
        <f t="shared" si="31"/>
        <v>0</v>
      </c>
      <c r="Y50" s="233">
        <v>1</v>
      </c>
      <c r="Z50" s="233"/>
      <c r="AA50" s="233"/>
      <c r="AB50" s="221">
        <f t="shared" si="32"/>
        <v>0</v>
      </c>
      <c r="AC50" s="233">
        <v>1</v>
      </c>
      <c r="AD50" s="233"/>
      <c r="AE50" s="233"/>
      <c r="AF50" s="221">
        <f t="shared" si="33"/>
        <v>0</v>
      </c>
      <c r="AG50" s="233">
        <v>1</v>
      </c>
      <c r="AH50" s="233"/>
      <c r="AI50" s="233"/>
      <c r="AJ50" s="221">
        <f t="shared" si="34"/>
        <v>0</v>
      </c>
      <c r="AK50" s="233">
        <v>6</v>
      </c>
      <c r="AL50" s="233">
        <v>3</v>
      </c>
      <c r="AM50" s="233">
        <v>18</v>
      </c>
      <c r="AN50" s="221">
        <f t="shared" si="35"/>
        <v>80</v>
      </c>
      <c r="AO50" s="233">
        <v>1</v>
      </c>
      <c r="AP50" s="233"/>
      <c r="AQ50" s="233"/>
      <c r="AR50" s="221">
        <f t="shared" si="36"/>
        <v>0</v>
      </c>
      <c r="AS50" s="233">
        <v>1</v>
      </c>
      <c r="AT50" s="233"/>
      <c r="AU50" s="233"/>
      <c r="AV50" s="221">
        <f t="shared" si="37"/>
        <v>0</v>
      </c>
      <c r="AW50" s="233">
        <v>1</v>
      </c>
      <c r="AX50" s="233"/>
      <c r="AY50" s="233"/>
      <c r="AZ50" s="221">
        <f t="shared" si="38"/>
        <v>0</v>
      </c>
      <c r="BA50" s="205">
        <f t="shared" si="39"/>
        <v>0</v>
      </c>
      <c r="BB50" s="239">
        <v>0</v>
      </c>
      <c r="BC50" s="205">
        <f t="shared" si="44"/>
        <v>0</v>
      </c>
      <c r="BD50" s="205" t="str">
        <f t="shared" si="40"/>
        <v>geen actie</v>
      </c>
      <c r="BE50" s="236">
        <v>38</v>
      </c>
      <c r="BF50" s="236"/>
      <c r="BG50" s="236"/>
      <c r="BH50" s="236"/>
      <c r="BI50" s="236"/>
      <c r="BJ50" s="236"/>
      <c r="BK50" s="236"/>
      <c r="BL50" s="236"/>
      <c r="BM50" s="236"/>
    </row>
    <row r="51" spans="1:65" x14ac:dyDescent="0.3">
      <c r="A51" s="201">
        <v>50</v>
      </c>
      <c r="B51" s="201" t="str">
        <f t="shared" si="26"/>
        <v>v</v>
      </c>
      <c r="C51" s="201"/>
      <c r="D51" s="256"/>
      <c r="E51" s="226"/>
      <c r="F51" s="241"/>
      <c r="G51" s="230"/>
      <c r="H51" s="229">
        <f t="shared" ref="H51:H82" si="46">SUM(L51+P51+T51+X51+AB51+AF51+AJ51+AN51+AR51+AV51+AZ51)</f>
        <v>0</v>
      </c>
      <c r="I51" s="546">
        <v>2008</v>
      </c>
      <c r="J51" s="272">
        <f t="shared" si="27"/>
        <v>11</v>
      </c>
      <c r="K51" s="205">
        <f t="shared" si="28"/>
        <v>0</v>
      </c>
      <c r="L51" s="217"/>
      <c r="M51" s="233">
        <v>1</v>
      </c>
      <c r="N51" s="233"/>
      <c r="O51" s="233"/>
      <c r="P51" s="221">
        <f t="shared" si="29"/>
        <v>0</v>
      </c>
      <c r="Q51" s="233">
        <v>1</v>
      </c>
      <c r="R51" s="233"/>
      <c r="S51" s="233"/>
      <c r="T51" s="221">
        <f t="shared" si="30"/>
        <v>0</v>
      </c>
      <c r="U51" s="233">
        <v>1</v>
      </c>
      <c r="V51" s="233"/>
      <c r="W51" s="233"/>
      <c r="X51" s="221">
        <f t="shared" si="31"/>
        <v>0</v>
      </c>
      <c r="Y51" s="233">
        <v>1</v>
      </c>
      <c r="Z51" s="233"/>
      <c r="AA51" s="233"/>
      <c r="AB51" s="221">
        <f t="shared" si="32"/>
        <v>0</v>
      </c>
      <c r="AC51" s="233">
        <v>1</v>
      </c>
      <c r="AD51" s="233"/>
      <c r="AE51" s="233"/>
      <c r="AF51" s="221">
        <f t="shared" si="33"/>
        <v>0</v>
      </c>
      <c r="AG51" s="233">
        <v>1</v>
      </c>
      <c r="AH51" s="233"/>
      <c r="AI51" s="233"/>
      <c r="AJ51" s="221">
        <f t="shared" si="34"/>
        <v>0</v>
      </c>
      <c r="AK51" s="233">
        <v>1</v>
      </c>
      <c r="AL51" s="233"/>
      <c r="AM51" s="233"/>
      <c r="AN51" s="221">
        <f t="shared" si="35"/>
        <v>0</v>
      </c>
      <c r="AO51" s="233">
        <v>1</v>
      </c>
      <c r="AP51" s="233"/>
      <c r="AQ51" s="233"/>
      <c r="AR51" s="221">
        <f t="shared" si="36"/>
        <v>0</v>
      </c>
      <c r="AS51" s="233">
        <v>1</v>
      </c>
      <c r="AT51" s="233"/>
      <c r="AU51" s="233"/>
      <c r="AV51" s="221">
        <f t="shared" si="37"/>
        <v>0</v>
      </c>
      <c r="AW51" s="233">
        <v>1</v>
      </c>
      <c r="AX51" s="233"/>
      <c r="AY51" s="233"/>
      <c r="AZ51" s="221">
        <f t="shared" si="38"/>
        <v>0</v>
      </c>
      <c r="BA51" s="205">
        <f t="shared" si="39"/>
        <v>0</v>
      </c>
      <c r="BB51" s="239">
        <v>0</v>
      </c>
      <c r="BC51" s="205">
        <f t="shared" si="44"/>
        <v>0</v>
      </c>
      <c r="BD51" s="205" t="str">
        <f t="shared" si="40"/>
        <v>geen actie</v>
      </c>
      <c r="BE51" s="236">
        <v>50</v>
      </c>
      <c r="BF51" s="236"/>
      <c r="BG51" s="236"/>
      <c r="BH51" s="236"/>
      <c r="BI51" s="236"/>
      <c r="BJ51" s="236"/>
      <c r="BK51" s="236"/>
      <c r="BL51" s="236"/>
      <c r="BM51" s="236"/>
    </row>
    <row r="52" spans="1:65" x14ac:dyDescent="0.3">
      <c r="A52" s="201">
        <v>51</v>
      </c>
      <c r="B52" s="201" t="str">
        <f t="shared" si="26"/>
        <v>v</v>
      </c>
      <c r="C52" s="201"/>
      <c r="D52" s="256"/>
      <c r="E52" s="226"/>
      <c r="F52" s="241"/>
      <c r="G52" s="230"/>
      <c r="H52" s="229">
        <f t="shared" si="46"/>
        <v>0</v>
      </c>
      <c r="I52" s="205"/>
      <c r="J52" s="272">
        <f t="shared" si="27"/>
        <v>2019</v>
      </c>
      <c r="K52" s="205">
        <f t="shared" si="28"/>
        <v>0</v>
      </c>
      <c r="L52" s="217"/>
      <c r="M52" s="233">
        <v>1</v>
      </c>
      <c r="N52" s="233"/>
      <c r="O52" s="233"/>
      <c r="P52" s="221">
        <f t="shared" si="29"/>
        <v>0</v>
      </c>
      <c r="Q52" s="233">
        <v>1</v>
      </c>
      <c r="R52" s="233"/>
      <c r="S52" s="233"/>
      <c r="T52" s="221">
        <f t="shared" si="30"/>
        <v>0</v>
      </c>
      <c r="U52" s="233">
        <v>1</v>
      </c>
      <c r="V52" s="233"/>
      <c r="W52" s="233"/>
      <c r="X52" s="221">
        <f t="shared" si="31"/>
        <v>0</v>
      </c>
      <c r="Y52" s="233">
        <v>1</v>
      </c>
      <c r="Z52" s="233"/>
      <c r="AA52" s="233"/>
      <c r="AB52" s="221">
        <f t="shared" si="32"/>
        <v>0</v>
      </c>
      <c r="AC52" s="233">
        <v>1</v>
      </c>
      <c r="AD52" s="233"/>
      <c r="AE52" s="233"/>
      <c r="AF52" s="221">
        <f t="shared" si="33"/>
        <v>0</v>
      </c>
      <c r="AG52" s="233">
        <v>1</v>
      </c>
      <c r="AH52" s="233"/>
      <c r="AI52" s="233"/>
      <c r="AJ52" s="221">
        <f t="shared" si="34"/>
        <v>0</v>
      </c>
      <c r="AK52" s="233">
        <v>1</v>
      </c>
      <c r="AL52" s="233"/>
      <c r="AM52" s="233"/>
      <c r="AN52" s="221">
        <f t="shared" si="35"/>
        <v>0</v>
      </c>
      <c r="AO52" s="233">
        <v>1</v>
      </c>
      <c r="AP52" s="233"/>
      <c r="AQ52" s="233"/>
      <c r="AR52" s="221">
        <f t="shared" si="36"/>
        <v>0</v>
      </c>
      <c r="AS52" s="233">
        <v>1</v>
      </c>
      <c r="AT52" s="233"/>
      <c r="AU52" s="233"/>
      <c r="AV52" s="221">
        <f t="shared" si="37"/>
        <v>0</v>
      </c>
      <c r="AW52" s="233">
        <v>1</v>
      </c>
      <c r="AX52" s="233"/>
      <c r="AY52" s="233"/>
      <c r="AZ52" s="221">
        <f t="shared" si="38"/>
        <v>0</v>
      </c>
      <c r="BA52" s="205">
        <f t="shared" si="39"/>
        <v>0</v>
      </c>
      <c r="BB52" s="239">
        <v>0</v>
      </c>
      <c r="BC52" s="205">
        <f t="shared" si="44"/>
        <v>0</v>
      </c>
      <c r="BD52" s="205" t="str">
        <f t="shared" si="40"/>
        <v>geen actie</v>
      </c>
      <c r="BE52" s="236">
        <v>51</v>
      </c>
      <c r="BF52" s="236"/>
      <c r="BG52" s="236"/>
      <c r="BH52" s="236"/>
      <c r="BI52" s="236"/>
      <c r="BJ52" s="236"/>
      <c r="BK52" s="236"/>
      <c r="BL52" s="236"/>
      <c r="BM52" s="236"/>
    </row>
    <row r="53" spans="1:65" x14ac:dyDescent="0.3">
      <c r="A53" s="201">
        <v>52</v>
      </c>
      <c r="B53" s="201" t="str">
        <f t="shared" si="26"/>
        <v>v</v>
      </c>
      <c r="C53" s="201"/>
      <c r="D53" s="256"/>
      <c r="E53" s="226"/>
      <c r="F53" s="241"/>
      <c r="G53" s="230"/>
      <c r="H53" s="229">
        <f t="shared" si="46"/>
        <v>0</v>
      </c>
      <c r="I53" s="205"/>
      <c r="J53" s="272">
        <f t="shared" si="27"/>
        <v>2019</v>
      </c>
      <c r="K53" s="205">
        <f t="shared" si="28"/>
        <v>0</v>
      </c>
      <c r="L53" s="217"/>
      <c r="M53" s="233">
        <v>1</v>
      </c>
      <c r="N53" s="233"/>
      <c r="O53" s="233"/>
      <c r="P53" s="221">
        <f t="shared" si="29"/>
        <v>0</v>
      </c>
      <c r="Q53" s="233">
        <v>1</v>
      </c>
      <c r="R53" s="233"/>
      <c r="S53" s="233"/>
      <c r="T53" s="221">
        <f t="shared" si="30"/>
        <v>0</v>
      </c>
      <c r="U53" s="233">
        <v>1</v>
      </c>
      <c r="V53" s="233"/>
      <c r="W53" s="233"/>
      <c r="X53" s="221">
        <f t="shared" si="31"/>
        <v>0</v>
      </c>
      <c r="Y53" s="233">
        <v>1</v>
      </c>
      <c r="Z53" s="233"/>
      <c r="AA53" s="233"/>
      <c r="AB53" s="221">
        <f t="shared" si="32"/>
        <v>0</v>
      </c>
      <c r="AC53" s="233">
        <v>1</v>
      </c>
      <c r="AD53" s="233"/>
      <c r="AE53" s="233"/>
      <c r="AF53" s="221">
        <f t="shared" si="33"/>
        <v>0</v>
      </c>
      <c r="AG53" s="233">
        <v>1</v>
      </c>
      <c r="AH53" s="233"/>
      <c r="AI53" s="233"/>
      <c r="AJ53" s="221">
        <f t="shared" si="34"/>
        <v>0</v>
      </c>
      <c r="AK53" s="233">
        <v>1</v>
      </c>
      <c r="AL53" s="233"/>
      <c r="AM53" s="233"/>
      <c r="AN53" s="221">
        <f t="shared" si="35"/>
        <v>0</v>
      </c>
      <c r="AO53" s="233">
        <v>1</v>
      </c>
      <c r="AP53" s="233"/>
      <c r="AQ53" s="233"/>
      <c r="AR53" s="221">
        <f t="shared" si="36"/>
        <v>0</v>
      </c>
      <c r="AS53" s="233">
        <v>1</v>
      </c>
      <c r="AT53" s="233"/>
      <c r="AU53" s="233"/>
      <c r="AV53" s="221">
        <f t="shared" si="37"/>
        <v>0</v>
      </c>
      <c r="AW53" s="233">
        <v>1</v>
      </c>
      <c r="AX53" s="233"/>
      <c r="AY53" s="233"/>
      <c r="AZ53" s="221">
        <f t="shared" si="38"/>
        <v>0</v>
      </c>
      <c r="BA53" s="205">
        <f t="shared" si="39"/>
        <v>0</v>
      </c>
      <c r="BB53" s="239">
        <v>0</v>
      </c>
      <c r="BC53" s="205">
        <f t="shared" si="44"/>
        <v>0</v>
      </c>
      <c r="BD53" s="205" t="str">
        <f t="shared" si="40"/>
        <v>geen actie</v>
      </c>
      <c r="BE53" s="236">
        <v>52</v>
      </c>
      <c r="BF53" s="236"/>
      <c r="BG53" s="236"/>
      <c r="BH53" s="236"/>
      <c r="BI53" s="236"/>
      <c r="BJ53" s="236"/>
      <c r="BK53" s="236"/>
      <c r="BL53" s="236"/>
      <c r="BM53" s="236"/>
    </row>
    <row r="54" spans="1:65" x14ac:dyDescent="0.3">
      <c r="A54" s="201">
        <v>53</v>
      </c>
      <c r="B54" s="201" t="str">
        <f t="shared" si="26"/>
        <v>v</v>
      </c>
      <c r="C54" s="201"/>
      <c r="D54" s="256"/>
      <c r="E54" s="226"/>
      <c r="F54" s="241"/>
      <c r="G54" s="230"/>
      <c r="H54" s="229">
        <f t="shared" si="46"/>
        <v>0</v>
      </c>
      <c r="I54" s="205"/>
      <c r="J54" s="272">
        <f t="shared" si="27"/>
        <v>2019</v>
      </c>
      <c r="K54" s="205">
        <f t="shared" si="28"/>
        <v>0</v>
      </c>
      <c r="L54" s="217"/>
      <c r="M54" s="233">
        <v>1</v>
      </c>
      <c r="N54" s="233"/>
      <c r="O54" s="233"/>
      <c r="P54" s="221">
        <f t="shared" si="29"/>
        <v>0</v>
      </c>
      <c r="Q54" s="233">
        <v>1</v>
      </c>
      <c r="R54" s="233"/>
      <c r="S54" s="233"/>
      <c r="T54" s="221">
        <f t="shared" si="30"/>
        <v>0</v>
      </c>
      <c r="U54" s="233">
        <v>1</v>
      </c>
      <c r="V54" s="233"/>
      <c r="W54" s="233"/>
      <c r="X54" s="221">
        <f t="shared" si="31"/>
        <v>0</v>
      </c>
      <c r="Y54" s="233">
        <v>1</v>
      </c>
      <c r="Z54" s="233"/>
      <c r="AA54" s="233"/>
      <c r="AB54" s="221">
        <f t="shared" si="32"/>
        <v>0</v>
      </c>
      <c r="AC54" s="233">
        <v>1</v>
      </c>
      <c r="AD54" s="233"/>
      <c r="AE54" s="233"/>
      <c r="AF54" s="221">
        <f t="shared" si="33"/>
        <v>0</v>
      </c>
      <c r="AG54" s="233">
        <v>1</v>
      </c>
      <c r="AH54" s="233"/>
      <c r="AI54" s="233"/>
      <c r="AJ54" s="221">
        <f t="shared" si="34"/>
        <v>0</v>
      </c>
      <c r="AK54" s="233">
        <v>1</v>
      </c>
      <c r="AL54" s="233"/>
      <c r="AM54" s="233"/>
      <c r="AN54" s="221">
        <f t="shared" si="35"/>
        <v>0</v>
      </c>
      <c r="AO54" s="233">
        <v>1</v>
      </c>
      <c r="AP54" s="233"/>
      <c r="AQ54" s="233"/>
      <c r="AR54" s="221">
        <f t="shared" si="36"/>
        <v>0</v>
      </c>
      <c r="AS54" s="233">
        <v>1</v>
      </c>
      <c r="AT54" s="233"/>
      <c r="AU54" s="233"/>
      <c r="AV54" s="221">
        <f t="shared" si="37"/>
        <v>0</v>
      </c>
      <c r="AW54" s="233">
        <v>1</v>
      </c>
      <c r="AX54" s="233"/>
      <c r="AY54" s="233"/>
      <c r="AZ54" s="221">
        <f t="shared" si="38"/>
        <v>0</v>
      </c>
      <c r="BA54" s="205">
        <f t="shared" si="39"/>
        <v>0</v>
      </c>
      <c r="BB54" s="239">
        <v>0</v>
      </c>
      <c r="BC54" s="205">
        <f t="shared" si="44"/>
        <v>0</v>
      </c>
      <c r="BD54" s="205" t="str">
        <f t="shared" si="40"/>
        <v>geen actie</v>
      </c>
      <c r="BE54" s="236">
        <v>53</v>
      </c>
      <c r="BF54" s="236"/>
      <c r="BG54" s="236"/>
      <c r="BH54" s="236"/>
      <c r="BI54" s="236"/>
      <c r="BJ54" s="236"/>
      <c r="BK54" s="236"/>
      <c r="BL54" s="236"/>
      <c r="BM54" s="236"/>
    </row>
    <row r="55" spans="1:65" x14ac:dyDescent="0.3">
      <c r="A55" s="201">
        <v>54</v>
      </c>
      <c r="B55" s="201" t="str">
        <f t="shared" si="26"/>
        <v>v</v>
      </c>
      <c r="C55" s="201"/>
      <c r="D55" s="256"/>
      <c r="E55" s="226"/>
      <c r="F55" s="241"/>
      <c r="G55" s="230"/>
      <c r="H55" s="229">
        <f t="shared" si="46"/>
        <v>0</v>
      </c>
      <c r="I55" s="205"/>
      <c r="J55" s="272">
        <f t="shared" si="27"/>
        <v>2019</v>
      </c>
      <c r="K55" s="205">
        <f t="shared" si="28"/>
        <v>0</v>
      </c>
      <c r="L55" s="217"/>
      <c r="M55" s="233">
        <v>1</v>
      </c>
      <c r="N55" s="233"/>
      <c r="O55" s="233"/>
      <c r="P55" s="221">
        <f t="shared" si="29"/>
        <v>0</v>
      </c>
      <c r="Q55" s="233">
        <v>1</v>
      </c>
      <c r="R55" s="233"/>
      <c r="S55" s="233"/>
      <c r="T55" s="221">
        <f t="shared" si="30"/>
        <v>0</v>
      </c>
      <c r="U55" s="233">
        <v>1</v>
      </c>
      <c r="V55" s="233"/>
      <c r="W55" s="233"/>
      <c r="X55" s="221">
        <f t="shared" si="31"/>
        <v>0</v>
      </c>
      <c r="Y55" s="233">
        <v>1</v>
      </c>
      <c r="Z55" s="233"/>
      <c r="AA55" s="233"/>
      <c r="AB55" s="221">
        <f t="shared" si="32"/>
        <v>0</v>
      </c>
      <c r="AC55" s="233">
        <v>1</v>
      </c>
      <c r="AD55" s="233"/>
      <c r="AE55" s="233"/>
      <c r="AF55" s="221">
        <f t="shared" si="33"/>
        <v>0</v>
      </c>
      <c r="AG55" s="233">
        <v>1</v>
      </c>
      <c r="AH55" s="233"/>
      <c r="AI55" s="233"/>
      <c r="AJ55" s="221">
        <f t="shared" si="34"/>
        <v>0</v>
      </c>
      <c r="AK55" s="233">
        <v>1</v>
      </c>
      <c r="AL55" s="233"/>
      <c r="AM55" s="233"/>
      <c r="AN55" s="221">
        <f t="shared" si="35"/>
        <v>0</v>
      </c>
      <c r="AO55" s="233">
        <v>1</v>
      </c>
      <c r="AP55" s="233"/>
      <c r="AQ55" s="233"/>
      <c r="AR55" s="221">
        <f t="shared" si="36"/>
        <v>0</v>
      </c>
      <c r="AS55" s="233">
        <v>1</v>
      </c>
      <c r="AT55" s="233"/>
      <c r="AU55" s="233"/>
      <c r="AV55" s="221">
        <f t="shared" si="37"/>
        <v>0</v>
      </c>
      <c r="AW55" s="233">
        <v>1</v>
      </c>
      <c r="AX55" s="233"/>
      <c r="AY55" s="233"/>
      <c r="AZ55" s="221">
        <f t="shared" si="38"/>
        <v>0</v>
      </c>
      <c r="BA55" s="205">
        <f t="shared" si="39"/>
        <v>0</v>
      </c>
      <c r="BB55" s="239">
        <v>0</v>
      </c>
      <c r="BC55" s="205">
        <f t="shared" si="44"/>
        <v>0</v>
      </c>
      <c r="BD55" s="205" t="str">
        <f t="shared" si="40"/>
        <v>geen actie</v>
      </c>
      <c r="BE55" s="236">
        <v>54</v>
      </c>
      <c r="BF55" s="236"/>
      <c r="BG55" s="236"/>
      <c r="BH55" s="236"/>
      <c r="BI55" s="236"/>
      <c r="BJ55" s="236"/>
      <c r="BK55" s="236"/>
      <c r="BL55" s="236"/>
      <c r="BM55" s="236"/>
    </row>
    <row r="56" spans="1:65" x14ac:dyDescent="0.3">
      <c r="A56" s="201">
        <v>55</v>
      </c>
      <c r="B56" s="201" t="str">
        <f t="shared" si="26"/>
        <v>v</v>
      </c>
      <c r="C56" s="201"/>
      <c r="D56" s="256"/>
      <c r="E56" s="226"/>
      <c r="F56" s="241"/>
      <c r="G56" s="230"/>
      <c r="H56" s="229">
        <f t="shared" si="46"/>
        <v>0</v>
      </c>
      <c r="I56" s="205"/>
      <c r="J56" s="272">
        <f t="shared" si="27"/>
        <v>2019</v>
      </c>
      <c r="K56" s="205">
        <f t="shared" si="28"/>
        <v>0</v>
      </c>
      <c r="L56" s="217"/>
      <c r="M56" s="233">
        <v>1</v>
      </c>
      <c r="N56" s="233"/>
      <c r="O56" s="233"/>
      <c r="P56" s="221">
        <f t="shared" si="29"/>
        <v>0</v>
      </c>
      <c r="Q56" s="233">
        <v>1</v>
      </c>
      <c r="R56" s="233"/>
      <c r="S56" s="233"/>
      <c r="T56" s="221">
        <f t="shared" si="30"/>
        <v>0</v>
      </c>
      <c r="U56" s="233">
        <v>1</v>
      </c>
      <c r="V56" s="233"/>
      <c r="W56" s="233"/>
      <c r="X56" s="221">
        <f t="shared" si="31"/>
        <v>0</v>
      </c>
      <c r="Y56" s="233">
        <v>1</v>
      </c>
      <c r="Z56" s="233"/>
      <c r="AA56" s="233"/>
      <c r="AB56" s="221">
        <f t="shared" si="32"/>
        <v>0</v>
      </c>
      <c r="AC56" s="233">
        <v>1</v>
      </c>
      <c r="AD56" s="233"/>
      <c r="AE56" s="233"/>
      <c r="AF56" s="221">
        <f t="shared" si="33"/>
        <v>0</v>
      </c>
      <c r="AG56" s="233">
        <v>1</v>
      </c>
      <c r="AH56" s="233"/>
      <c r="AI56" s="233"/>
      <c r="AJ56" s="221">
        <f t="shared" si="34"/>
        <v>0</v>
      </c>
      <c r="AK56" s="233">
        <v>1</v>
      </c>
      <c r="AL56" s="233"/>
      <c r="AM56" s="233"/>
      <c r="AN56" s="221">
        <f t="shared" si="35"/>
        <v>0</v>
      </c>
      <c r="AO56" s="233">
        <v>1</v>
      </c>
      <c r="AP56" s="233"/>
      <c r="AQ56" s="233"/>
      <c r="AR56" s="221">
        <f t="shared" si="36"/>
        <v>0</v>
      </c>
      <c r="AS56" s="233">
        <v>1</v>
      </c>
      <c r="AT56" s="233"/>
      <c r="AU56" s="233"/>
      <c r="AV56" s="221">
        <f t="shared" si="37"/>
        <v>0</v>
      </c>
      <c r="AW56" s="233">
        <v>1</v>
      </c>
      <c r="AX56" s="233"/>
      <c r="AY56" s="233"/>
      <c r="AZ56" s="221">
        <f t="shared" si="38"/>
        <v>0</v>
      </c>
      <c r="BA56" s="205">
        <f t="shared" si="39"/>
        <v>0</v>
      </c>
      <c r="BB56" s="239">
        <v>0</v>
      </c>
      <c r="BC56" s="205">
        <f t="shared" si="44"/>
        <v>0</v>
      </c>
      <c r="BD56" s="205" t="str">
        <f t="shared" si="40"/>
        <v>geen actie</v>
      </c>
      <c r="BE56" s="236">
        <v>55</v>
      </c>
      <c r="BF56" s="236"/>
      <c r="BG56" s="236"/>
      <c r="BH56" s="236"/>
      <c r="BI56" s="236"/>
      <c r="BJ56" s="236"/>
      <c r="BK56" s="236"/>
      <c r="BL56" s="236"/>
      <c r="BM56" s="236"/>
    </row>
    <row r="57" spans="1:65" x14ac:dyDescent="0.3">
      <c r="A57" s="201">
        <v>56</v>
      </c>
      <c r="B57" s="201" t="str">
        <f t="shared" si="26"/>
        <v>v</v>
      </c>
      <c r="C57" s="201"/>
      <c r="D57" s="256"/>
      <c r="E57" s="226"/>
      <c r="F57" s="241"/>
      <c r="G57" s="230"/>
      <c r="H57" s="229">
        <f t="shared" si="46"/>
        <v>0</v>
      </c>
      <c r="I57" s="205"/>
      <c r="J57" s="272">
        <f t="shared" si="27"/>
        <v>2019</v>
      </c>
      <c r="K57" s="205">
        <f t="shared" si="28"/>
        <v>0</v>
      </c>
      <c r="L57" s="217"/>
      <c r="M57" s="233">
        <v>1</v>
      </c>
      <c r="N57" s="233"/>
      <c r="O57" s="233"/>
      <c r="P57" s="221">
        <f t="shared" si="29"/>
        <v>0</v>
      </c>
      <c r="Q57" s="233">
        <v>1</v>
      </c>
      <c r="R57" s="233"/>
      <c r="S57" s="233"/>
      <c r="T57" s="221">
        <f t="shared" si="30"/>
        <v>0</v>
      </c>
      <c r="U57" s="233">
        <v>1</v>
      </c>
      <c r="V57" s="233"/>
      <c r="W57" s="233"/>
      <c r="X57" s="221">
        <f t="shared" si="31"/>
        <v>0</v>
      </c>
      <c r="Y57" s="233">
        <v>1</v>
      </c>
      <c r="Z57" s="233"/>
      <c r="AA57" s="233"/>
      <c r="AB57" s="221">
        <f t="shared" si="32"/>
        <v>0</v>
      </c>
      <c r="AC57" s="233">
        <v>1</v>
      </c>
      <c r="AD57" s="233"/>
      <c r="AE57" s="233"/>
      <c r="AF57" s="221">
        <f t="shared" si="33"/>
        <v>0</v>
      </c>
      <c r="AG57" s="233">
        <v>1</v>
      </c>
      <c r="AH57" s="233"/>
      <c r="AI57" s="233"/>
      <c r="AJ57" s="221">
        <f t="shared" si="34"/>
        <v>0</v>
      </c>
      <c r="AK57" s="233">
        <v>1</v>
      </c>
      <c r="AL57" s="233"/>
      <c r="AM57" s="233"/>
      <c r="AN57" s="221">
        <f t="shared" si="35"/>
        <v>0</v>
      </c>
      <c r="AO57" s="233">
        <v>1</v>
      </c>
      <c r="AP57" s="233"/>
      <c r="AQ57" s="233"/>
      <c r="AR57" s="221">
        <f t="shared" si="36"/>
        <v>0</v>
      </c>
      <c r="AS57" s="233">
        <v>1</v>
      </c>
      <c r="AT57" s="233"/>
      <c r="AU57" s="233"/>
      <c r="AV57" s="221">
        <f t="shared" si="37"/>
        <v>0</v>
      </c>
      <c r="AW57" s="233">
        <v>1</v>
      </c>
      <c r="AX57" s="233"/>
      <c r="AY57" s="233"/>
      <c r="AZ57" s="221">
        <f t="shared" si="38"/>
        <v>0</v>
      </c>
      <c r="BA57" s="205">
        <f t="shared" si="39"/>
        <v>0</v>
      </c>
      <c r="BB57" s="239">
        <v>0</v>
      </c>
      <c r="BC57" s="205">
        <f t="shared" si="44"/>
        <v>0</v>
      </c>
      <c r="BD57" s="205" t="str">
        <f t="shared" si="40"/>
        <v>geen actie</v>
      </c>
      <c r="BE57" s="236">
        <v>56</v>
      </c>
      <c r="BF57" s="236"/>
      <c r="BG57" s="236"/>
      <c r="BH57" s="236"/>
      <c r="BI57" s="236"/>
      <c r="BJ57" s="236"/>
      <c r="BK57" s="236"/>
      <c r="BL57" s="236"/>
      <c r="BM57" s="236"/>
    </row>
    <row r="58" spans="1:65" x14ac:dyDescent="0.3">
      <c r="A58" s="201">
        <v>57</v>
      </c>
      <c r="B58" s="201" t="str">
        <f t="shared" si="26"/>
        <v>v</v>
      </c>
      <c r="C58" s="201"/>
      <c r="D58" s="256"/>
      <c r="E58" s="226"/>
      <c r="F58" s="241"/>
      <c r="G58" s="230"/>
      <c r="H58" s="229">
        <f t="shared" si="46"/>
        <v>0</v>
      </c>
      <c r="I58" s="205"/>
      <c r="J58" s="272">
        <f t="shared" si="27"/>
        <v>2019</v>
      </c>
      <c r="K58" s="205">
        <f t="shared" si="28"/>
        <v>0</v>
      </c>
      <c r="L58" s="217"/>
      <c r="M58" s="233">
        <v>1</v>
      </c>
      <c r="N58" s="233"/>
      <c r="O58" s="233"/>
      <c r="P58" s="221">
        <f t="shared" si="29"/>
        <v>0</v>
      </c>
      <c r="Q58" s="233">
        <v>1</v>
      </c>
      <c r="R58" s="233"/>
      <c r="S58" s="233"/>
      <c r="T58" s="221">
        <f t="shared" si="30"/>
        <v>0</v>
      </c>
      <c r="U58" s="233">
        <v>1</v>
      </c>
      <c r="V58" s="233"/>
      <c r="W58" s="233"/>
      <c r="X58" s="221">
        <f t="shared" si="31"/>
        <v>0</v>
      </c>
      <c r="Y58" s="233">
        <v>1</v>
      </c>
      <c r="Z58" s="233"/>
      <c r="AA58" s="233"/>
      <c r="AB58" s="221">
        <f t="shared" si="32"/>
        <v>0</v>
      </c>
      <c r="AC58" s="233">
        <v>1</v>
      </c>
      <c r="AD58" s="233"/>
      <c r="AE58" s="233"/>
      <c r="AF58" s="221">
        <f t="shared" si="33"/>
        <v>0</v>
      </c>
      <c r="AG58" s="233">
        <v>1</v>
      </c>
      <c r="AH58" s="233"/>
      <c r="AI58" s="233"/>
      <c r="AJ58" s="221">
        <f t="shared" si="34"/>
        <v>0</v>
      </c>
      <c r="AK58" s="233">
        <v>1</v>
      </c>
      <c r="AL58" s="233"/>
      <c r="AM58" s="233"/>
      <c r="AN58" s="221">
        <f t="shared" si="35"/>
        <v>0</v>
      </c>
      <c r="AO58" s="233">
        <v>1</v>
      </c>
      <c r="AP58" s="233"/>
      <c r="AQ58" s="233"/>
      <c r="AR58" s="221">
        <f t="shared" si="36"/>
        <v>0</v>
      </c>
      <c r="AS58" s="233">
        <v>1</v>
      </c>
      <c r="AT58" s="233"/>
      <c r="AU58" s="233"/>
      <c r="AV58" s="221">
        <f t="shared" si="37"/>
        <v>0</v>
      </c>
      <c r="AW58" s="233">
        <v>1</v>
      </c>
      <c r="AX58" s="233"/>
      <c r="AY58" s="233"/>
      <c r="AZ58" s="221">
        <f t="shared" si="38"/>
        <v>0</v>
      </c>
      <c r="BA58" s="205">
        <f t="shared" si="39"/>
        <v>0</v>
      </c>
      <c r="BB58" s="239">
        <v>0</v>
      </c>
      <c r="BC58" s="205">
        <f t="shared" si="44"/>
        <v>0</v>
      </c>
      <c r="BD58" s="205" t="str">
        <f t="shared" si="40"/>
        <v>geen actie</v>
      </c>
      <c r="BE58" s="236">
        <v>57</v>
      </c>
      <c r="BF58" s="236"/>
      <c r="BG58" s="236"/>
      <c r="BH58" s="236"/>
      <c r="BI58" s="236"/>
      <c r="BJ58" s="236"/>
      <c r="BK58" s="236"/>
      <c r="BL58" s="236"/>
      <c r="BM58" s="236"/>
    </row>
    <row r="59" spans="1:65" x14ac:dyDescent="0.3">
      <c r="A59" s="201">
        <v>58</v>
      </c>
      <c r="B59" s="201" t="str">
        <f t="shared" si="26"/>
        <v>v</v>
      </c>
      <c r="C59" s="201"/>
      <c r="D59" s="256"/>
      <c r="E59" s="226"/>
      <c r="F59" s="241"/>
      <c r="G59" s="230"/>
      <c r="H59" s="229">
        <f t="shared" si="46"/>
        <v>0</v>
      </c>
      <c r="I59" s="205"/>
      <c r="J59" s="272">
        <f t="shared" si="27"/>
        <v>2019</v>
      </c>
      <c r="K59" s="205">
        <f t="shared" si="28"/>
        <v>0</v>
      </c>
      <c r="L59" s="217"/>
      <c r="M59" s="233">
        <v>1</v>
      </c>
      <c r="N59" s="233"/>
      <c r="O59" s="233"/>
      <c r="P59" s="221">
        <f t="shared" si="29"/>
        <v>0</v>
      </c>
      <c r="Q59" s="233">
        <v>1</v>
      </c>
      <c r="R59" s="233"/>
      <c r="S59" s="233"/>
      <c r="T59" s="221">
        <f t="shared" si="30"/>
        <v>0</v>
      </c>
      <c r="U59" s="233">
        <v>1</v>
      </c>
      <c r="V59" s="233"/>
      <c r="W59" s="233"/>
      <c r="X59" s="221">
        <f t="shared" si="31"/>
        <v>0</v>
      </c>
      <c r="Y59" s="233">
        <v>1</v>
      </c>
      <c r="Z59" s="233"/>
      <c r="AA59" s="233"/>
      <c r="AB59" s="221"/>
      <c r="AC59" s="233">
        <v>1</v>
      </c>
      <c r="AD59" s="233"/>
      <c r="AE59" s="233"/>
      <c r="AF59" s="221"/>
      <c r="AG59" s="233">
        <v>1</v>
      </c>
      <c r="AH59" s="233"/>
      <c r="AI59" s="233"/>
      <c r="AJ59" s="221"/>
      <c r="AK59" s="233">
        <v>1</v>
      </c>
      <c r="AL59" s="233"/>
      <c r="AM59" s="233"/>
      <c r="AN59" s="221">
        <f t="shared" si="35"/>
        <v>0</v>
      </c>
      <c r="AO59" s="233">
        <v>1</v>
      </c>
      <c r="AP59" s="233"/>
      <c r="AQ59" s="233"/>
      <c r="AR59" s="221">
        <f t="shared" si="36"/>
        <v>0</v>
      </c>
      <c r="AS59" s="233">
        <v>1</v>
      </c>
      <c r="AT59" s="233"/>
      <c r="AU59" s="233"/>
      <c r="AV59" s="221">
        <f t="shared" si="37"/>
        <v>0</v>
      </c>
      <c r="AW59" s="233">
        <v>1</v>
      </c>
      <c r="AX59" s="233"/>
      <c r="AY59" s="233"/>
      <c r="AZ59" s="221">
        <f t="shared" si="38"/>
        <v>0</v>
      </c>
      <c r="BA59" s="205">
        <f t="shared" si="39"/>
        <v>0</v>
      </c>
      <c r="BB59" s="239">
        <v>0</v>
      </c>
      <c r="BC59" s="205">
        <f t="shared" si="44"/>
        <v>0</v>
      </c>
      <c r="BD59" s="205" t="str">
        <f t="shared" si="40"/>
        <v>geen actie</v>
      </c>
      <c r="BE59" s="236">
        <v>58</v>
      </c>
      <c r="BF59" s="236"/>
      <c r="BG59" s="236"/>
      <c r="BH59" s="236"/>
      <c r="BI59" s="236"/>
      <c r="BJ59" s="236"/>
      <c r="BK59" s="236"/>
      <c r="BL59" s="236"/>
      <c r="BM59" s="236"/>
    </row>
    <row r="60" spans="1:65" x14ac:dyDescent="0.3">
      <c r="A60" s="201">
        <v>59</v>
      </c>
      <c r="B60" s="201" t="str">
        <f t="shared" si="26"/>
        <v>v</v>
      </c>
      <c r="C60" s="201"/>
      <c r="D60" s="256"/>
      <c r="E60" s="226"/>
      <c r="F60" s="241"/>
      <c r="G60" s="230"/>
      <c r="H60" s="229">
        <f t="shared" si="46"/>
        <v>0</v>
      </c>
      <c r="I60" s="205"/>
      <c r="J60" s="272">
        <f t="shared" si="27"/>
        <v>2019</v>
      </c>
      <c r="K60" s="205">
        <f t="shared" si="28"/>
        <v>0</v>
      </c>
      <c r="L60" s="217"/>
      <c r="M60" s="233">
        <v>1</v>
      </c>
      <c r="N60" s="233"/>
      <c r="O60" s="233"/>
      <c r="P60" s="221">
        <f t="shared" si="29"/>
        <v>0</v>
      </c>
      <c r="Q60" s="233">
        <v>1</v>
      </c>
      <c r="R60" s="233"/>
      <c r="S60" s="233"/>
      <c r="T60" s="221">
        <f t="shared" si="30"/>
        <v>0</v>
      </c>
      <c r="U60" s="233">
        <v>1</v>
      </c>
      <c r="V60" s="233"/>
      <c r="W60" s="233"/>
      <c r="X60" s="221">
        <f t="shared" si="31"/>
        <v>0</v>
      </c>
      <c r="Y60" s="233">
        <v>1</v>
      </c>
      <c r="Z60" s="233"/>
      <c r="AA60" s="233"/>
      <c r="AB60" s="221">
        <f t="shared" ref="AB60:AB91" si="47">SUM(Z60*10+AA60)/Y60*10</f>
        <v>0</v>
      </c>
      <c r="AC60" s="233">
        <v>1</v>
      </c>
      <c r="AD60" s="233"/>
      <c r="AE60" s="233"/>
      <c r="AF60" s="221">
        <f t="shared" ref="AF60:AF91" si="48">SUM(AD60*10+AE60)/AC60*10</f>
        <v>0</v>
      </c>
      <c r="AG60" s="233">
        <v>1</v>
      </c>
      <c r="AH60" s="233"/>
      <c r="AI60" s="233"/>
      <c r="AJ60" s="221">
        <f t="shared" ref="AJ60:AJ91" si="49">SUM(AH60*10+AI60)/AG60*10</f>
        <v>0</v>
      </c>
      <c r="AK60" s="233">
        <v>1</v>
      </c>
      <c r="AL60" s="233"/>
      <c r="AM60" s="233"/>
      <c r="AN60" s="221">
        <f t="shared" si="35"/>
        <v>0</v>
      </c>
      <c r="AO60" s="233">
        <v>1</v>
      </c>
      <c r="AP60" s="233"/>
      <c r="AQ60" s="233"/>
      <c r="AR60" s="221">
        <f t="shared" si="36"/>
        <v>0</v>
      </c>
      <c r="AS60" s="233">
        <v>1</v>
      </c>
      <c r="AT60" s="233"/>
      <c r="AU60" s="233"/>
      <c r="AV60" s="221">
        <f t="shared" si="37"/>
        <v>0</v>
      </c>
      <c r="AW60" s="233">
        <v>1</v>
      </c>
      <c r="AX60" s="233"/>
      <c r="AY60" s="233"/>
      <c r="AZ60" s="221">
        <f t="shared" si="38"/>
        <v>0</v>
      </c>
      <c r="BA60" s="205">
        <f t="shared" si="39"/>
        <v>0</v>
      </c>
      <c r="BB60" s="239">
        <v>0</v>
      </c>
      <c r="BC60" s="205">
        <f t="shared" si="44"/>
        <v>0</v>
      </c>
      <c r="BD60" s="205" t="str">
        <f t="shared" si="40"/>
        <v>geen actie</v>
      </c>
      <c r="BE60" s="236">
        <v>59</v>
      </c>
      <c r="BF60" s="236"/>
      <c r="BG60" s="236"/>
      <c r="BH60" s="236"/>
      <c r="BI60" s="236"/>
      <c r="BJ60" s="236"/>
      <c r="BK60" s="236"/>
      <c r="BL60" s="236"/>
      <c r="BM60" s="236"/>
    </row>
    <row r="61" spans="1:65" x14ac:dyDescent="0.3">
      <c r="A61" s="201">
        <v>60</v>
      </c>
      <c r="B61" s="201" t="str">
        <f t="shared" si="26"/>
        <v>v</v>
      </c>
      <c r="C61" s="201"/>
      <c r="D61" s="256"/>
      <c r="E61" s="226"/>
      <c r="F61" s="241"/>
      <c r="G61" s="230"/>
      <c r="H61" s="229">
        <f t="shared" si="46"/>
        <v>0</v>
      </c>
      <c r="I61" s="205"/>
      <c r="J61" s="272">
        <f t="shared" si="27"/>
        <v>2019</v>
      </c>
      <c r="K61" s="205">
        <f t="shared" si="28"/>
        <v>0</v>
      </c>
      <c r="L61" s="217"/>
      <c r="M61" s="233">
        <v>1</v>
      </c>
      <c r="N61" s="233"/>
      <c r="O61" s="233"/>
      <c r="P61" s="221">
        <f t="shared" si="29"/>
        <v>0</v>
      </c>
      <c r="Q61" s="233">
        <v>1</v>
      </c>
      <c r="R61" s="233"/>
      <c r="S61" s="233"/>
      <c r="T61" s="221">
        <f t="shared" si="30"/>
        <v>0</v>
      </c>
      <c r="U61" s="233">
        <v>1</v>
      </c>
      <c r="V61" s="233"/>
      <c r="W61" s="233"/>
      <c r="X61" s="221">
        <f t="shared" si="31"/>
        <v>0</v>
      </c>
      <c r="Y61" s="233">
        <v>1</v>
      </c>
      <c r="Z61" s="233"/>
      <c r="AA61" s="233"/>
      <c r="AB61" s="221">
        <f t="shared" si="47"/>
        <v>0</v>
      </c>
      <c r="AC61" s="233">
        <v>1</v>
      </c>
      <c r="AD61" s="233"/>
      <c r="AE61" s="233"/>
      <c r="AF61" s="221">
        <f t="shared" si="48"/>
        <v>0</v>
      </c>
      <c r="AG61" s="233">
        <v>1</v>
      </c>
      <c r="AH61" s="233"/>
      <c r="AI61" s="233"/>
      <c r="AJ61" s="221">
        <f t="shared" si="49"/>
        <v>0</v>
      </c>
      <c r="AK61" s="233">
        <v>1</v>
      </c>
      <c r="AL61" s="233"/>
      <c r="AM61" s="233"/>
      <c r="AN61" s="221">
        <f t="shared" si="35"/>
        <v>0</v>
      </c>
      <c r="AO61" s="233">
        <v>1</v>
      </c>
      <c r="AP61" s="233"/>
      <c r="AQ61" s="233"/>
      <c r="AR61" s="221">
        <f t="shared" si="36"/>
        <v>0</v>
      </c>
      <c r="AS61" s="233">
        <v>1</v>
      </c>
      <c r="AT61" s="233"/>
      <c r="AU61" s="233"/>
      <c r="AV61" s="221">
        <f t="shared" si="37"/>
        <v>0</v>
      </c>
      <c r="AW61" s="233">
        <v>1</v>
      </c>
      <c r="AX61" s="233"/>
      <c r="AY61" s="233"/>
      <c r="AZ61" s="221">
        <f t="shared" si="38"/>
        <v>0</v>
      </c>
      <c r="BA61" s="205">
        <f t="shared" si="39"/>
        <v>0</v>
      </c>
      <c r="BB61" s="239">
        <v>0</v>
      </c>
      <c r="BC61" s="205">
        <f t="shared" si="44"/>
        <v>0</v>
      </c>
      <c r="BD61" s="205" t="str">
        <f t="shared" si="40"/>
        <v>geen actie</v>
      </c>
      <c r="BE61" s="236">
        <v>60</v>
      </c>
      <c r="BF61" s="236"/>
      <c r="BG61" s="236"/>
      <c r="BH61" s="236"/>
      <c r="BI61" s="236"/>
      <c r="BJ61" s="236"/>
      <c r="BK61" s="236"/>
      <c r="BL61" s="236"/>
      <c r="BM61" s="236"/>
    </row>
    <row r="62" spans="1:65" x14ac:dyDescent="0.3">
      <c r="A62" s="201">
        <v>61</v>
      </c>
      <c r="B62" s="201" t="str">
        <f t="shared" si="26"/>
        <v>v</v>
      </c>
      <c r="C62" s="201"/>
      <c r="D62" s="256"/>
      <c r="E62" s="226"/>
      <c r="F62" s="241"/>
      <c r="G62" s="230"/>
      <c r="H62" s="229">
        <f t="shared" si="46"/>
        <v>0</v>
      </c>
      <c r="I62" s="205"/>
      <c r="J62" s="272">
        <f t="shared" si="27"/>
        <v>2019</v>
      </c>
      <c r="K62" s="205">
        <f t="shared" si="28"/>
        <v>0</v>
      </c>
      <c r="L62" s="217"/>
      <c r="M62" s="233">
        <v>1</v>
      </c>
      <c r="N62" s="233"/>
      <c r="O62" s="233"/>
      <c r="P62" s="221">
        <f t="shared" si="29"/>
        <v>0</v>
      </c>
      <c r="Q62" s="233">
        <v>1</v>
      </c>
      <c r="R62" s="233"/>
      <c r="S62" s="233"/>
      <c r="T62" s="221">
        <f t="shared" si="30"/>
        <v>0</v>
      </c>
      <c r="U62" s="233">
        <v>1</v>
      </c>
      <c r="V62" s="233"/>
      <c r="W62" s="233"/>
      <c r="X62" s="221">
        <f t="shared" si="31"/>
        <v>0</v>
      </c>
      <c r="Y62" s="233">
        <v>1</v>
      </c>
      <c r="Z62" s="233"/>
      <c r="AA62" s="233"/>
      <c r="AB62" s="221">
        <f t="shared" si="47"/>
        <v>0</v>
      </c>
      <c r="AC62" s="233">
        <v>1</v>
      </c>
      <c r="AD62" s="233"/>
      <c r="AE62" s="233"/>
      <c r="AF62" s="221">
        <f t="shared" si="48"/>
        <v>0</v>
      </c>
      <c r="AG62" s="233">
        <v>1</v>
      </c>
      <c r="AH62" s="233"/>
      <c r="AI62" s="233"/>
      <c r="AJ62" s="221">
        <f t="shared" si="49"/>
        <v>0</v>
      </c>
      <c r="AK62" s="233">
        <v>1</v>
      </c>
      <c r="AL62" s="233"/>
      <c r="AM62" s="233"/>
      <c r="AN62" s="221">
        <f t="shared" si="35"/>
        <v>0</v>
      </c>
      <c r="AO62" s="233">
        <v>1</v>
      </c>
      <c r="AP62" s="233"/>
      <c r="AQ62" s="233"/>
      <c r="AR62" s="221">
        <f t="shared" si="36"/>
        <v>0</v>
      </c>
      <c r="AS62" s="233">
        <v>1</v>
      </c>
      <c r="AT62" s="233"/>
      <c r="AU62" s="233"/>
      <c r="AV62" s="221">
        <f t="shared" si="37"/>
        <v>0</v>
      </c>
      <c r="AW62" s="233">
        <v>1</v>
      </c>
      <c r="AX62" s="233"/>
      <c r="AY62" s="233"/>
      <c r="AZ62" s="221">
        <f t="shared" si="38"/>
        <v>0</v>
      </c>
      <c r="BA62" s="205">
        <f t="shared" si="39"/>
        <v>0</v>
      </c>
      <c r="BB62" s="239">
        <v>0</v>
      </c>
      <c r="BC62" s="205">
        <f t="shared" si="44"/>
        <v>0</v>
      </c>
      <c r="BD62" s="205" t="str">
        <f t="shared" si="40"/>
        <v>geen actie</v>
      </c>
      <c r="BE62" s="236">
        <v>61</v>
      </c>
      <c r="BF62" s="236"/>
      <c r="BG62" s="236"/>
      <c r="BH62" s="236"/>
      <c r="BI62" s="236"/>
      <c r="BJ62" s="236"/>
      <c r="BK62" s="236"/>
      <c r="BL62" s="236"/>
      <c r="BM62" s="236"/>
    </row>
    <row r="63" spans="1:65" x14ac:dyDescent="0.3">
      <c r="A63" s="201">
        <v>62</v>
      </c>
      <c r="B63" s="201" t="str">
        <f t="shared" si="26"/>
        <v>v</v>
      </c>
      <c r="C63" s="201"/>
      <c r="D63" s="256"/>
      <c r="E63" s="226"/>
      <c r="F63" s="241"/>
      <c r="G63" s="230"/>
      <c r="H63" s="229">
        <f t="shared" si="46"/>
        <v>0</v>
      </c>
      <c r="I63" s="205"/>
      <c r="J63" s="272">
        <f t="shared" si="27"/>
        <v>2019</v>
      </c>
      <c r="K63" s="205">
        <f t="shared" si="28"/>
        <v>0</v>
      </c>
      <c r="L63" s="217"/>
      <c r="M63" s="233">
        <v>1</v>
      </c>
      <c r="N63" s="233"/>
      <c r="O63" s="233"/>
      <c r="P63" s="221">
        <f t="shared" si="29"/>
        <v>0</v>
      </c>
      <c r="Q63" s="233">
        <v>1</v>
      </c>
      <c r="R63" s="233"/>
      <c r="S63" s="233"/>
      <c r="T63" s="221">
        <f t="shared" si="30"/>
        <v>0</v>
      </c>
      <c r="U63" s="233">
        <v>1</v>
      </c>
      <c r="V63" s="233"/>
      <c r="W63" s="233"/>
      <c r="X63" s="221">
        <f t="shared" si="31"/>
        <v>0</v>
      </c>
      <c r="Y63" s="233">
        <v>1</v>
      </c>
      <c r="Z63" s="233"/>
      <c r="AA63" s="233"/>
      <c r="AB63" s="221">
        <f t="shared" si="47"/>
        <v>0</v>
      </c>
      <c r="AC63" s="233">
        <v>1</v>
      </c>
      <c r="AD63" s="233"/>
      <c r="AE63" s="233"/>
      <c r="AF63" s="221">
        <f t="shared" si="48"/>
        <v>0</v>
      </c>
      <c r="AG63" s="233">
        <v>1</v>
      </c>
      <c r="AH63" s="233"/>
      <c r="AI63" s="233"/>
      <c r="AJ63" s="221">
        <f t="shared" si="49"/>
        <v>0</v>
      </c>
      <c r="AK63" s="233">
        <v>1</v>
      </c>
      <c r="AL63" s="233"/>
      <c r="AM63" s="233"/>
      <c r="AN63" s="221">
        <f t="shared" si="35"/>
        <v>0</v>
      </c>
      <c r="AO63" s="233">
        <v>1</v>
      </c>
      <c r="AP63" s="233"/>
      <c r="AQ63" s="233"/>
      <c r="AR63" s="221">
        <f t="shared" si="36"/>
        <v>0</v>
      </c>
      <c r="AS63" s="233">
        <v>1</v>
      </c>
      <c r="AT63" s="233"/>
      <c r="AU63" s="233"/>
      <c r="AV63" s="221">
        <f t="shared" si="37"/>
        <v>0</v>
      </c>
      <c r="AW63" s="233">
        <v>1</v>
      </c>
      <c r="AX63" s="233"/>
      <c r="AY63" s="233"/>
      <c r="AZ63" s="221">
        <f t="shared" si="38"/>
        <v>0</v>
      </c>
      <c r="BA63" s="205">
        <f t="shared" si="39"/>
        <v>0</v>
      </c>
      <c r="BB63" s="239">
        <v>0</v>
      </c>
      <c r="BC63" s="205">
        <f t="shared" si="44"/>
        <v>0</v>
      </c>
      <c r="BD63" s="205" t="str">
        <f t="shared" si="40"/>
        <v>geen actie</v>
      </c>
      <c r="BE63" s="236">
        <v>62</v>
      </c>
      <c r="BF63" s="236"/>
      <c r="BG63" s="236"/>
      <c r="BH63" s="236"/>
      <c r="BI63" s="236"/>
      <c r="BJ63" s="236"/>
      <c r="BK63" s="236"/>
      <c r="BL63" s="236"/>
      <c r="BM63" s="236"/>
    </row>
    <row r="64" spans="1:65" x14ac:dyDescent="0.3">
      <c r="A64" s="201">
        <v>63</v>
      </c>
      <c r="B64" s="201" t="str">
        <f t="shared" si="26"/>
        <v>v</v>
      </c>
      <c r="C64" s="201"/>
      <c r="D64" s="256"/>
      <c r="E64" s="226"/>
      <c r="F64" s="241"/>
      <c r="G64" s="230"/>
      <c r="H64" s="229">
        <f t="shared" si="46"/>
        <v>0</v>
      </c>
      <c r="I64" s="205"/>
      <c r="J64" s="272">
        <f t="shared" si="27"/>
        <v>2019</v>
      </c>
      <c r="K64" s="205">
        <f t="shared" si="28"/>
        <v>0</v>
      </c>
      <c r="L64" s="217"/>
      <c r="M64" s="233">
        <v>1</v>
      </c>
      <c r="N64" s="233"/>
      <c r="O64" s="233"/>
      <c r="P64" s="221">
        <f t="shared" si="29"/>
        <v>0</v>
      </c>
      <c r="Q64" s="233">
        <v>1</v>
      </c>
      <c r="R64" s="233"/>
      <c r="S64" s="233"/>
      <c r="T64" s="221">
        <f t="shared" si="30"/>
        <v>0</v>
      </c>
      <c r="U64" s="233">
        <v>1</v>
      </c>
      <c r="V64" s="233"/>
      <c r="W64" s="233"/>
      <c r="X64" s="221">
        <f t="shared" si="31"/>
        <v>0</v>
      </c>
      <c r="Y64" s="233">
        <v>1</v>
      </c>
      <c r="Z64" s="233"/>
      <c r="AA64" s="233"/>
      <c r="AB64" s="221">
        <f t="shared" si="47"/>
        <v>0</v>
      </c>
      <c r="AC64" s="233">
        <v>1</v>
      </c>
      <c r="AD64" s="233"/>
      <c r="AE64" s="233"/>
      <c r="AF64" s="221">
        <f t="shared" si="48"/>
        <v>0</v>
      </c>
      <c r="AG64" s="233">
        <v>1</v>
      </c>
      <c r="AH64" s="233"/>
      <c r="AI64" s="233"/>
      <c r="AJ64" s="221">
        <f t="shared" si="49"/>
        <v>0</v>
      </c>
      <c r="AK64" s="233">
        <v>1</v>
      </c>
      <c r="AL64" s="233"/>
      <c r="AM64" s="233"/>
      <c r="AN64" s="221">
        <f t="shared" si="35"/>
        <v>0</v>
      </c>
      <c r="AO64" s="233">
        <v>1</v>
      </c>
      <c r="AP64" s="233"/>
      <c r="AQ64" s="233"/>
      <c r="AR64" s="221">
        <f t="shared" si="36"/>
        <v>0</v>
      </c>
      <c r="AS64" s="233">
        <v>1</v>
      </c>
      <c r="AT64" s="233"/>
      <c r="AU64" s="233"/>
      <c r="AV64" s="221">
        <f t="shared" si="37"/>
        <v>0</v>
      </c>
      <c r="AW64" s="233">
        <v>1</v>
      </c>
      <c r="AX64" s="233"/>
      <c r="AY64" s="233"/>
      <c r="AZ64" s="221">
        <f t="shared" si="38"/>
        <v>0</v>
      </c>
      <c r="BA64" s="205">
        <f t="shared" si="39"/>
        <v>0</v>
      </c>
      <c r="BB64" s="239">
        <v>0</v>
      </c>
      <c r="BC64" s="205">
        <f t="shared" si="44"/>
        <v>0</v>
      </c>
      <c r="BD64" s="205" t="str">
        <f t="shared" si="40"/>
        <v>geen actie</v>
      </c>
      <c r="BE64" s="236">
        <v>63</v>
      </c>
      <c r="BF64" s="236"/>
      <c r="BG64" s="236"/>
      <c r="BH64" s="236"/>
      <c r="BI64" s="236"/>
      <c r="BJ64" s="236"/>
      <c r="BK64" s="236"/>
      <c r="BL64" s="236"/>
      <c r="BM64" s="236"/>
    </row>
    <row r="65" spans="1:65" x14ac:dyDescent="0.3">
      <c r="A65" s="201">
        <v>64</v>
      </c>
      <c r="B65" s="201" t="str">
        <f t="shared" si="26"/>
        <v>v</v>
      </c>
      <c r="C65" s="201"/>
      <c r="D65" s="256"/>
      <c r="E65" s="226"/>
      <c r="F65" s="241"/>
      <c r="G65" s="230"/>
      <c r="H65" s="229">
        <f t="shared" si="46"/>
        <v>0</v>
      </c>
      <c r="I65" s="205"/>
      <c r="J65" s="272">
        <f t="shared" si="27"/>
        <v>2019</v>
      </c>
      <c r="K65" s="205">
        <f t="shared" si="28"/>
        <v>0</v>
      </c>
      <c r="L65" s="217"/>
      <c r="M65" s="233">
        <v>1</v>
      </c>
      <c r="N65" s="233"/>
      <c r="O65" s="233"/>
      <c r="P65" s="221">
        <f t="shared" si="29"/>
        <v>0</v>
      </c>
      <c r="Q65" s="233">
        <v>1</v>
      </c>
      <c r="R65" s="233"/>
      <c r="S65" s="233"/>
      <c r="T65" s="221">
        <f t="shared" si="30"/>
        <v>0</v>
      </c>
      <c r="U65" s="233">
        <v>1</v>
      </c>
      <c r="V65" s="233"/>
      <c r="W65" s="233"/>
      <c r="X65" s="221">
        <f t="shared" si="31"/>
        <v>0</v>
      </c>
      <c r="Y65" s="233">
        <v>1</v>
      </c>
      <c r="Z65" s="233"/>
      <c r="AA65" s="233"/>
      <c r="AB65" s="221">
        <f t="shared" si="47"/>
        <v>0</v>
      </c>
      <c r="AC65" s="233">
        <v>1</v>
      </c>
      <c r="AD65" s="233"/>
      <c r="AE65" s="233"/>
      <c r="AF65" s="221">
        <f t="shared" si="48"/>
        <v>0</v>
      </c>
      <c r="AG65" s="233">
        <v>1</v>
      </c>
      <c r="AH65" s="233"/>
      <c r="AI65" s="233"/>
      <c r="AJ65" s="221">
        <f t="shared" si="49"/>
        <v>0</v>
      </c>
      <c r="AK65" s="233">
        <v>1</v>
      </c>
      <c r="AL65" s="233"/>
      <c r="AM65" s="233"/>
      <c r="AN65" s="221">
        <f t="shared" si="35"/>
        <v>0</v>
      </c>
      <c r="AO65" s="233">
        <v>1</v>
      </c>
      <c r="AP65" s="233"/>
      <c r="AQ65" s="233"/>
      <c r="AR65" s="221">
        <f t="shared" si="36"/>
        <v>0</v>
      </c>
      <c r="AS65" s="233">
        <v>1</v>
      </c>
      <c r="AT65" s="233"/>
      <c r="AU65" s="233"/>
      <c r="AV65" s="221">
        <f t="shared" si="37"/>
        <v>0</v>
      </c>
      <c r="AW65" s="233">
        <v>1</v>
      </c>
      <c r="AX65" s="233"/>
      <c r="AY65" s="233"/>
      <c r="AZ65" s="221">
        <f t="shared" si="38"/>
        <v>0</v>
      </c>
      <c r="BA65" s="205">
        <f t="shared" si="39"/>
        <v>0</v>
      </c>
      <c r="BB65" s="239">
        <v>0</v>
      </c>
      <c r="BC65" s="205">
        <f t="shared" si="44"/>
        <v>0</v>
      </c>
      <c r="BD65" s="205" t="str">
        <f t="shared" si="40"/>
        <v>geen actie</v>
      </c>
      <c r="BE65" s="236">
        <v>64</v>
      </c>
      <c r="BF65" s="236"/>
      <c r="BG65" s="236"/>
      <c r="BH65" s="236"/>
      <c r="BI65" s="236"/>
      <c r="BJ65" s="236"/>
      <c r="BK65" s="236"/>
      <c r="BL65" s="236"/>
      <c r="BM65" s="236"/>
    </row>
    <row r="66" spans="1:65" x14ac:dyDescent="0.3">
      <c r="A66" s="201">
        <v>65</v>
      </c>
      <c r="B66" s="201" t="str">
        <f t="shared" ref="B66:B97" si="50">IF(A66=BE66,"v","x")</f>
        <v>v</v>
      </c>
      <c r="C66" s="201"/>
      <c r="D66" s="256"/>
      <c r="E66" s="226"/>
      <c r="F66" s="241"/>
      <c r="G66" s="230"/>
      <c r="H66" s="229">
        <f t="shared" si="46"/>
        <v>0</v>
      </c>
      <c r="I66" s="205"/>
      <c r="J66" s="272">
        <f t="shared" ref="J66:J97" si="51">2019-I66</f>
        <v>2019</v>
      </c>
      <c r="K66" s="205">
        <f t="shared" ref="K66:K97" si="52">H66-L66</f>
        <v>0</v>
      </c>
      <c r="L66" s="217"/>
      <c r="M66" s="233">
        <v>1</v>
      </c>
      <c r="N66" s="233"/>
      <c r="O66" s="233"/>
      <c r="P66" s="221">
        <f t="shared" ref="P66:P97" si="53">SUM(N66*10+O66)/M66*10</f>
        <v>0</v>
      </c>
      <c r="Q66" s="233">
        <v>1</v>
      </c>
      <c r="R66" s="233"/>
      <c r="S66" s="233"/>
      <c r="T66" s="221">
        <f t="shared" ref="T66:T97" si="54">SUM(R66*10+S66)/Q66*10</f>
        <v>0</v>
      </c>
      <c r="U66" s="233">
        <v>1</v>
      </c>
      <c r="V66" s="233"/>
      <c r="W66" s="233"/>
      <c r="X66" s="221">
        <f t="shared" ref="X66:X97" si="55">SUM(V66*10+W66)/U66*10</f>
        <v>0</v>
      </c>
      <c r="Y66" s="233">
        <v>1</v>
      </c>
      <c r="Z66" s="233"/>
      <c r="AA66" s="233"/>
      <c r="AB66" s="221">
        <f t="shared" si="47"/>
        <v>0</v>
      </c>
      <c r="AC66" s="233">
        <v>1</v>
      </c>
      <c r="AD66" s="233"/>
      <c r="AE66" s="233"/>
      <c r="AF66" s="221">
        <f t="shared" si="48"/>
        <v>0</v>
      </c>
      <c r="AG66" s="233">
        <v>1</v>
      </c>
      <c r="AH66" s="233"/>
      <c r="AI66" s="233"/>
      <c r="AJ66" s="221">
        <f t="shared" si="49"/>
        <v>0</v>
      </c>
      <c r="AK66" s="233">
        <v>1</v>
      </c>
      <c r="AL66" s="233"/>
      <c r="AM66" s="233"/>
      <c r="AN66" s="221">
        <f t="shared" ref="AN66:AN97" si="56">SUM(AL66*10+AM66)/AK66*10</f>
        <v>0</v>
      </c>
      <c r="AO66" s="233">
        <v>1</v>
      </c>
      <c r="AP66" s="233"/>
      <c r="AQ66" s="233"/>
      <c r="AR66" s="221">
        <f t="shared" ref="AR66:AR97" si="57">SUM(AP66*10+AQ66)/AO66*10</f>
        <v>0</v>
      </c>
      <c r="AS66" s="233">
        <v>1</v>
      </c>
      <c r="AT66" s="233"/>
      <c r="AU66" s="233"/>
      <c r="AV66" s="221">
        <f t="shared" ref="AV66:AV97" si="58">SUM(AT66*10+AU66)/AS66*10</f>
        <v>0</v>
      </c>
      <c r="AW66" s="233">
        <v>1</v>
      </c>
      <c r="AX66" s="233"/>
      <c r="AY66" s="233"/>
      <c r="AZ66" s="221">
        <f t="shared" ref="AZ66:AZ97" si="59">SUM(AX66*10+AY66)/AW66*10</f>
        <v>0</v>
      </c>
      <c r="BA66" s="205">
        <f t="shared" ref="BA66:BA97" si="60">IF(H66&lt;250,0,IF(H66&lt;500,250,IF(H66&lt;750,"500",IF(H66&lt;1000,750,IF(H66&lt;1500,1000,IF(H66&lt;2000,1500,IF(H66&lt;2500,2000,IF(H66&lt;3000,2500,3000))))))))</f>
        <v>0</v>
      </c>
      <c r="BB66" s="239">
        <v>0</v>
      </c>
      <c r="BC66" s="205">
        <f t="shared" si="44"/>
        <v>0</v>
      </c>
      <c r="BD66" s="205" t="str">
        <f t="shared" ref="BD66:BD97" si="61">IF(BC66=0,"geen actie",CONCATENATE("diploma uitschrijven: ",BA66," punten"))</f>
        <v>geen actie</v>
      </c>
      <c r="BE66" s="236">
        <v>65</v>
      </c>
      <c r="BF66" s="236"/>
      <c r="BG66" s="236"/>
      <c r="BH66" s="236"/>
      <c r="BI66" s="236"/>
      <c r="BJ66" s="236"/>
      <c r="BK66" s="236"/>
      <c r="BL66" s="236"/>
      <c r="BM66" s="236"/>
    </row>
    <row r="67" spans="1:65" x14ac:dyDescent="0.3">
      <c r="A67" s="201">
        <v>66</v>
      </c>
      <c r="B67" s="201" t="str">
        <f t="shared" si="50"/>
        <v>v</v>
      </c>
      <c r="C67" s="201"/>
      <c r="D67" s="256"/>
      <c r="E67" s="226"/>
      <c r="F67" s="241"/>
      <c r="G67" s="230"/>
      <c r="H67" s="229">
        <f t="shared" si="46"/>
        <v>0</v>
      </c>
      <c r="I67" s="205"/>
      <c r="J67" s="272">
        <f t="shared" si="51"/>
        <v>2019</v>
      </c>
      <c r="K67" s="205">
        <f t="shared" si="52"/>
        <v>0</v>
      </c>
      <c r="L67" s="217"/>
      <c r="M67" s="233">
        <v>1</v>
      </c>
      <c r="N67" s="233"/>
      <c r="O67" s="233"/>
      <c r="P67" s="221">
        <f t="shared" si="53"/>
        <v>0</v>
      </c>
      <c r="Q67" s="233">
        <v>1</v>
      </c>
      <c r="R67" s="233"/>
      <c r="S67" s="233"/>
      <c r="T67" s="221">
        <f t="shared" si="54"/>
        <v>0</v>
      </c>
      <c r="U67" s="233">
        <v>1</v>
      </c>
      <c r="V67" s="233"/>
      <c r="W67" s="233"/>
      <c r="X67" s="221">
        <f t="shared" si="55"/>
        <v>0</v>
      </c>
      <c r="Y67" s="233">
        <v>1</v>
      </c>
      <c r="Z67" s="233"/>
      <c r="AA67" s="233"/>
      <c r="AB67" s="221">
        <f t="shared" si="47"/>
        <v>0</v>
      </c>
      <c r="AC67" s="233">
        <v>1</v>
      </c>
      <c r="AD67" s="233"/>
      <c r="AE67" s="233"/>
      <c r="AF67" s="221">
        <f t="shared" si="48"/>
        <v>0</v>
      </c>
      <c r="AG67" s="233">
        <v>1</v>
      </c>
      <c r="AH67" s="233"/>
      <c r="AI67" s="233"/>
      <c r="AJ67" s="221">
        <f t="shared" si="49"/>
        <v>0</v>
      </c>
      <c r="AK67" s="233">
        <v>1</v>
      </c>
      <c r="AL67" s="233"/>
      <c r="AM67" s="233"/>
      <c r="AN67" s="221">
        <f t="shared" si="56"/>
        <v>0</v>
      </c>
      <c r="AO67" s="233">
        <v>1</v>
      </c>
      <c r="AP67" s="233"/>
      <c r="AQ67" s="233"/>
      <c r="AR67" s="221">
        <f t="shared" si="57"/>
        <v>0</v>
      </c>
      <c r="AS67" s="233">
        <v>1</v>
      </c>
      <c r="AT67" s="233"/>
      <c r="AU67" s="233"/>
      <c r="AV67" s="221">
        <f t="shared" si="58"/>
        <v>0</v>
      </c>
      <c r="AW67" s="233">
        <v>1</v>
      </c>
      <c r="AX67" s="233"/>
      <c r="AY67" s="233"/>
      <c r="AZ67" s="221">
        <f t="shared" si="59"/>
        <v>0</v>
      </c>
      <c r="BA67" s="205">
        <f t="shared" si="60"/>
        <v>0</v>
      </c>
      <c r="BB67" s="239">
        <v>0</v>
      </c>
      <c r="BC67" s="205">
        <f t="shared" si="44"/>
        <v>0</v>
      </c>
      <c r="BD67" s="205" t="str">
        <f t="shared" si="61"/>
        <v>geen actie</v>
      </c>
      <c r="BE67" s="236">
        <v>66</v>
      </c>
      <c r="BF67" s="236"/>
      <c r="BG67" s="236"/>
      <c r="BH67" s="236"/>
      <c r="BI67" s="236"/>
      <c r="BJ67" s="236"/>
      <c r="BK67" s="236"/>
      <c r="BL67" s="236"/>
      <c r="BM67" s="236"/>
    </row>
    <row r="68" spans="1:65" x14ac:dyDescent="0.3">
      <c r="A68" s="201">
        <v>67</v>
      </c>
      <c r="B68" s="201" t="str">
        <f t="shared" si="50"/>
        <v>v</v>
      </c>
      <c r="C68" s="201"/>
      <c r="D68" s="256"/>
      <c r="E68" s="226"/>
      <c r="F68" s="241"/>
      <c r="G68" s="230"/>
      <c r="H68" s="229">
        <f t="shared" si="46"/>
        <v>0</v>
      </c>
      <c r="I68" s="205"/>
      <c r="J68" s="272">
        <f t="shared" si="51"/>
        <v>2019</v>
      </c>
      <c r="K68" s="205">
        <f t="shared" si="52"/>
        <v>0</v>
      </c>
      <c r="L68" s="217"/>
      <c r="M68" s="233">
        <v>1</v>
      </c>
      <c r="N68" s="233"/>
      <c r="O68" s="233"/>
      <c r="P68" s="221">
        <f t="shared" si="53"/>
        <v>0</v>
      </c>
      <c r="Q68" s="233">
        <v>1</v>
      </c>
      <c r="R68" s="233"/>
      <c r="S68" s="233"/>
      <c r="T68" s="221">
        <f t="shared" si="54"/>
        <v>0</v>
      </c>
      <c r="U68" s="233">
        <v>1</v>
      </c>
      <c r="V68" s="233"/>
      <c r="W68" s="233"/>
      <c r="X68" s="221">
        <f t="shared" si="55"/>
        <v>0</v>
      </c>
      <c r="Y68" s="233">
        <v>1</v>
      </c>
      <c r="Z68" s="233"/>
      <c r="AA68" s="233"/>
      <c r="AB68" s="221">
        <f t="shared" si="47"/>
        <v>0</v>
      </c>
      <c r="AC68" s="233">
        <v>1</v>
      </c>
      <c r="AD68" s="233"/>
      <c r="AE68" s="233"/>
      <c r="AF68" s="221">
        <f t="shared" si="48"/>
        <v>0</v>
      </c>
      <c r="AG68" s="233">
        <v>1</v>
      </c>
      <c r="AH68" s="233"/>
      <c r="AI68" s="233"/>
      <c r="AJ68" s="221">
        <f t="shared" si="49"/>
        <v>0</v>
      </c>
      <c r="AK68" s="233">
        <v>1</v>
      </c>
      <c r="AL68" s="233"/>
      <c r="AM68" s="233"/>
      <c r="AN68" s="221">
        <f t="shared" si="56"/>
        <v>0</v>
      </c>
      <c r="AO68" s="233">
        <v>1</v>
      </c>
      <c r="AP68" s="233"/>
      <c r="AQ68" s="233"/>
      <c r="AR68" s="221">
        <f t="shared" si="57"/>
        <v>0</v>
      </c>
      <c r="AS68" s="233">
        <v>1</v>
      </c>
      <c r="AT68" s="233"/>
      <c r="AU68" s="233"/>
      <c r="AV68" s="221">
        <f t="shared" si="58"/>
        <v>0</v>
      </c>
      <c r="AW68" s="233">
        <v>1</v>
      </c>
      <c r="AX68" s="233"/>
      <c r="AY68" s="233"/>
      <c r="AZ68" s="221">
        <f t="shared" si="59"/>
        <v>0</v>
      </c>
      <c r="BA68" s="205">
        <f t="shared" si="60"/>
        <v>0</v>
      </c>
      <c r="BB68" s="239">
        <v>0</v>
      </c>
      <c r="BC68" s="205">
        <f t="shared" si="44"/>
        <v>0</v>
      </c>
      <c r="BD68" s="205" t="str">
        <f t="shared" si="61"/>
        <v>geen actie</v>
      </c>
      <c r="BE68" s="236">
        <v>67</v>
      </c>
      <c r="BF68" s="236"/>
      <c r="BG68" s="236"/>
      <c r="BH68" s="236"/>
      <c r="BI68" s="236"/>
      <c r="BJ68" s="236"/>
      <c r="BK68" s="236"/>
      <c r="BL68" s="236"/>
      <c r="BM68" s="236"/>
    </row>
    <row r="69" spans="1:65" x14ac:dyDescent="0.3">
      <c r="A69" s="201">
        <v>68</v>
      </c>
      <c r="B69" s="201" t="str">
        <f t="shared" si="50"/>
        <v>v</v>
      </c>
      <c r="C69" s="201"/>
      <c r="D69" s="256"/>
      <c r="E69" s="226"/>
      <c r="F69" s="241"/>
      <c r="G69" s="230"/>
      <c r="H69" s="229">
        <f t="shared" si="46"/>
        <v>0</v>
      </c>
      <c r="I69" s="205"/>
      <c r="J69" s="272">
        <f t="shared" si="51"/>
        <v>2019</v>
      </c>
      <c r="K69" s="205">
        <f t="shared" si="52"/>
        <v>0</v>
      </c>
      <c r="L69" s="217"/>
      <c r="M69" s="233">
        <v>1</v>
      </c>
      <c r="N69" s="233"/>
      <c r="O69" s="233"/>
      <c r="P69" s="221">
        <f t="shared" si="53"/>
        <v>0</v>
      </c>
      <c r="Q69" s="233">
        <v>1</v>
      </c>
      <c r="R69" s="233"/>
      <c r="S69" s="233"/>
      <c r="T69" s="221">
        <f t="shared" si="54"/>
        <v>0</v>
      </c>
      <c r="U69" s="233">
        <v>1</v>
      </c>
      <c r="V69" s="233"/>
      <c r="W69" s="233"/>
      <c r="X69" s="221">
        <f t="shared" si="55"/>
        <v>0</v>
      </c>
      <c r="Y69" s="233">
        <v>1</v>
      </c>
      <c r="Z69" s="233"/>
      <c r="AA69" s="233"/>
      <c r="AB69" s="221">
        <f t="shared" si="47"/>
        <v>0</v>
      </c>
      <c r="AC69" s="233">
        <v>1</v>
      </c>
      <c r="AD69" s="233"/>
      <c r="AE69" s="233"/>
      <c r="AF69" s="221">
        <f t="shared" si="48"/>
        <v>0</v>
      </c>
      <c r="AG69" s="233">
        <v>1</v>
      </c>
      <c r="AH69" s="233"/>
      <c r="AI69" s="233"/>
      <c r="AJ69" s="221">
        <f t="shared" si="49"/>
        <v>0</v>
      </c>
      <c r="AK69" s="233">
        <v>1</v>
      </c>
      <c r="AL69" s="233"/>
      <c r="AM69" s="233"/>
      <c r="AN69" s="221">
        <f t="shared" si="56"/>
        <v>0</v>
      </c>
      <c r="AO69" s="233">
        <v>1</v>
      </c>
      <c r="AP69" s="233"/>
      <c r="AQ69" s="233"/>
      <c r="AR69" s="221">
        <f t="shared" si="57"/>
        <v>0</v>
      </c>
      <c r="AS69" s="233">
        <v>1</v>
      </c>
      <c r="AT69" s="233"/>
      <c r="AU69" s="233"/>
      <c r="AV69" s="221">
        <f t="shared" si="58"/>
        <v>0</v>
      </c>
      <c r="AW69" s="233">
        <v>1</v>
      </c>
      <c r="AX69" s="233"/>
      <c r="AY69" s="233"/>
      <c r="AZ69" s="221">
        <f t="shared" si="59"/>
        <v>0</v>
      </c>
      <c r="BA69" s="205">
        <f t="shared" si="60"/>
        <v>0</v>
      </c>
      <c r="BB69" s="239">
        <v>0</v>
      </c>
      <c r="BC69" s="205">
        <f t="shared" si="44"/>
        <v>0</v>
      </c>
      <c r="BD69" s="205" t="str">
        <f t="shared" si="61"/>
        <v>geen actie</v>
      </c>
      <c r="BE69" s="236">
        <v>68</v>
      </c>
      <c r="BF69" s="236"/>
      <c r="BG69" s="236"/>
      <c r="BH69" s="236"/>
      <c r="BI69" s="236"/>
      <c r="BJ69" s="236"/>
      <c r="BK69" s="236"/>
      <c r="BL69" s="236"/>
      <c r="BM69" s="236"/>
    </row>
    <row r="70" spans="1:65" x14ac:dyDescent="0.3">
      <c r="A70" s="201">
        <v>69</v>
      </c>
      <c r="B70" s="201" t="str">
        <f t="shared" si="50"/>
        <v>v</v>
      </c>
      <c r="C70" s="201"/>
      <c r="D70" s="256"/>
      <c r="E70" s="226"/>
      <c r="F70" s="241"/>
      <c r="G70" s="230"/>
      <c r="H70" s="229">
        <f t="shared" si="46"/>
        <v>0</v>
      </c>
      <c r="I70" s="205"/>
      <c r="J70" s="272">
        <f t="shared" si="51"/>
        <v>2019</v>
      </c>
      <c r="K70" s="205">
        <f t="shared" si="52"/>
        <v>0</v>
      </c>
      <c r="L70" s="217"/>
      <c r="M70" s="233">
        <v>1</v>
      </c>
      <c r="N70" s="233"/>
      <c r="O70" s="233"/>
      <c r="P70" s="221">
        <f t="shared" si="53"/>
        <v>0</v>
      </c>
      <c r="Q70" s="233">
        <v>1</v>
      </c>
      <c r="R70" s="233"/>
      <c r="S70" s="233"/>
      <c r="T70" s="221">
        <f t="shared" si="54"/>
        <v>0</v>
      </c>
      <c r="U70" s="233">
        <v>1</v>
      </c>
      <c r="V70" s="233"/>
      <c r="W70" s="233"/>
      <c r="X70" s="221">
        <f t="shared" si="55"/>
        <v>0</v>
      </c>
      <c r="Y70" s="233">
        <v>1</v>
      </c>
      <c r="Z70" s="233"/>
      <c r="AA70" s="233"/>
      <c r="AB70" s="221">
        <f t="shared" si="47"/>
        <v>0</v>
      </c>
      <c r="AC70" s="233">
        <v>1</v>
      </c>
      <c r="AD70" s="233"/>
      <c r="AE70" s="233"/>
      <c r="AF70" s="221">
        <f t="shared" si="48"/>
        <v>0</v>
      </c>
      <c r="AG70" s="233">
        <v>1</v>
      </c>
      <c r="AH70" s="233"/>
      <c r="AI70" s="233"/>
      <c r="AJ70" s="221">
        <f t="shared" si="49"/>
        <v>0</v>
      </c>
      <c r="AK70" s="233">
        <v>1</v>
      </c>
      <c r="AL70" s="233"/>
      <c r="AM70" s="233"/>
      <c r="AN70" s="221">
        <f t="shared" si="56"/>
        <v>0</v>
      </c>
      <c r="AO70" s="233">
        <v>1</v>
      </c>
      <c r="AP70" s="233"/>
      <c r="AQ70" s="233"/>
      <c r="AR70" s="221">
        <f t="shared" si="57"/>
        <v>0</v>
      </c>
      <c r="AS70" s="233">
        <v>1</v>
      </c>
      <c r="AT70" s="233"/>
      <c r="AU70" s="233"/>
      <c r="AV70" s="221">
        <f t="shared" si="58"/>
        <v>0</v>
      </c>
      <c r="AW70" s="233">
        <v>1</v>
      </c>
      <c r="AX70" s="233"/>
      <c r="AY70" s="233"/>
      <c r="AZ70" s="221">
        <f t="shared" si="59"/>
        <v>0</v>
      </c>
      <c r="BA70" s="205">
        <f t="shared" si="60"/>
        <v>0</v>
      </c>
      <c r="BB70" s="239">
        <v>0</v>
      </c>
      <c r="BC70" s="205">
        <f t="shared" si="44"/>
        <v>0</v>
      </c>
      <c r="BD70" s="205" t="str">
        <f t="shared" si="61"/>
        <v>geen actie</v>
      </c>
      <c r="BE70" s="236">
        <v>69</v>
      </c>
      <c r="BF70" s="236"/>
      <c r="BG70" s="236"/>
      <c r="BH70" s="236"/>
      <c r="BI70" s="236"/>
      <c r="BJ70" s="236"/>
      <c r="BK70" s="236"/>
      <c r="BL70" s="236"/>
      <c r="BM70" s="236"/>
    </row>
    <row r="71" spans="1:65" x14ac:dyDescent="0.3">
      <c r="A71" s="201">
        <v>70</v>
      </c>
      <c r="B71" s="201" t="str">
        <f t="shared" si="50"/>
        <v>v</v>
      </c>
      <c r="C71" s="201"/>
      <c r="D71" s="256"/>
      <c r="E71" s="226"/>
      <c r="F71" s="241"/>
      <c r="G71" s="230"/>
      <c r="H71" s="229">
        <f t="shared" si="46"/>
        <v>0</v>
      </c>
      <c r="I71" s="205"/>
      <c r="J71" s="272">
        <f t="shared" si="51"/>
        <v>2019</v>
      </c>
      <c r="K71" s="205">
        <f t="shared" si="52"/>
        <v>0</v>
      </c>
      <c r="L71" s="217"/>
      <c r="M71" s="233">
        <v>1</v>
      </c>
      <c r="N71" s="233"/>
      <c r="O71" s="233"/>
      <c r="P71" s="221">
        <f t="shared" si="53"/>
        <v>0</v>
      </c>
      <c r="Q71" s="233">
        <v>1</v>
      </c>
      <c r="R71" s="233"/>
      <c r="S71" s="233"/>
      <c r="T71" s="221">
        <f t="shared" si="54"/>
        <v>0</v>
      </c>
      <c r="U71" s="233">
        <v>1</v>
      </c>
      <c r="V71" s="233"/>
      <c r="W71" s="233"/>
      <c r="X71" s="221">
        <f t="shared" si="55"/>
        <v>0</v>
      </c>
      <c r="Y71" s="233">
        <v>1</v>
      </c>
      <c r="Z71" s="233"/>
      <c r="AA71" s="233"/>
      <c r="AB71" s="221">
        <f t="shared" si="47"/>
        <v>0</v>
      </c>
      <c r="AC71" s="233">
        <v>1</v>
      </c>
      <c r="AD71" s="233"/>
      <c r="AE71" s="233"/>
      <c r="AF71" s="221">
        <f t="shared" si="48"/>
        <v>0</v>
      </c>
      <c r="AG71" s="233">
        <v>1</v>
      </c>
      <c r="AH71" s="233"/>
      <c r="AI71" s="233"/>
      <c r="AJ71" s="221">
        <f t="shared" si="49"/>
        <v>0</v>
      </c>
      <c r="AK71" s="233">
        <v>1</v>
      </c>
      <c r="AL71" s="233"/>
      <c r="AM71" s="233"/>
      <c r="AN71" s="221">
        <f t="shared" si="56"/>
        <v>0</v>
      </c>
      <c r="AO71" s="233">
        <v>1</v>
      </c>
      <c r="AP71" s="233"/>
      <c r="AQ71" s="233"/>
      <c r="AR71" s="221">
        <f t="shared" si="57"/>
        <v>0</v>
      </c>
      <c r="AS71" s="233">
        <v>1</v>
      </c>
      <c r="AT71" s="233"/>
      <c r="AU71" s="233"/>
      <c r="AV71" s="221">
        <f t="shared" si="58"/>
        <v>0</v>
      </c>
      <c r="AW71" s="233">
        <v>1</v>
      </c>
      <c r="AX71" s="233"/>
      <c r="AY71" s="233"/>
      <c r="AZ71" s="221">
        <f t="shared" si="59"/>
        <v>0</v>
      </c>
      <c r="BA71" s="205">
        <f t="shared" si="60"/>
        <v>0</v>
      </c>
      <c r="BB71" s="239">
        <v>0</v>
      </c>
      <c r="BC71" s="205">
        <f t="shared" si="44"/>
        <v>0</v>
      </c>
      <c r="BD71" s="205" t="str">
        <f t="shared" si="61"/>
        <v>geen actie</v>
      </c>
      <c r="BE71" s="236">
        <v>70</v>
      </c>
      <c r="BF71" s="236"/>
      <c r="BG71" s="236"/>
      <c r="BH71" s="236"/>
      <c r="BI71" s="236"/>
      <c r="BJ71" s="236"/>
      <c r="BK71" s="236"/>
      <c r="BL71" s="236"/>
      <c r="BM71" s="236"/>
    </row>
    <row r="72" spans="1:65" x14ac:dyDescent="0.3">
      <c r="A72" s="201">
        <v>71</v>
      </c>
      <c r="B72" s="201" t="str">
        <f t="shared" si="50"/>
        <v>v</v>
      </c>
      <c r="C72" s="201"/>
      <c r="D72" s="256"/>
      <c r="E72" s="226"/>
      <c r="F72" s="241"/>
      <c r="G72" s="230"/>
      <c r="H72" s="229">
        <f t="shared" si="46"/>
        <v>0</v>
      </c>
      <c r="I72" s="205"/>
      <c r="J72" s="272">
        <f t="shared" si="51"/>
        <v>2019</v>
      </c>
      <c r="K72" s="205">
        <f t="shared" si="52"/>
        <v>0</v>
      </c>
      <c r="L72" s="217"/>
      <c r="M72" s="233">
        <v>1</v>
      </c>
      <c r="N72" s="233"/>
      <c r="O72" s="233"/>
      <c r="P72" s="221">
        <f t="shared" si="53"/>
        <v>0</v>
      </c>
      <c r="Q72" s="233">
        <v>1</v>
      </c>
      <c r="R72" s="233"/>
      <c r="S72" s="233"/>
      <c r="T72" s="221">
        <f t="shared" si="54"/>
        <v>0</v>
      </c>
      <c r="U72" s="233">
        <v>1</v>
      </c>
      <c r="V72" s="233"/>
      <c r="W72" s="233"/>
      <c r="X72" s="221">
        <f t="shared" si="55"/>
        <v>0</v>
      </c>
      <c r="Y72" s="233">
        <v>1</v>
      </c>
      <c r="Z72" s="233"/>
      <c r="AA72" s="233"/>
      <c r="AB72" s="221">
        <f t="shared" si="47"/>
        <v>0</v>
      </c>
      <c r="AC72" s="233">
        <v>1</v>
      </c>
      <c r="AD72" s="233"/>
      <c r="AE72" s="233"/>
      <c r="AF72" s="221">
        <f t="shared" si="48"/>
        <v>0</v>
      </c>
      <c r="AG72" s="233">
        <v>1</v>
      </c>
      <c r="AH72" s="233"/>
      <c r="AI72" s="233"/>
      <c r="AJ72" s="221">
        <f t="shared" si="49"/>
        <v>0</v>
      </c>
      <c r="AK72" s="233">
        <v>1</v>
      </c>
      <c r="AL72" s="233"/>
      <c r="AM72" s="233"/>
      <c r="AN72" s="221">
        <f t="shared" si="56"/>
        <v>0</v>
      </c>
      <c r="AO72" s="233">
        <v>1</v>
      </c>
      <c r="AP72" s="233"/>
      <c r="AQ72" s="233"/>
      <c r="AR72" s="221">
        <f t="shared" si="57"/>
        <v>0</v>
      </c>
      <c r="AS72" s="233">
        <v>1</v>
      </c>
      <c r="AT72" s="233"/>
      <c r="AU72" s="233"/>
      <c r="AV72" s="221">
        <f t="shared" si="58"/>
        <v>0</v>
      </c>
      <c r="AW72" s="233">
        <v>1</v>
      </c>
      <c r="AX72" s="233"/>
      <c r="AY72" s="233"/>
      <c r="AZ72" s="221">
        <f t="shared" si="59"/>
        <v>0</v>
      </c>
      <c r="BA72" s="205">
        <f t="shared" si="60"/>
        <v>0</v>
      </c>
      <c r="BB72" s="239">
        <v>0</v>
      </c>
      <c r="BC72" s="205">
        <f t="shared" si="44"/>
        <v>0</v>
      </c>
      <c r="BD72" s="205" t="str">
        <f t="shared" si="61"/>
        <v>geen actie</v>
      </c>
      <c r="BE72" s="236">
        <v>71</v>
      </c>
      <c r="BF72" s="236"/>
      <c r="BG72" s="236"/>
      <c r="BH72" s="236"/>
      <c r="BI72" s="236"/>
      <c r="BJ72" s="236"/>
      <c r="BK72" s="236"/>
      <c r="BL72" s="236"/>
      <c r="BM72" s="236"/>
    </row>
    <row r="73" spans="1:65" x14ac:dyDescent="0.3">
      <c r="A73" s="201">
        <v>72</v>
      </c>
      <c r="B73" s="201" t="str">
        <f t="shared" si="50"/>
        <v>v</v>
      </c>
      <c r="C73" s="201"/>
      <c r="D73" s="256"/>
      <c r="E73" s="226"/>
      <c r="F73" s="241"/>
      <c r="G73" s="230"/>
      <c r="H73" s="229">
        <f t="shared" si="46"/>
        <v>0</v>
      </c>
      <c r="I73" s="205"/>
      <c r="J73" s="272">
        <f t="shared" si="51"/>
        <v>2019</v>
      </c>
      <c r="K73" s="205">
        <f t="shared" si="52"/>
        <v>0</v>
      </c>
      <c r="L73" s="217"/>
      <c r="M73" s="233">
        <v>1</v>
      </c>
      <c r="N73" s="233"/>
      <c r="O73" s="233"/>
      <c r="P73" s="221">
        <f t="shared" si="53"/>
        <v>0</v>
      </c>
      <c r="Q73" s="233">
        <v>1</v>
      </c>
      <c r="R73" s="233"/>
      <c r="S73" s="233"/>
      <c r="T73" s="221">
        <f t="shared" si="54"/>
        <v>0</v>
      </c>
      <c r="U73" s="233">
        <v>1</v>
      </c>
      <c r="V73" s="233"/>
      <c r="W73" s="233"/>
      <c r="X73" s="221">
        <f t="shared" si="55"/>
        <v>0</v>
      </c>
      <c r="Y73" s="233">
        <v>1</v>
      </c>
      <c r="Z73" s="233"/>
      <c r="AA73" s="233"/>
      <c r="AB73" s="221">
        <f t="shared" si="47"/>
        <v>0</v>
      </c>
      <c r="AC73" s="233">
        <v>1</v>
      </c>
      <c r="AD73" s="233"/>
      <c r="AE73" s="233"/>
      <c r="AF73" s="221">
        <f t="shared" si="48"/>
        <v>0</v>
      </c>
      <c r="AG73" s="233">
        <v>1</v>
      </c>
      <c r="AH73" s="233"/>
      <c r="AI73" s="233"/>
      <c r="AJ73" s="221">
        <f t="shared" si="49"/>
        <v>0</v>
      </c>
      <c r="AK73" s="233">
        <v>1</v>
      </c>
      <c r="AL73" s="233"/>
      <c r="AM73" s="233"/>
      <c r="AN73" s="221">
        <f t="shared" si="56"/>
        <v>0</v>
      </c>
      <c r="AO73" s="233">
        <v>1</v>
      </c>
      <c r="AP73" s="233"/>
      <c r="AQ73" s="233"/>
      <c r="AR73" s="221">
        <f t="shared" si="57"/>
        <v>0</v>
      </c>
      <c r="AS73" s="233">
        <v>1</v>
      </c>
      <c r="AT73" s="233"/>
      <c r="AU73" s="233"/>
      <c r="AV73" s="221">
        <f t="shared" si="58"/>
        <v>0</v>
      </c>
      <c r="AW73" s="233">
        <v>1</v>
      </c>
      <c r="AX73" s="233"/>
      <c r="AY73" s="233"/>
      <c r="AZ73" s="221">
        <f t="shared" si="59"/>
        <v>0</v>
      </c>
      <c r="BA73" s="205">
        <f t="shared" si="60"/>
        <v>0</v>
      </c>
      <c r="BB73" s="239">
        <v>0</v>
      </c>
      <c r="BC73" s="205">
        <f t="shared" si="44"/>
        <v>0</v>
      </c>
      <c r="BD73" s="205" t="str">
        <f t="shared" si="61"/>
        <v>geen actie</v>
      </c>
      <c r="BE73" s="236">
        <v>72</v>
      </c>
      <c r="BF73" s="236"/>
      <c r="BG73" s="236"/>
      <c r="BH73" s="236"/>
      <c r="BI73" s="236"/>
      <c r="BJ73" s="236"/>
      <c r="BK73" s="236"/>
      <c r="BL73" s="236"/>
      <c r="BM73" s="236"/>
    </row>
    <row r="74" spans="1:65" x14ac:dyDescent="0.3">
      <c r="A74" s="201">
        <v>73</v>
      </c>
      <c r="B74" s="201" t="str">
        <f t="shared" si="50"/>
        <v>v</v>
      </c>
      <c r="C74" s="201"/>
      <c r="D74" s="256"/>
      <c r="E74" s="226"/>
      <c r="F74" s="241"/>
      <c r="G74" s="230"/>
      <c r="H74" s="229">
        <f t="shared" si="46"/>
        <v>0</v>
      </c>
      <c r="I74" s="205"/>
      <c r="J74" s="272">
        <f t="shared" si="51"/>
        <v>2019</v>
      </c>
      <c r="K74" s="205">
        <f t="shared" si="52"/>
        <v>0</v>
      </c>
      <c r="L74" s="217"/>
      <c r="M74" s="233">
        <v>1</v>
      </c>
      <c r="N74" s="233"/>
      <c r="O74" s="233"/>
      <c r="P74" s="221">
        <f t="shared" si="53"/>
        <v>0</v>
      </c>
      <c r="Q74" s="233">
        <v>1</v>
      </c>
      <c r="R74" s="233"/>
      <c r="S74" s="233"/>
      <c r="T74" s="221">
        <f t="shared" si="54"/>
        <v>0</v>
      </c>
      <c r="U74" s="233">
        <v>1</v>
      </c>
      <c r="V74" s="233"/>
      <c r="W74" s="233"/>
      <c r="X74" s="221">
        <f t="shared" si="55"/>
        <v>0</v>
      </c>
      <c r="Y74" s="233">
        <v>1</v>
      </c>
      <c r="Z74" s="233"/>
      <c r="AA74" s="233"/>
      <c r="AB74" s="221">
        <f t="shared" si="47"/>
        <v>0</v>
      </c>
      <c r="AC74" s="233">
        <v>1</v>
      </c>
      <c r="AD74" s="233"/>
      <c r="AE74" s="233"/>
      <c r="AF74" s="221">
        <f t="shared" si="48"/>
        <v>0</v>
      </c>
      <c r="AG74" s="233">
        <v>1</v>
      </c>
      <c r="AH74" s="233"/>
      <c r="AI74" s="233"/>
      <c r="AJ74" s="221">
        <f t="shared" si="49"/>
        <v>0</v>
      </c>
      <c r="AK74" s="233">
        <v>1</v>
      </c>
      <c r="AL74" s="233"/>
      <c r="AM74" s="233"/>
      <c r="AN74" s="221">
        <f t="shared" si="56"/>
        <v>0</v>
      </c>
      <c r="AO74" s="233">
        <v>1</v>
      </c>
      <c r="AP74" s="233"/>
      <c r="AQ74" s="233"/>
      <c r="AR74" s="221">
        <f t="shared" si="57"/>
        <v>0</v>
      </c>
      <c r="AS74" s="233">
        <v>1</v>
      </c>
      <c r="AT74" s="233"/>
      <c r="AU74" s="233"/>
      <c r="AV74" s="221">
        <f t="shared" si="58"/>
        <v>0</v>
      </c>
      <c r="AW74" s="233">
        <v>1</v>
      </c>
      <c r="AX74" s="233"/>
      <c r="AY74" s="233"/>
      <c r="AZ74" s="221">
        <f t="shared" si="59"/>
        <v>0</v>
      </c>
      <c r="BA74" s="205">
        <f t="shared" si="60"/>
        <v>0</v>
      </c>
      <c r="BB74" s="239">
        <v>0</v>
      </c>
      <c r="BC74" s="205">
        <f t="shared" si="44"/>
        <v>0</v>
      </c>
      <c r="BD74" s="205" t="str">
        <f t="shared" si="61"/>
        <v>geen actie</v>
      </c>
      <c r="BE74" s="236">
        <v>73</v>
      </c>
      <c r="BF74" s="236"/>
      <c r="BG74" s="236"/>
      <c r="BH74" s="236"/>
      <c r="BI74" s="236"/>
      <c r="BJ74" s="236"/>
      <c r="BK74" s="236"/>
      <c r="BL74" s="236"/>
      <c r="BM74" s="236"/>
    </row>
    <row r="75" spans="1:65" x14ac:dyDescent="0.3">
      <c r="A75" s="201">
        <v>74</v>
      </c>
      <c r="B75" s="201" t="str">
        <f t="shared" si="50"/>
        <v>v</v>
      </c>
      <c r="C75" s="201"/>
      <c r="D75" s="256"/>
      <c r="E75" s="226"/>
      <c r="F75" s="241"/>
      <c r="G75" s="230"/>
      <c r="H75" s="229">
        <f t="shared" si="46"/>
        <v>0</v>
      </c>
      <c r="I75" s="205"/>
      <c r="J75" s="272">
        <f t="shared" si="51"/>
        <v>2019</v>
      </c>
      <c r="K75" s="205">
        <f t="shared" si="52"/>
        <v>0</v>
      </c>
      <c r="L75" s="217"/>
      <c r="M75" s="233">
        <v>1</v>
      </c>
      <c r="N75" s="233"/>
      <c r="O75" s="233"/>
      <c r="P75" s="221">
        <f t="shared" si="53"/>
        <v>0</v>
      </c>
      <c r="Q75" s="233">
        <v>1</v>
      </c>
      <c r="R75" s="233"/>
      <c r="S75" s="233"/>
      <c r="T75" s="221">
        <f t="shared" si="54"/>
        <v>0</v>
      </c>
      <c r="U75" s="233">
        <v>1</v>
      </c>
      <c r="V75" s="233"/>
      <c r="W75" s="233"/>
      <c r="X75" s="221">
        <f t="shared" si="55"/>
        <v>0</v>
      </c>
      <c r="Y75" s="233">
        <v>1</v>
      </c>
      <c r="Z75" s="233"/>
      <c r="AA75" s="233"/>
      <c r="AB75" s="221">
        <f t="shared" si="47"/>
        <v>0</v>
      </c>
      <c r="AC75" s="233">
        <v>1</v>
      </c>
      <c r="AD75" s="233"/>
      <c r="AE75" s="233"/>
      <c r="AF75" s="221">
        <f t="shared" si="48"/>
        <v>0</v>
      </c>
      <c r="AG75" s="233">
        <v>1</v>
      </c>
      <c r="AH75" s="233"/>
      <c r="AI75" s="233"/>
      <c r="AJ75" s="221">
        <f t="shared" si="49"/>
        <v>0</v>
      </c>
      <c r="AK75" s="233">
        <v>1</v>
      </c>
      <c r="AL75" s="233"/>
      <c r="AM75" s="233"/>
      <c r="AN75" s="221">
        <f t="shared" si="56"/>
        <v>0</v>
      </c>
      <c r="AO75" s="233">
        <v>1</v>
      </c>
      <c r="AP75" s="233"/>
      <c r="AQ75" s="233"/>
      <c r="AR75" s="221">
        <f t="shared" si="57"/>
        <v>0</v>
      </c>
      <c r="AS75" s="233">
        <v>1</v>
      </c>
      <c r="AT75" s="233"/>
      <c r="AU75" s="233"/>
      <c r="AV75" s="221">
        <f t="shared" si="58"/>
        <v>0</v>
      </c>
      <c r="AW75" s="233">
        <v>1</v>
      </c>
      <c r="AX75" s="233"/>
      <c r="AY75" s="233"/>
      <c r="AZ75" s="221">
        <f t="shared" si="59"/>
        <v>0</v>
      </c>
      <c r="BA75" s="205">
        <f t="shared" si="60"/>
        <v>0</v>
      </c>
      <c r="BB75" s="239">
        <v>0</v>
      </c>
      <c r="BC75" s="205">
        <f t="shared" si="44"/>
        <v>0</v>
      </c>
      <c r="BD75" s="205" t="str">
        <f t="shared" si="61"/>
        <v>geen actie</v>
      </c>
      <c r="BE75" s="236">
        <v>74</v>
      </c>
      <c r="BF75" s="236"/>
      <c r="BG75" s="236"/>
      <c r="BH75" s="236"/>
      <c r="BI75" s="236"/>
      <c r="BJ75" s="236"/>
      <c r="BK75" s="236"/>
      <c r="BL75" s="236"/>
      <c r="BM75" s="236"/>
    </row>
    <row r="76" spans="1:65" x14ac:dyDescent="0.3">
      <c r="A76" s="201">
        <v>75</v>
      </c>
      <c r="B76" s="201" t="str">
        <f t="shared" si="50"/>
        <v>v</v>
      </c>
      <c r="C76" s="201"/>
      <c r="D76" s="256"/>
      <c r="E76" s="226"/>
      <c r="F76" s="241"/>
      <c r="G76" s="230"/>
      <c r="H76" s="229">
        <f t="shared" si="46"/>
        <v>0</v>
      </c>
      <c r="I76" s="205"/>
      <c r="J76" s="272">
        <f t="shared" si="51"/>
        <v>2019</v>
      </c>
      <c r="K76" s="205">
        <f t="shared" si="52"/>
        <v>0</v>
      </c>
      <c r="L76" s="217"/>
      <c r="M76" s="233">
        <v>1</v>
      </c>
      <c r="N76" s="233"/>
      <c r="O76" s="233"/>
      <c r="P76" s="221">
        <f t="shared" si="53"/>
        <v>0</v>
      </c>
      <c r="Q76" s="233">
        <v>1</v>
      </c>
      <c r="R76" s="233"/>
      <c r="S76" s="233"/>
      <c r="T76" s="221">
        <f t="shared" si="54"/>
        <v>0</v>
      </c>
      <c r="U76" s="233">
        <v>1</v>
      </c>
      <c r="V76" s="233"/>
      <c r="W76" s="233"/>
      <c r="X76" s="221">
        <f t="shared" si="55"/>
        <v>0</v>
      </c>
      <c r="Y76" s="233">
        <v>1</v>
      </c>
      <c r="Z76" s="233"/>
      <c r="AA76" s="233"/>
      <c r="AB76" s="221">
        <f t="shared" si="47"/>
        <v>0</v>
      </c>
      <c r="AC76" s="233">
        <v>1</v>
      </c>
      <c r="AD76" s="233"/>
      <c r="AE76" s="233"/>
      <c r="AF76" s="221">
        <f t="shared" si="48"/>
        <v>0</v>
      </c>
      <c r="AG76" s="233">
        <v>1</v>
      </c>
      <c r="AH76" s="233"/>
      <c r="AI76" s="233"/>
      <c r="AJ76" s="221">
        <f t="shared" si="49"/>
        <v>0</v>
      </c>
      <c r="AK76" s="233">
        <v>1</v>
      </c>
      <c r="AL76" s="233"/>
      <c r="AM76" s="233"/>
      <c r="AN76" s="221">
        <f t="shared" si="56"/>
        <v>0</v>
      </c>
      <c r="AO76" s="233">
        <v>1</v>
      </c>
      <c r="AP76" s="233"/>
      <c r="AQ76" s="233"/>
      <c r="AR76" s="221">
        <f t="shared" si="57"/>
        <v>0</v>
      </c>
      <c r="AS76" s="233">
        <v>1</v>
      </c>
      <c r="AT76" s="233"/>
      <c r="AU76" s="233"/>
      <c r="AV76" s="221">
        <f t="shared" si="58"/>
        <v>0</v>
      </c>
      <c r="AW76" s="233">
        <v>1</v>
      </c>
      <c r="AX76" s="233"/>
      <c r="AY76" s="233"/>
      <c r="AZ76" s="221">
        <f t="shared" si="59"/>
        <v>0</v>
      </c>
      <c r="BA76" s="205">
        <f t="shared" si="60"/>
        <v>0</v>
      </c>
      <c r="BB76" s="239">
        <v>0</v>
      </c>
      <c r="BC76" s="205">
        <f t="shared" si="44"/>
        <v>0</v>
      </c>
      <c r="BD76" s="205" t="str">
        <f t="shared" si="61"/>
        <v>geen actie</v>
      </c>
      <c r="BE76" s="236">
        <v>75</v>
      </c>
      <c r="BF76" s="236"/>
      <c r="BG76" s="236"/>
      <c r="BH76" s="236"/>
      <c r="BI76" s="236"/>
      <c r="BJ76" s="236"/>
      <c r="BK76" s="236"/>
      <c r="BL76" s="236"/>
      <c r="BM76" s="236"/>
    </row>
    <row r="77" spans="1:65" x14ac:dyDescent="0.3">
      <c r="A77" s="201">
        <v>76</v>
      </c>
      <c r="B77" s="201" t="str">
        <f t="shared" si="50"/>
        <v>v</v>
      </c>
      <c r="C77" s="201"/>
      <c r="D77" s="256"/>
      <c r="E77" s="226"/>
      <c r="F77" s="241"/>
      <c r="G77" s="230"/>
      <c r="H77" s="229">
        <f t="shared" si="46"/>
        <v>0</v>
      </c>
      <c r="I77" s="205"/>
      <c r="J77" s="272">
        <f t="shared" si="51"/>
        <v>2019</v>
      </c>
      <c r="K77" s="205">
        <f t="shared" si="52"/>
        <v>0</v>
      </c>
      <c r="L77" s="217"/>
      <c r="M77" s="233">
        <v>1</v>
      </c>
      <c r="N77" s="233"/>
      <c r="O77" s="233"/>
      <c r="P77" s="221">
        <f t="shared" si="53"/>
        <v>0</v>
      </c>
      <c r="Q77" s="233">
        <v>1</v>
      </c>
      <c r="R77" s="233"/>
      <c r="S77" s="233"/>
      <c r="T77" s="221">
        <f t="shared" si="54"/>
        <v>0</v>
      </c>
      <c r="U77" s="233">
        <v>1</v>
      </c>
      <c r="V77" s="233"/>
      <c r="W77" s="233"/>
      <c r="X77" s="221">
        <f t="shared" si="55"/>
        <v>0</v>
      </c>
      <c r="Y77" s="233">
        <v>1</v>
      </c>
      <c r="Z77" s="233"/>
      <c r="AA77" s="233"/>
      <c r="AB77" s="221">
        <f t="shared" si="47"/>
        <v>0</v>
      </c>
      <c r="AC77" s="233">
        <v>1</v>
      </c>
      <c r="AD77" s="233"/>
      <c r="AE77" s="233"/>
      <c r="AF77" s="221">
        <f t="shared" si="48"/>
        <v>0</v>
      </c>
      <c r="AG77" s="233">
        <v>1</v>
      </c>
      <c r="AH77" s="233"/>
      <c r="AI77" s="233"/>
      <c r="AJ77" s="221">
        <f t="shared" si="49"/>
        <v>0</v>
      </c>
      <c r="AK77" s="233">
        <v>1</v>
      </c>
      <c r="AL77" s="233"/>
      <c r="AM77" s="233"/>
      <c r="AN77" s="221">
        <f t="shared" si="56"/>
        <v>0</v>
      </c>
      <c r="AO77" s="233">
        <v>1</v>
      </c>
      <c r="AP77" s="233"/>
      <c r="AQ77" s="233"/>
      <c r="AR77" s="221">
        <f t="shared" si="57"/>
        <v>0</v>
      </c>
      <c r="AS77" s="233">
        <v>1</v>
      </c>
      <c r="AT77" s="233"/>
      <c r="AU77" s="233"/>
      <c r="AV77" s="221">
        <f t="shared" si="58"/>
        <v>0</v>
      </c>
      <c r="AW77" s="233">
        <v>1</v>
      </c>
      <c r="AX77" s="233"/>
      <c r="AY77" s="233"/>
      <c r="AZ77" s="221">
        <f t="shared" si="59"/>
        <v>0</v>
      </c>
      <c r="BA77" s="205">
        <f t="shared" si="60"/>
        <v>0</v>
      </c>
      <c r="BB77" s="239">
        <v>0</v>
      </c>
      <c r="BC77" s="205">
        <f t="shared" si="44"/>
        <v>0</v>
      </c>
      <c r="BD77" s="205" t="str">
        <f t="shared" si="61"/>
        <v>geen actie</v>
      </c>
      <c r="BE77" s="236">
        <v>76</v>
      </c>
      <c r="BF77" s="236"/>
      <c r="BG77" s="236"/>
      <c r="BH77" s="236"/>
      <c r="BI77" s="236"/>
      <c r="BJ77" s="236"/>
      <c r="BK77" s="236"/>
      <c r="BL77" s="236"/>
      <c r="BM77" s="236"/>
    </row>
    <row r="78" spans="1:65" x14ac:dyDescent="0.3">
      <c r="A78" s="201">
        <v>77</v>
      </c>
      <c r="B78" s="201" t="str">
        <f t="shared" si="50"/>
        <v>v</v>
      </c>
      <c r="C78" s="201"/>
      <c r="D78" s="256"/>
      <c r="E78" s="226"/>
      <c r="F78" s="241"/>
      <c r="G78" s="230"/>
      <c r="H78" s="229">
        <f t="shared" si="46"/>
        <v>0</v>
      </c>
      <c r="I78" s="205"/>
      <c r="J78" s="272">
        <f t="shared" si="51"/>
        <v>2019</v>
      </c>
      <c r="K78" s="205">
        <f t="shared" si="52"/>
        <v>0</v>
      </c>
      <c r="L78" s="217"/>
      <c r="M78" s="233">
        <v>1</v>
      </c>
      <c r="N78" s="233"/>
      <c r="O78" s="233"/>
      <c r="P78" s="221">
        <f t="shared" si="53"/>
        <v>0</v>
      </c>
      <c r="Q78" s="233">
        <v>1</v>
      </c>
      <c r="R78" s="233"/>
      <c r="S78" s="233"/>
      <c r="T78" s="221">
        <f t="shared" si="54"/>
        <v>0</v>
      </c>
      <c r="U78" s="233">
        <v>1</v>
      </c>
      <c r="V78" s="233"/>
      <c r="W78" s="233"/>
      <c r="X78" s="221">
        <f t="shared" si="55"/>
        <v>0</v>
      </c>
      <c r="Y78" s="233">
        <v>1</v>
      </c>
      <c r="Z78" s="233"/>
      <c r="AA78" s="233"/>
      <c r="AB78" s="221">
        <f t="shared" si="47"/>
        <v>0</v>
      </c>
      <c r="AC78" s="233">
        <v>1</v>
      </c>
      <c r="AD78" s="233"/>
      <c r="AE78" s="233"/>
      <c r="AF78" s="221">
        <f t="shared" si="48"/>
        <v>0</v>
      </c>
      <c r="AG78" s="233">
        <v>1</v>
      </c>
      <c r="AH78" s="233"/>
      <c r="AI78" s="233"/>
      <c r="AJ78" s="221">
        <f t="shared" si="49"/>
        <v>0</v>
      </c>
      <c r="AK78" s="233">
        <v>1</v>
      </c>
      <c r="AL78" s="233"/>
      <c r="AM78" s="233"/>
      <c r="AN78" s="221">
        <f t="shared" si="56"/>
        <v>0</v>
      </c>
      <c r="AO78" s="233">
        <v>1</v>
      </c>
      <c r="AP78" s="233"/>
      <c r="AQ78" s="233"/>
      <c r="AR78" s="221">
        <f t="shared" si="57"/>
        <v>0</v>
      </c>
      <c r="AS78" s="233">
        <v>1</v>
      </c>
      <c r="AT78" s="233"/>
      <c r="AU78" s="233"/>
      <c r="AV78" s="221">
        <f t="shared" si="58"/>
        <v>0</v>
      </c>
      <c r="AW78" s="233">
        <v>1</v>
      </c>
      <c r="AX78" s="233"/>
      <c r="AY78" s="233"/>
      <c r="AZ78" s="221">
        <f t="shared" si="59"/>
        <v>0</v>
      </c>
      <c r="BA78" s="205">
        <f t="shared" si="60"/>
        <v>0</v>
      </c>
      <c r="BB78" s="239">
        <v>0</v>
      </c>
      <c r="BC78" s="205">
        <f t="shared" si="44"/>
        <v>0</v>
      </c>
      <c r="BD78" s="205" t="str">
        <f t="shared" si="61"/>
        <v>geen actie</v>
      </c>
      <c r="BE78" s="236">
        <v>77</v>
      </c>
      <c r="BF78" s="236"/>
      <c r="BG78" s="236"/>
      <c r="BH78" s="236"/>
      <c r="BI78" s="236"/>
      <c r="BJ78" s="236"/>
      <c r="BK78" s="236"/>
      <c r="BL78" s="236"/>
      <c r="BM78" s="236"/>
    </row>
    <row r="79" spans="1:65" x14ac:dyDescent="0.3">
      <c r="A79" s="201">
        <v>78</v>
      </c>
      <c r="B79" s="201" t="str">
        <f t="shared" si="50"/>
        <v>v</v>
      </c>
      <c r="C79" s="201"/>
      <c r="D79" s="256"/>
      <c r="E79" s="226"/>
      <c r="F79" s="241"/>
      <c r="G79" s="230"/>
      <c r="H79" s="229">
        <f t="shared" si="46"/>
        <v>0</v>
      </c>
      <c r="I79" s="205"/>
      <c r="J79" s="272">
        <f t="shared" si="51"/>
        <v>2019</v>
      </c>
      <c r="K79" s="205">
        <f t="shared" si="52"/>
        <v>0</v>
      </c>
      <c r="L79" s="217"/>
      <c r="M79" s="233">
        <v>1</v>
      </c>
      <c r="N79" s="233"/>
      <c r="O79" s="233"/>
      <c r="P79" s="221">
        <f t="shared" si="53"/>
        <v>0</v>
      </c>
      <c r="Q79" s="233">
        <v>1</v>
      </c>
      <c r="R79" s="233"/>
      <c r="S79" s="233"/>
      <c r="T79" s="221">
        <f t="shared" si="54"/>
        <v>0</v>
      </c>
      <c r="U79" s="233">
        <v>1</v>
      </c>
      <c r="V79" s="233"/>
      <c r="W79" s="233"/>
      <c r="X79" s="221">
        <f t="shared" si="55"/>
        <v>0</v>
      </c>
      <c r="Y79" s="233">
        <v>1</v>
      </c>
      <c r="Z79" s="233"/>
      <c r="AA79" s="233"/>
      <c r="AB79" s="221">
        <f t="shared" si="47"/>
        <v>0</v>
      </c>
      <c r="AC79" s="233">
        <v>1</v>
      </c>
      <c r="AD79" s="233"/>
      <c r="AE79" s="233"/>
      <c r="AF79" s="221">
        <f t="shared" si="48"/>
        <v>0</v>
      </c>
      <c r="AG79" s="233">
        <v>1</v>
      </c>
      <c r="AH79" s="233"/>
      <c r="AI79" s="233"/>
      <c r="AJ79" s="221">
        <f t="shared" si="49"/>
        <v>0</v>
      </c>
      <c r="AK79" s="233">
        <v>1</v>
      </c>
      <c r="AL79" s="233"/>
      <c r="AM79" s="233"/>
      <c r="AN79" s="221">
        <f t="shared" si="56"/>
        <v>0</v>
      </c>
      <c r="AO79" s="233">
        <v>1</v>
      </c>
      <c r="AP79" s="233"/>
      <c r="AQ79" s="233"/>
      <c r="AR79" s="221">
        <f t="shared" si="57"/>
        <v>0</v>
      </c>
      <c r="AS79" s="233">
        <v>1</v>
      </c>
      <c r="AT79" s="233"/>
      <c r="AU79" s="233"/>
      <c r="AV79" s="221">
        <f t="shared" si="58"/>
        <v>0</v>
      </c>
      <c r="AW79" s="233">
        <v>1</v>
      </c>
      <c r="AX79" s="233"/>
      <c r="AY79" s="233"/>
      <c r="AZ79" s="221">
        <f t="shared" si="59"/>
        <v>0</v>
      </c>
      <c r="BA79" s="205">
        <f t="shared" si="60"/>
        <v>0</v>
      </c>
      <c r="BB79" s="239">
        <v>0</v>
      </c>
      <c r="BC79" s="205">
        <f t="shared" si="44"/>
        <v>0</v>
      </c>
      <c r="BD79" s="205" t="str">
        <f t="shared" si="61"/>
        <v>geen actie</v>
      </c>
      <c r="BE79" s="236">
        <v>78</v>
      </c>
      <c r="BF79" s="236"/>
      <c r="BG79" s="236"/>
      <c r="BH79" s="236"/>
      <c r="BI79" s="236"/>
      <c r="BJ79" s="236"/>
      <c r="BK79" s="236"/>
      <c r="BL79" s="236"/>
      <c r="BM79" s="236"/>
    </row>
    <row r="80" spans="1:65" x14ac:dyDescent="0.3">
      <c r="A80" s="201">
        <v>79</v>
      </c>
      <c r="B80" s="201" t="str">
        <f t="shared" si="50"/>
        <v>v</v>
      </c>
      <c r="C80" s="201"/>
      <c r="D80" s="256"/>
      <c r="E80" s="226"/>
      <c r="F80" s="241"/>
      <c r="G80" s="230"/>
      <c r="H80" s="229">
        <f t="shared" si="46"/>
        <v>0</v>
      </c>
      <c r="I80" s="205"/>
      <c r="J80" s="272">
        <f t="shared" si="51"/>
        <v>2019</v>
      </c>
      <c r="K80" s="205">
        <f t="shared" si="52"/>
        <v>0</v>
      </c>
      <c r="L80" s="217"/>
      <c r="M80" s="233">
        <v>1</v>
      </c>
      <c r="N80" s="233"/>
      <c r="O80" s="233"/>
      <c r="P80" s="221">
        <f t="shared" si="53"/>
        <v>0</v>
      </c>
      <c r="Q80" s="233">
        <v>1</v>
      </c>
      <c r="R80" s="233"/>
      <c r="S80" s="233"/>
      <c r="T80" s="221">
        <f t="shared" si="54"/>
        <v>0</v>
      </c>
      <c r="U80" s="233">
        <v>1</v>
      </c>
      <c r="V80" s="233"/>
      <c r="W80" s="233"/>
      <c r="X80" s="221">
        <f t="shared" si="55"/>
        <v>0</v>
      </c>
      <c r="Y80" s="233">
        <v>1</v>
      </c>
      <c r="Z80" s="233"/>
      <c r="AA80" s="233"/>
      <c r="AB80" s="221">
        <f t="shared" si="47"/>
        <v>0</v>
      </c>
      <c r="AC80" s="233">
        <v>1</v>
      </c>
      <c r="AD80" s="233"/>
      <c r="AE80" s="233"/>
      <c r="AF80" s="221">
        <f t="shared" si="48"/>
        <v>0</v>
      </c>
      <c r="AG80" s="233">
        <v>1</v>
      </c>
      <c r="AH80" s="233"/>
      <c r="AI80" s="233"/>
      <c r="AJ80" s="221">
        <f t="shared" si="49"/>
        <v>0</v>
      </c>
      <c r="AK80" s="233">
        <v>1</v>
      </c>
      <c r="AL80" s="233"/>
      <c r="AM80" s="233"/>
      <c r="AN80" s="221">
        <f t="shared" si="56"/>
        <v>0</v>
      </c>
      <c r="AO80" s="233">
        <v>1</v>
      </c>
      <c r="AP80" s="233"/>
      <c r="AQ80" s="233"/>
      <c r="AR80" s="221">
        <f t="shared" si="57"/>
        <v>0</v>
      </c>
      <c r="AS80" s="233">
        <v>1</v>
      </c>
      <c r="AT80" s="233"/>
      <c r="AU80" s="233"/>
      <c r="AV80" s="221">
        <f t="shared" si="58"/>
        <v>0</v>
      </c>
      <c r="AW80" s="233">
        <v>1</v>
      </c>
      <c r="AX80" s="233"/>
      <c r="AY80" s="233"/>
      <c r="AZ80" s="221">
        <f t="shared" si="59"/>
        <v>0</v>
      </c>
      <c r="BA80" s="205">
        <f t="shared" si="60"/>
        <v>0</v>
      </c>
      <c r="BB80" s="239">
        <v>0</v>
      </c>
      <c r="BC80" s="205">
        <f t="shared" ref="BC80:BC111" si="62">BA80-BB80</f>
        <v>0</v>
      </c>
      <c r="BD80" s="205" t="str">
        <f t="shared" si="61"/>
        <v>geen actie</v>
      </c>
      <c r="BE80" s="236">
        <v>79</v>
      </c>
      <c r="BF80" s="236"/>
      <c r="BG80" s="236"/>
      <c r="BH80" s="236"/>
      <c r="BI80" s="236"/>
      <c r="BJ80" s="236"/>
      <c r="BK80" s="236"/>
      <c r="BL80" s="236"/>
      <c r="BM80" s="236"/>
    </row>
    <row r="81" spans="1:65" x14ac:dyDescent="0.3">
      <c r="A81" s="201">
        <v>80</v>
      </c>
      <c r="B81" s="201" t="str">
        <f t="shared" si="50"/>
        <v>v</v>
      </c>
      <c r="C81" s="201"/>
      <c r="D81" s="256"/>
      <c r="E81" s="226"/>
      <c r="F81" s="241"/>
      <c r="G81" s="230"/>
      <c r="H81" s="229">
        <f t="shared" si="46"/>
        <v>0</v>
      </c>
      <c r="I81" s="205"/>
      <c r="J81" s="272">
        <f t="shared" si="51"/>
        <v>2019</v>
      </c>
      <c r="K81" s="205">
        <f t="shared" si="52"/>
        <v>0</v>
      </c>
      <c r="L81" s="217"/>
      <c r="M81" s="233">
        <v>1</v>
      </c>
      <c r="N81" s="233"/>
      <c r="O81" s="233"/>
      <c r="P81" s="221">
        <f t="shared" si="53"/>
        <v>0</v>
      </c>
      <c r="Q81" s="233">
        <v>1</v>
      </c>
      <c r="R81" s="233"/>
      <c r="S81" s="233"/>
      <c r="T81" s="221">
        <f t="shared" si="54"/>
        <v>0</v>
      </c>
      <c r="U81" s="233">
        <v>1</v>
      </c>
      <c r="V81" s="233"/>
      <c r="W81" s="233"/>
      <c r="X81" s="221">
        <f t="shared" si="55"/>
        <v>0</v>
      </c>
      <c r="Y81" s="233">
        <v>1</v>
      </c>
      <c r="Z81" s="233"/>
      <c r="AA81" s="233"/>
      <c r="AB81" s="221">
        <f t="shared" si="47"/>
        <v>0</v>
      </c>
      <c r="AC81" s="233">
        <v>1</v>
      </c>
      <c r="AD81" s="233"/>
      <c r="AE81" s="233"/>
      <c r="AF81" s="221">
        <f t="shared" si="48"/>
        <v>0</v>
      </c>
      <c r="AG81" s="233">
        <v>1</v>
      </c>
      <c r="AH81" s="233"/>
      <c r="AI81" s="233"/>
      <c r="AJ81" s="221">
        <f t="shared" si="49"/>
        <v>0</v>
      </c>
      <c r="AK81" s="233">
        <v>1</v>
      </c>
      <c r="AL81" s="233"/>
      <c r="AM81" s="233"/>
      <c r="AN81" s="221">
        <f t="shared" si="56"/>
        <v>0</v>
      </c>
      <c r="AO81" s="233">
        <v>1</v>
      </c>
      <c r="AP81" s="233"/>
      <c r="AQ81" s="233"/>
      <c r="AR81" s="221">
        <f t="shared" si="57"/>
        <v>0</v>
      </c>
      <c r="AS81" s="233">
        <v>1</v>
      </c>
      <c r="AT81" s="233"/>
      <c r="AU81" s="233"/>
      <c r="AV81" s="221">
        <f t="shared" si="58"/>
        <v>0</v>
      </c>
      <c r="AW81" s="233">
        <v>1</v>
      </c>
      <c r="AX81" s="233"/>
      <c r="AY81" s="233"/>
      <c r="AZ81" s="221">
        <f t="shared" si="59"/>
        <v>0</v>
      </c>
      <c r="BA81" s="205">
        <f t="shared" si="60"/>
        <v>0</v>
      </c>
      <c r="BB81" s="239">
        <v>0</v>
      </c>
      <c r="BC81" s="205">
        <f t="shared" si="62"/>
        <v>0</v>
      </c>
      <c r="BD81" s="205" t="str">
        <f t="shared" si="61"/>
        <v>geen actie</v>
      </c>
      <c r="BE81" s="236">
        <v>80</v>
      </c>
      <c r="BF81" s="236"/>
      <c r="BG81" s="236"/>
      <c r="BH81" s="236"/>
      <c r="BI81" s="236"/>
      <c r="BJ81" s="236"/>
      <c r="BK81" s="236"/>
      <c r="BL81" s="236"/>
      <c r="BM81" s="236"/>
    </row>
    <row r="82" spans="1:65" x14ac:dyDescent="0.3">
      <c r="A82" s="201">
        <v>81</v>
      </c>
      <c r="B82" s="201" t="str">
        <f t="shared" si="50"/>
        <v>v</v>
      </c>
      <c r="C82" s="201"/>
      <c r="D82" s="256"/>
      <c r="E82" s="226"/>
      <c r="F82" s="241"/>
      <c r="G82" s="230"/>
      <c r="H82" s="229">
        <f t="shared" si="46"/>
        <v>0</v>
      </c>
      <c r="I82" s="205"/>
      <c r="J82" s="272">
        <f t="shared" si="51"/>
        <v>2019</v>
      </c>
      <c r="K82" s="205">
        <f t="shared" si="52"/>
        <v>0</v>
      </c>
      <c r="L82" s="217"/>
      <c r="M82" s="233">
        <v>1</v>
      </c>
      <c r="N82" s="233"/>
      <c r="O82" s="233"/>
      <c r="P82" s="221">
        <f t="shared" si="53"/>
        <v>0</v>
      </c>
      <c r="Q82" s="233">
        <v>1</v>
      </c>
      <c r="R82" s="233"/>
      <c r="S82" s="233"/>
      <c r="T82" s="221">
        <f t="shared" si="54"/>
        <v>0</v>
      </c>
      <c r="U82" s="233">
        <v>1</v>
      </c>
      <c r="V82" s="233"/>
      <c r="W82" s="233"/>
      <c r="X82" s="221">
        <f t="shared" si="55"/>
        <v>0</v>
      </c>
      <c r="Y82" s="233">
        <v>1</v>
      </c>
      <c r="Z82" s="233"/>
      <c r="AA82" s="233"/>
      <c r="AB82" s="221">
        <f t="shared" si="47"/>
        <v>0</v>
      </c>
      <c r="AC82" s="233">
        <v>1</v>
      </c>
      <c r="AD82" s="233"/>
      <c r="AE82" s="233"/>
      <c r="AF82" s="221">
        <f t="shared" si="48"/>
        <v>0</v>
      </c>
      <c r="AG82" s="233">
        <v>1</v>
      </c>
      <c r="AH82" s="233"/>
      <c r="AI82" s="233"/>
      <c r="AJ82" s="221">
        <f t="shared" si="49"/>
        <v>0</v>
      </c>
      <c r="AK82" s="233">
        <v>1</v>
      </c>
      <c r="AL82" s="233"/>
      <c r="AM82" s="233"/>
      <c r="AN82" s="221">
        <f t="shared" si="56"/>
        <v>0</v>
      </c>
      <c r="AO82" s="233">
        <v>1</v>
      </c>
      <c r="AP82" s="233"/>
      <c r="AQ82" s="233"/>
      <c r="AR82" s="221">
        <f t="shared" si="57"/>
        <v>0</v>
      </c>
      <c r="AS82" s="233">
        <v>1</v>
      </c>
      <c r="AT82" s="233"/>
      <c r="AU82" s="233"/>
      <c r="AV82" s="221">
        <f t="shared" si="58"/>
        <v>0</v>
      </c>
      <c r="AW82" s="233">
        <v>1</v>
      </c>
      <c r="AX82" s="233"/>
      <c r="AY82" s="233"/>
      <c r="AZ82" s="221">
        <f t="shared" si="59"/>
        <v>0</v>
      </c>
      <c r="BA82" s="205">
        <f t="shared" si="60"/>
        <v>0</v>
      </c>
      <c r="BB82" s="239">
        <v>0</v>
      </c>
      <c r="BC82" s="205">
        <f t="shared" si="62"/>
        <v>0</v>
      </c>
      <c r="BD82" s="205" t="str">
        <f t="shared" si="61"/>
        <v>geen actie</v>
      </c>
      <c r="BE82" s="236">
        <v>81</v>
      </c>
      <c r="BF82" s="236"/>
      <c r="BG82" s="236"/>
      <c r="BH82" s="236"/>
      <c r="BI82" s="236"/>
      <c r="BJ82" s="236"/>
      <c r="BK82" s="236"/>
      <c r="BL82" s="236"/>
      <c r="BM82" s="236"/>
    </row>
    <row r="83" spans="1:65" x14ac:dyDescent="0.3">
      <c r="A83" s="201">
        <v>82</v>
      </c>
      <c r="B83" s="201" t="str">
        <f t="shared" si="50"/>
        <v>v</v>
      </c>
      <c r="C83" s="201"/>
      <c r="D83" s="256"/>
      <c r="E83" s="226"/>
      <c r="F83" s="241"/>
      <c r="G83" s="230"/>
      <c r="H83" s="229">
        <f t="shared" ref="H83:H114" si="63">SUM(L83+P83+T83+X83+AB83+AF83+AJ83+AN83+AR83+AV83+AZ83)</f>
        <v>0</v>
      </c>
      <c r="I83" s="205"/>
      <c r="J83" s="272">
        <f t="shared" si="51"/>
        <v>2019</v>
      </c>
      <c r="K83" s="205">
        <f t="shared" si="52"/>
        <v>0</v>
      </c>
      <c r="L83" s="217"/>
      <c r="M83" s="233">
        <v>1</v>
      </c>
      <c r="N83" s="233"/>
      <c r="O83" s="233"/>
      <c r="P83" s="221">
        <f t="shared" si="53"/>
        <v>0</v>
      </c>
      <c r="Q83" s="233">
        <v>1</v>
      </c>
      <c r="R83" s="233"/>
      <c r="S83" s="233"/>
      <c r="T83" s="221">
        <f t="shared" si="54"/>
        <v>0</v>
      </c>
      <c r="U83" s="233">
        <v>1</v>
      </c>
      <c r="V83" s="233"/>
      <c r="W83" s="233"/>
      <c r="X83" s="221">
        <f t="shared" si="55"/>
        <v>0</v>
      </c>
      <c r="Y83" s="233">
        <v>1</v>
      </c>
      <c r="Z83" s="233"/>
      <c r="AA83" s="233"/>
      <c r="AB83" s="221">
        <f t="shared" si="47"/>
        <v>0</v>
      </c>
      <c r="AC83" s="233">
        <v>1</v>
      </c>
      <c r="AD83" s="233"/>
      <c r="AE83" s="233"/>
      <c r="AF83" s="221">
        <f t="shared" si="48"/>
        <v>0</v>
      </c>
      <c r="AG83" s="233">
        <v>1</v>
      </c>
      <c r="AH83" s="233"/>
      <c r="AI83" s="233"/>
      <c r="AJ83" s="221">
        <f t="shared" si="49"/>
        <v>0</v>
      </c>
      <c r="AK83" s="233">
        <v>1</v>
      </c>
      <c r="AL83" s="233"/>
      <c r="AM83" s="233"/>
      <c r="AN83" s="221">
        <f t="shared" si="56"/>
        <v>0</v>
      </c>
      <c r="AO83" s="233">
        <v>1</v>
      </c>
      <c r="AP83" s="233"/>
      <c r="AQ83" s="233"/>
      <c r="AR83" s="221">
        <f t="shared" si="57"/>
        <v>0</v>
      </c>
      <c r="AS83" s="233">
        <v>1</v>
      </c>
      <c r="AT83" s="233"/>
      <c r="AU83" s="233"/>
      <c r="AV83" s="221">
        <f t="shared" si="58"/>
        <v>0</v>
      </c>
      <c r="AW83" s="233">
        <v>1</v>
      </c>
      <c r="AX83" s="233"/>
      <c r="AY83" s="233"/>
      <c r="AZ83" s="221">
        <f t="shared" si="59"/>
        <v>0</v>
      </c>
      <c r="BA83" s="205">
        <f t="shared" si="60"/>
        <v>0</v>
      </c>
      <c r="BB83" s="239">
        <v>0</v>
      </c>
      <c r="BC83" s="205">
        <f t="shared" si="62"/>
        <v>0</v>
      </c>
      <c r="BD83" s="205" t="str">
        <f t="shared" si="61"/>
        <v>geen actie</v>
      </c>
      <c r="BE83" s="236">
        <v>82</v>
      </c>
      <c r="BF83" s="236"/>
      <c r="BG83" s="236"/>
      <c r="BH83" s="236"/>
      <c r="BI83" s="236"/>
      <c r="BJ83" s="236"/>
      <c r="BK83" s="236"/>
      <c r="BL83" s="236"/>
      <c r="BM83" s="236"/>
    </row>
    <row r="84" spans="1:65" x14ac:dyDescent="0.3">
      <c r="A84" s="201">
        <v>83</v>
      </c>
      <c r="B84" s="201" t="str">
        <f t="shared" si="50"/>
        <v>v</v>
      </c>
      <c r="C84" s="201"/>
      <c r="D84" s="256"/>
      <c r="E84" s="226"/>
      <c r="F84" s="241"/>
      <c r="G84" s="230"/>
      <c r="H84" s="229">
        <f t="shared" si="63"/>
        <v>0</v>
      </c>
      <c r="I84" s="205"/>
      <c r="J84" s="272">
        <f t="shared" si="51"/>
        <v>2019</v>
      </c>
      <c r="K84" s="205">
        <f t="shared" si="52"/>
        <v>0</v>
      </c>
      <c r="L84" s="217"/>
      <c r="M84" s="233">
        <v>1</v>
      </c>
      <c r="N84" s="233"/>
      <c r="O84" s="233"/>
      <c r="P84" s="221">
        <f t="shared" si="53"/>
        <v>0</v>
      </c>
      <c r="Q84" s="233">
        <v>1</v>
      </c>
      <c r="R84" s="233"/>
      <c r="S84" s="233"/>
      <c r="T84" s="221">
        <f t="shared" si="54"/>
        <v>0</v>
      </c>
      <c r="U84" s="233">
        <v>1</v>
      </c>
      <c r="V84" s="233"/>
      <c r="W84" s="233"/>
      <c r="X84" s="221">
        <f t="shared" si="55"/>
        <v>0</v>
      </c>
      <c r="Y84" s="233">
        <v>1</v>
      </c>
      <c r="Z84" s="233"/>
      <c r="AA84" s="233"/>
      <c r="AB84" s="221">
        <f t="shared" si="47"/>
        <v>0</v>
      </c>
      <c r="AC84" s="233">
        <v>1</v>
      </c>
      <c r="AD84" s="233"/>
      <c r="AE84" s="233"/>
      <c r="AF84" s="221">
        <f t="shared" si="48"/>
        <v>0</v>
      </c>
      <c r="AG84" s="233">
        <v>1</v>
      </c>
      <c r="AH84" s="233"/>
      <c r="AI84" s="233"/>
      <c r="AJ84" s="221">
        <f t="shared" si="49"/>
        <v>0</v>
      </c>
      <c r="AK84" s="233">
        <v>1</v>
      </c>
      <c r="AL84" s="233"/>
      <c r="AM84" s="233"/>
      <c r="AN84" s="221">
        <f t="shared" si="56"/>
        <v>0</v>
      </c>
      <c r="AO84" s="233">
        <v>1</v>
      </c>
      <c r="AP84" s="233"/>
      <c r="AQ84" s="233"/>
      <c r="AR84" s="221">
        <f t="shared" si="57"/>
        <v>0</v>
      </c>
      <c r="AS84" s="233">
        <v>1</v>
      </c>
      <c r="AT84" s="233"/>
      <c r="AU84" s="233"/>
      <c r="AV84" s="221">
        <f t="shared" si="58"/>
        <v>0</v>
      </c>
      <c r="AW84" s="233">
        <v>1</v>
      </c>
      <c r="AX84" s="233"/>
      <c r="AY84" s="233"/>
      <c r="AZ84" s="221">
        <f t="shared" si="59"/>
        <v>0</v>
      </c>
      <c r="BA84" s="205">
        <f t="shared" si="60"/>
        <v>0</v>
      </c>
      <c r="BB84" s="239">
        <v>0</v>
      </c>
      <c r="BC84" s="205">
        <f t="shared" si="62"/>
        <v>0</v>
      </c>
      <c r="BD84" s="205" t="str">
        <f t="shared" si="61"/>
        <v>geen actie</v>
      </c>
      <c r="BE84" s="236">
        <v>83</v>
      </c>
      <c r="BF84" s="236"/>
      <c r="BG84" s="236"/>
      <c r="BH84" s="236"/>
      <c r="BI84" s="236"/>
      <c r="BJ84" s="236"/>
      <c r="BK84" s="236"/>
      <c r="BL84" s="236"/>
      <c r="BM84" s="236"/>
    </row>
    <row r="85" spans="1:65" x14ac:dyDescent="0.3">
      <c r="A85" s="201">
        <v>84</v>
      </c>
      <c r="B85" s="201" t="str">
        <f t="shared" si="50"/>
        <v>v</v>
      </c>
      <c r="C85" s="201"/>
      <c r="D85" s="256"/>
      <c r="E85" s="226"/>
      <c r="F85" s="241"/>
      <c r="G85" s="230"/>
      <c r="H85" s="229">
        <f t="shared" si="63"/>
        <v>0</v>
      </c>
      <c r="I85" s="205"/>
      <c r="J85" s="272">
        <f t="shared" si="51"/>
        <v>2019</v>
      </c>
      <c r="K85" s="205">
        <f t="shared" si="52"/>
        <v>0</v>
      </c>
      <c r="L85" s="217"/>
      <c r="M85" s="233">
        <v>1</v>
      </c>
      <c r="N85" s="233"/>
      <c r="O85" s="233"/>
      <c r="P85" s="221">
        <f t="shared" si="53"/>
        <v>0</v>
      </c>
      <c r="Q85" s="233">
        <v>1</v>
      </c>
      <c r="R85" s="233"/>
      <c r="S85" s="233"/>
      <c r="T85" s="221">
        <f t="shared" si="54"/>
        <v>0</v>
      </c>
      <c r="U85" s="233">
        <v>1</v>
      </c>
      <c r="V85" s="233"/>
      <c r="W85" s="233"/>
      <c r="X85" s="221">
        <f t="shared" si="55"/>
        <v>0</v>
      </c>
      <c r="Y85" s="233">
        <v>1</v>
      </c>
      <c r="Z85" s="233"/>
      <c r="AA85" s="233"/>
      <c r="AB85" s="221">
        <f t="shared" si="47"/>
        <v>0</v>
      </c>
      <c r="AC85" s="233">
        <v>1</v>
      </c>
      <c r="AD85" s="233"/>
      <c r="AE85" s="233"/>
      <c r="AF85" s="221">
        <f t="shared" si="48"/>
        <v>0</v>
      </c>
      <c r="AG85" s="233">
        <v>1</v>
      </c>
      <c r="AH85" s="233"/>
      <c r="AI85" s="233"/>
      <c r="AJ85" s="221">
        <f t="shared" si="49"/>
        <v>0</v>
      </c>
      <c r="AK85" s="233">
        <v>1</v>
      </c>
      <c r="AL85" s="233"/>
      <c r="AM85" s="233"/>
      <c r="AN85" s="221">
        <f t="shared" si="56"/>
        <v>0</v>
      </c>
      <c r="AO85" s="233">
        <v>1</v>
      </c>
      <c r="AP85" s="233"/>
      <c r="AQ85" s="233"/>
      <c r="AR85" s="221">
        <f t="shared" si="57"/>
        <v>0</v>
      </c>
      <c r="AS85" s="233">
        <v>1</v>
      </c>
      <c r="AT85" s="233"/>
      <c r="AU85" s="233"/>
      <c r="AV85" s="221">
        <f t="shared" si="58"/>
        <v>0</v>
      </c>
      <c r="AW85" s="233">
        <v>1</v>
      </c>
      <c r="AX85" s="233"/>
      <c r="AY85" s="233"/>
      <c r="AZ85" s="221">
        <f t="shared" si="59"/>
        <v>0</v>
      </c>
      <c r="BA85" s="205">
        <f t="shared" si="60"/>
        <v>0</v>
      </c>
      <c r="BB85" s="239">
        <v>0</v>
      </c>
      <c r="BC85" s="205">
        <f t="shared" si="62"/>
        <v>0</v>
      </c>
      <c r="BD85" s="205" t="str">
        <f t="shared" si="61"/>
        <v>geen actie</v>
      </c>
      <c r="BE85" s="236">
        <v>84</v>
      </c>
      <c r="BF85" s="236"/>
      <c r="BG85" s="236"/>
      <c r="BH85" s="236"/>
      <c r="BI85" s="236"/>
      <c r="BJ85" s="236"/>
      <c r="BK85" s="236"/>
      <c r="BL85" s="236"/>
      <c r="BM85" s="236"/>
    </row>
    <row r="86" spans="1:65" x14ac:dyDescent="0.3">
      <c r="A86" s="201">
        <v>85</v>
      </c>
      <c r="B86" s="201" t="str">
        <f t="shared" si="50"/>
        <v>v</v>
      </c>
      <c r="C86" s="201"/>
      <c r="D86" s="256"/>
      <c r="E86" s="226"/>
      <c r="F86" s="241"/>
      <c r="G86" s="230"/>
      <c r="H86" s="229">
        <f t="shared" si="63"/>
        <v>0</v>
      </c>
      <c r="I86" s="205"/>
      <c r="J86" s="272">
        <f t="shared" si="51"/>
        <v>2019</v>
      </c>
      <c r="K86" s="205">
        <f t="shared" si="52"/>
        <v>0</v>
      </c>
      <c r="L86" s="217"/>
      <c r="M86" s="233">
        <v>1</v>
      </c>
      <c r="N86" s="233"/>
      <c r="O86" s="233"/>
      <c r="P86" s="221">
        <f t="shared" si="53"/>
        <v>0</v>
      </c>
      <c r="Q86" s="233">
        <v>1</v>
      </c>
      <c r="R86" s="233"/>
      <c r="S86" s="233"/>
      <c r="T86" s="221">
        <f t="shared" si="54"/>
        <v>0</v>
      </c>
      <c r="U86" s="233">
        <v>1</v>
      </c>
      <c r="V86" s="233"/>
      <c r="W86" s="233"/>
      <c r="X86" s="221">
        <f t="shared" si="55"/>
        <v>0</v>
      </c>
      <c r="Y86" s="233">
        <v>1</v>
      </c>
      <c r="Z86" s="233"/>
      <c r="AA86" s="233"/>
      <c r="AB86" s="221">
        <f t="shared" si="47"/>
        <v>0</v>
      </c>
      <c r="AC86" s="233">
        <v>1</v>
      </c>
      <c r="AD86" s="233"/>
      <c r="AE86" s="233"/>
      <c r="AF86" s="221">
        <f t="shared" si="48"/>
        <v>0</v>
      </c>
      <c r="AG86" s="233">
        <v>1</v>
      </c>
      <c r="AH86" s="233"/>
      <c r="AI86" s="233"/>
      <c r="AJ86" s="221">
        <f t="shared" si="49"/>
        <v>0</v>
      </c>
      <c r="AK86" s="233">
        <v>1</v>
      </c>
      <c r="AL86" s="233"/>
      <c r="AM86" s="233"/>
      <c r="AN86" s="221">
        <f t="shared" si="56"/>
        <v>0</v>
      </c>
      <c r="AO86" s="233">
        <v>1</v>
      </c>
      <c r="AP86" s="233"/>
      <c r="AQ86" s="233"/>
      <c r="AR86" s="221">
        <f t="shared" si="57"/>
        <v>0</v>
      </c>
      <c r="AS86" s="233">
        <v>1</v>
      </c>
      <c r="AT86" s="233"/>
      <c r="AU86" s="233"/>
      <c r="AV86" s="221">
        <f t="shared" si="58"/>
        <v>0</v>
      </c>
      <c r="AW86" s="233">
        <v>1</v>
      </c>
      <c r="AX86" s="233"/>
      <c r="AY86" s="233"/>
      <c r="AZ86" s="221">
        <f t="shared" si="59"/>
        <v>0</v>
      </c>
      <c r="BA86" s="205">
        <f t="shared" si="60"/>
        <v>0</v>
      </c>
      <c r="BB86" s="239">
        <v>0</v>
      </c>
      <c r="BC86" s="205">
        <f t="shared" si="62"/>
        <v>0</v>
      </c>
      <c r="BD86" s="205" t="str">
        <f t="shared" si="61"/>
        <v>geen actie</v>
      </c>
      <c r="BE86" s="236">
        <v>85</v>
      </c>
      <c r="BF86" s="236"/>
      <c r="BG86" s="236"/>
      <c r="BH86" s="236"/>
      <c r="BI86" s="236"/>
      <c r="BJ86" s="236"/>
      <c r="BK86" s="236"/>
      <c r="BL86" s="236"/>
      <c r="BM86" s="236"/>
    </row>
    <row r="87" spans="1:65" x14ac:dyDescent="0.3">
      <c r="A87" s="201">
        <v>86</v>
      </c>
      <c r="B87" s="201" t="str">
        <f t="shared" si="50"/>
        <v>v</v>
      </c>
      <c r="C87" s="201"/>
      <c r="D87" s="256"/>
      <c r="E87" s="226"/>
      <c r="F87" s="241"/>
      <c r="G87" s="230"/>
      <c r="H87" s="229">
        <f t="shared" si="63"/>
        <v>0</v>
      </c>
      <c r="I87" s="205"/>
      <c r="J87" s="272">
        <f t="shared" si="51"/>
        <v>2019</v>
      </c>
      <c r="K87" s="205">
        <f t="shared" si="52"/>
        <v>0</v>
      </c>
      <c r="L87" s="217"/>
      <c r="M87" s="233">
        <v>1</v>
      </c>
      <c r="N87" s="233"/>
      <c r="O87" s="233"/>
      <c r="P87" s="221">
        <f t="shared" si="53"/>
        <v>0</v>
      </c>
      <c r="Q87" s="233">
        <v>1</v>
      </c>
      <c r="R87" s="233"/>
      <c r="S87" s="233"/>
      <c r="T87" s="221">
        <f t="shared" si="54"/>
        <v>0</v>
      </c>
      <c r="U87" s="233">
        <v>1</v>
      </c>
      <c r="V87" s="233"/>
      <c r="W87" s="233"/>
      <c r="X87" s="221">
        <f t="shared" si="55"/>
        <v>0</v>
      </c>
      <c r="Y87" s="233">
        <v>1</v>
      </c>
      <c r="Z87" s="233"/>
      <c r="AA87" s="233"/>
      <c r="AB87" s="221">
        <f t="shared" si="47"/>
        <v>0</v>
      </c>
      <c r="AC87" s="233">
        <v>1</v>
      </c>
      <c r="AD87" s="233"/>
      <c r="AE87" s="233"/>
      <c r="AF87" s="221">
        <f t="shared" si="48"/>
        <v>0</v>
      </c>
      <c r="AG87" s="233">
        <v>1</v>
      </c>
      <c r="AH87" s="233"/>
      <c r="AI87" s="233"/>
      <c r="AJ87" s="221">
        <f t="shared" si="49"/>
        <v>0</v>
      </c>
      <c r="AK87" s="233">
        <v>1</v>
      </c>
      <c r="AL87" s="233"/>
      <c r="AM87" s="233"/>
      <c r="AN87" s="221">
        <f t="shared" si="56"/>
        <v>0</v>
      </c>
      <c r="AO87" s="233">
        <v>1</v>
      </c>
      <c r="AP87" s="233"/>
      <c r="AQ87" s="233"/>
      <c r="AR87" s="221">
        <f t="shared" si="57"/>
        <v>0</v>
      </c>
      <c r="AS87" s="233">
        <v>1</v>
      </c>
      <c r="AT87" s="233"/>
      <c r="AU87" s="233"/>
      <c r="AV87" s="221">
        <f t="shared" si="58"/>
        <v>0</v>
      </c>
      <c r="AW87" s="233">
        <v>1</v>
      </c>
      <c r="AX87" s="233"/>
      <c r="AY87" s="233"/>
      <c r="AZ87" s="221">
        <f t="shared" si="59"/>
        <v>0</v>
      </c>
      <c r="BA87" s="205">
        <f t="shared" si="60"/>
        <v>0</v>
      </c>
      <c r="BB87" s="239">
        <v>0</v>
      </c>
      <c r="BC87" s="205">
        <f t="shared" si="62"/>
        <v>0</v>
      </c>
      <c r="BD87" s="205" t="str">
        <f t="shared" si="61"/>
        <v>geen actie</v>
      </c>
      <c r="BE87" s="236">
        <v>86</v>
      </c>
      <c r="BF87" s="236"/>
      <c r="BG87" s="236"/>
      <c r="BH87" s="236"/>
      <c r="BI87" s="236"/>
      <c r="BJ87" s="236"/>
      <c r="BK87" s="236"/>
      <c r="BL87" s="236"/>
      <c r="BM87" s="236"/>
    </row>
    <row r="88" spans="1:65" x14ac:dyDescent="0.3">
      <c r="A88" s="201">
        <v>87</v>
      </c>
      <c r="B88" s="201" t="str">
        <f t="shared" si="50"/>
        <v>v</v>
      </c>
      <c r="C88" s="201"/>
      <c r="D88" s="256"/>
      <c r="E88" s="226"/>
      <c r="F88" s="241"/>
      <c r="G88" s="230"/>
      <c r="H88" s="229">
        <f t="shared" si="63"/>
        <v>0</v>
      </c>
      <c r="I88" s="205"/>
      <c r="J88" s="272">
        <f t="shared" si="51"/>
        <v>2019</v>
      </c>
      <c r="K88" s="205">
        <f t="shared" si="52"/>
        <v>0</v>
      </c>
      <c r="L88" s="217"/>
      <c r="M88" s="233">
        <v>1</v>
      </c>
      <c r="N88" s="233"/>
      <c r="O88" s="233"/>
      <c r="P88" s="221">
        <f t="shared" si="53"/>
        <v>0</v>
      </c>
      <c r="Q88" s="233">
        <v>1</v>
      </c>
      <c r="R88" s="233"/>
      <c r="S88" s="233"/>
      <c r="T88" s="221">
        <f t="shared" si="54"/>
        <v>0</v>
      </c>
      <c r="U88" s="233">
        <v>1</v>
      </c>
      <c r="V88" s="233"/>
      <c r="W88" s="233"/>
      <c r="X88" s="221">
        <f t="shared" si="55"/>
        <v>0</v>
      </c>
      <c r="Y88" s="233">
        <v>1</v>
      </c>
      <c r="Z88" s="233"/>
      <c r="AA88" s="233"/>
      <c r="AB88" s="221">
        <f t="shared" si="47"/>
        <v>0</v>
      </c>
      <c r="AC88" s="233">
        <v>1</v>
      </c>
      <c r="AD88" s="233"/>
      <c r="AE88" s="233"/>
      <c r="AF88" s="221">
        <f t="shared" si="48"/>
        <v>0</v>
      </c>
      <c r="AG88" s="233">
        <v>1</v>
      </c>
      <c r="AH88" s="233"/>
      <c r="AI88" s="233"/>
      <c r="AJ88" s="221">
        <f t="shared" si="49"/>
        <v>0</v>
      </c>
      <c r="AK88" s="233">
        <v>1</v>
      </c>
      <c r="AL88" s="233"/>
      <c r="AM88" s="233"/>
      <c r="AN88" s="221">
        <f t="shared" si="56"/>
        <v>0</v>
      </c>
      <c r="AO88" s="233">
        <v>1</v>
      </c>
      <c r="AP88" s="233"/>
      <c r="AQ88" s="233"/>
      <c r="AR88" s="221">
        <f t="shared" si="57"/>
        <v>0</v>
      </c>
      <c r="AS88" s="233">
        <v>1</v>
      </c>
      <c r="AT88" s="233"/>
      <c r="AU88" s="233"/>
      <c r="AV88" s="221">
        <f t="shared" si="58"/>
        <v>0</v>
      </c>
      <c r="AW88" s="233">
        <v>1</v>
      </c>
      <c r="AX88" s="233"/>
      <c r="AY88" s="233"/>
      <c r="AZ88" s="221">
        <f t="shared" si="59"/>
        <v>0</v>
      </c>
      <c r="BA88" s="205">
        <f t="shared" si="60"/>
        <v>0</v>
      </c>
      <c r="BB88" s="239">
        <v>0</v>
      </c>
      <c r="BC88" s="205">
        <f t="shared" si="62"/>
        <v>0</v>
      </c>
      <c r="BD88" s="205" t="str">
        <f t="shared" si="61"/>
        <v>geen actie</v>
      </c>
      <c r="BE88" s="236">
        <v>87</v>
      </c>
      <c r="BF88" s="236"/>
      <c r="BG88" s="236"/>
      <c r="BH88" s="236"/>
      <c r="BI88" s="236"/>
      <c r="BJ88" s="236"/>
      <c r="BK88" s="236"/>
      <c r="BL88" s="236"/>
      <c r="BM88" s="236"/>
    </row>
    <row r="89" spans="1:65" x14ac:dyDescent="0.3">
      <c r="A89" s="201">
        <v>88</v>
      </c>
      <c r="B89" s="201" t="str">
        <f t="shared" si="50"/>
        <v>v</v>
      </c>
      <c r="C89" s="201"/>
      <c r="D89" s="256"/>
      <c r="E89" s="226"/>
      <c r="F89" s="241"/>
      <c r="G89" s="230"/>
      <c r="H89" s="229">
        <f t="shared" si="63"/>
        <v>0</v>
      </c>
      <c r="I89" s="205"/>
      <c r="J89" s="272">
        <f t="shared" si="51"/>
        <v>2019</v>
      </c>
      <c r="K89" s="205">
        <f t="shared" si="52"/>
        <v>0</v>
      </c>
      <c r="L89" s="217"/>
      <c r="M89" s="233">
        <v>1</v>
      </c>
      <c r="N89" s="233"/>
      <c r="O89" s="233"/>
      <c r="P89" s="221">
        <f t="shared" si="53"/>
        <v>0</v>
      </c>
      <c r="Q89" s="233">
        <v>1</v>
      </c>
      <c r="R89" s="233"/>
      <c r="S89" s="233"/>
      <c r="T89" s="221">
        <f t="shared" si="54"/>
        <v>0</v>
      </c>
      <c r="U89" s="233">
        <v>1</v>
      </c>
      <c r="V89" s="233"/>
      <c r="W89" s="233"/>
      <c r="X89" s="221">
        <f t="shared" si="55"/>
        <v>0</v>
      </c>
      <c r="Y89" s="233">
        <v>1</v>
      </c>
      <c r="Z89" s="233"/>
      <c r="AA89" s="233"/>
      <c r="AB89" s="221">
        <f t="shared" si="47"/>
        <v>0</v>
      </c>
      <c r="AC89" s="233">
        <v>1</v>
      </c>
      <c r="AD89" s="233"/>
      <c r="AE89" s="233"/>
      <c r="AF89" s="221">
        <f t="shared" si="48"/>
        <v>0</v>
      </c>
      <c r="AG89" s="233">
        <v>1</v>
      </c>
      <c r="AH89" s="233"/>
      <c r="AI89" s="233"/>
      <c r="AJ89" s="221">
        <f t="shared" si="49"/>
        <v>0</v>
      </c>
      <c r="AK89" s="233">
        <v>1</v>
      </c>
      <c r="AL89" s="233"/>
      <c r="AM89" s="233"/>
      <c r="AN89" s="221">
        <f t="shared" si="56"/>
        <v>0</v>
      </c>
      <c r="AO89" s="233">
        <v>1</v>
      </c>
      <c r="AP89" s="233"/>
      <c r="AQ89" s="233"/>
      <c r="AR89" s="221">
        <f t="shared" si="57"/>
        <v>0</v>
      </c>
      <c r="AS89" s="233">
        <v>1</v>
      </c>
      <c r="AT89" s="233"/>
      <c r="AU89" s="233"/>
      <c r="AV89" s="221">
        <f t="shared" si="58"/>
        <v>0</v>
      </c>
      <c r="AW89" s="233">
        <v>1</v>
      </c>
      <c r="AX89" s="233"/>
      <c r="AY89" s="233"/>
      <c r="AZ89" s="221">
        <f t="shared" si="59"/>
        <v>0</v>
      </c>
      <c r="BA89" s="205">
        <f t="shared" si="60"/>
        <v>0</v>
      </c>
      <c r="BB89" s="239">
        <v>0</v>
      </c>
      <c r="BC89" s="205">
        <f t="shared" si="62"/>
        <v>0</v>
      </c>
      <c r="BD89" s="205" t="str">
        <f t="shared" si="61"/>
        <v>geen actie</v>
      </c>
      <c r="BE89" s="236">
        <v>88</v>
      </c>
      <c r="BF89" s="236"/>
      <c r="BG89" s="236"/>
      <c r="BH89" s="236"/>
      <c r="BI89" s="236"/>
      <c r="BJ89" s="236"/>
      <c r="BK89" s="236"/>
      <c r="BL89" s="236"/>
      <c r="BM89" s="236"/>
    </row>
    <row r="90" spans="1:65" x14ac:dyDescent="0.3">
      <c r="A90" s="201">
        <v>89</v>
      </c>
      <c r="B90" s="201" t="str">
        <f t="shared" si="50"/>
        <v>v</v>
      </c>
      <c r="C90" s="201"/>
      <c r="D90" s="256"/>
      <c r="E90" s="226"/>
      <c r="F90" s="241"/>
      <c r="G90" s="230"/>
      <c r="H90" s="229">
        <f t="shared" si="63"/>
        <v>0</v>
      </c>
      <c r="I90" s="205"/>
      <c r="J90" s="272">
        <f t="shared" si="51"/>
        <v>2019</v>
      </c>
      <c r="K90" s="205">
        <f t="shared" si="52"/>
        <v>0</v>
      </c>
      <c r="L90" s="217"/>
      <c r="M90" s="233">
        <v>1</v>
      </c>
      <c r="N90" s="233"/>
      <c r="O90" s="233"/>
      <c r="P90" s="221">
        <f t="shared" si="53"/>
        <v>0</v>
      </c>
      <c r="Q90" s="233">
        <v>1</v>
      </c>
      <c r="R90" s="233"/>
      <c r="S90" s="233"/>
      <c r="T90" s="221">
        <f t="shared" si="54"/>
        <v>0</v>
      </c>
      <c r="U90" s="233">
        <v>1</v>
      </c>
      <c r="V90" s="233"/>
      <c r="W90" s="233"/>
      <c r="X90" s="221">
        <f t="shared" si="55"/>
        <v>0</v>
      </c>
      <c r="Y90" s="233">
        <v>1</v>
      </c>
      <c r="Z90" s="233"/>
      <c r="AA90" s="233"/>
      <c r="AB90" s="221">
        <f t="shared" si="47"/>
        <v>0</v>
      </c>
      <c r="AC90" s="233">
        <v>1</v>
      </c>
      <c r="AD90" s="233"/>
      <c r="AE90" s="233"/>
      <c r="AF90" s="221">
        <f t="shared" si="48"/>
        <v>0</v>
      </c>
      <c r="AG90" s="233">
        <v>1</v>
      </c>
      <c r="AH90" s="233"/>
      <c r="AI90" s="233"/>
      <c r="AJ90" s="221">
        <f t="shared" si="49"/>
        <v>0</v>
      </c>
      <c r="AK90" s="233">
        <v>1</v>
      </c>
      <c r="AL90" s="233"/>
      <c r="AM90" s="233"/>
      <c r="AN90" s="221">
        <f t="shared" si="56"/>
        <v>0</v>
      </c>
      <c r="AO90" s="233">
        <v>1</v>
      </c>
      <c r="AP90" s="233"/>
      <c r="AQ90" s="233"/>
      <c r="AR90" s="221">
        <f t="shared" si="57"/>
        <v>0</v>
      </c>
      <c r="AS90" s="233">
        <v>1</v>
      </c>
      <c r="AT90" s="233"/>
      <c r="AU90" s="233"/>
      <c r="AV90" s="221">
        <f t="shared" si="58"/>
        <v>0</v>
      </c>
      <c r="AW90" s="233">
        <v>1</v>
      </c>
      <c r="AX90" s="233"/>
      <c r="AY90" s="233"/>
      <c r="AZ90" s="221">
        <f t="shared" si="59"/>
        <v>0</v>
      </c>
      <c r="BA90" s="205">
        <f t="shared" si="60"/>
        <v>0</v>
      </c>
      <c r="BB90" s="239">
        <v>0</v>
      </c>
      <c r="BC90" s="205">
        <f t="shared" si="62"/>
        <v>0</v>
      </c>
      <c r="BD90" s="205" t="str">
        <f t="shared" si="61"/>
        <v>geen actie</v>
      </c>
      <c r="BE90" s="236">
        <v>89</v>
      </c>
      <c r="BF90" s="236"/>
      <c r="BG90" s="236"/>
      <c r="BH90" s="236"/>
      <c r="BI90" s="236"/>
      <c r="BJ90" s="236"/>
      <c r="BK90" s="236"/>
      <c r="BL90" s="236"/>
      <c r="BM90" s="236"/>
    </row>
    <row r="91" spans="1:65" x14ac:dyDescent="0.3">
      <c r="A91" s="201">
        <v>90</v>
      </c>
      <c r="B91" s="201" t="str">
        <f t="shared" si="50"/>
        <v>v</v>
      </c>
      <c r="C91" s="201"/>
      <c r="D91" s="256"/>
      <c r="E91" s="226"/>
      <c r="F91" s="241"/>
      <c r="G91" s="230"/>
      <c r="H91" s="229">
        <f t="shared" si="63"/>
        <v>0</v>
      </c>
      <c r="I91" s="205"/>
      <c r="J91" s="272">
        <f t="shared" si="51"/>
        <v>2019</v>
      </c>
      <c r="K91" s="205">
        <f t="shared" si="52"/>
        <v>0</v>
      </c>
      <c r="L91" s="217"/>
      <c r="M91" s="233">
        <v>1</v>
      </c>
      <c r="N91" s="233"/>
      <c r="O91" s="233"/>
      <c r="P91" s="221">
        <f t="shared" si="53"/>
        <v>0</v>
      </c>
      <c r="Q91" s="233">
        <v>1</v>
      </c>
      <c r="R91" s="233"/>
      <c r="S91" s="233"/>
      <c r="T91" s="221">
        <f t="shared" si="54"/>
        <v>0</v>
      </c>
      <c r="U91" s="233">
        <v>1</v>
      </c>
      <c r="V91" s="233"/>
      <c r="W91" s="233"/>
      <c r="X91" s="221">
        <f t="shared" si="55"/>
        <v>0</v>
      </c>
      <c r="Y91" s="233">
        <v>1</v>
      </c>
      <c r="Z91" s="233"/>
      <c r="AA91" s="233"/>
      <c r="AB91" s="221">
        <f t="shared" si="47"/>
        <v>0</v>
      </c>
      <c r="AC91" s="233">
        <v>1</v>
      </c>
      <c r="AD91" s="233"/>
      <c r="AE91" s="233"/>
      <c r="AF91" s="221">
        <f t="shared" si="48"/>
        <v>0</v>
      </c>
      <c r="AG91" s="233">
        <v>1</v>
      </c>
      <c r="AH91" s="233"/>
      <c r="AI91" s="233"/>
      <c r="AJ91" s="221">
        <f t="shared" si="49"/>
        <v>0</v>
      </c>
      <c r="AK91" s="233">
        <v>1</v>
      </c>
      <c r="AL91" s="233"/>
      <c r="AM91" s="233"/>
      <c r="AN91" s="221">
        <f t="shared" si="56"/>
        <v>0</v>
      </c>
      <c r="AO91" s="233">
        <v>1</v>
      </c>
      <c r="AP91" s="233"/>
      <c r="AQ91" s="233"/>
      <c r="AR91" s="221">
        <f t="shared" si="57"/>
        <v>0</v>
      </c>
      <c r="AS91" s="233">
        <v>1</v>
      </c>
      <c r="AT91" s="233"/>
      <c r="AU91" s="233"/>
      <c r="AV91" s="221">
        <f t="shared" si="58"/>
        <v>0</v>
      </c>
      <c r="AW91" s="233">
        <v>1</v>
      </c>
      <c r="AX91" s="233"/>
      <c r="AY91" s="233"/>
      <c r="AZ91" s="221">
        <f t="shared" si="59"/>
        <v>0</v>
      </c>
      <c r="BA91" s="205">
        <f t="shared" si="60"/>
        <v>0</v>
      </c>
      <c r="BB91" s="239">
        <v>0</v>
      </c>
      <c r="BC91" s="205">
        <f t="shared" si="62"/>
        <v>0</v>
      </c>
      <c r="BD91" s="205" t="str">
        <f t="shared" si="61"/>
        <v>geen actie</v>
      </c>
      <c r="BE91" s="236">
        <v>90</v>
      </c>
      <c r="BF91" s="236"/>
      <c r="BG91" s="236"/>
      <c r="BH91" s="236"/>
      <c r="BI91" s="236"/>
      <c r="BJ91" s="236"/>
      <c r="BK91" s="236"/>
      <c r="BL91" s="236"/>
      <c r="BM91" s="236"/>
    </row>
    <row r="92" spans="1:65" x14ac:dyDescent="0.3">
      <c r="A92" s="201">
        <v>91</v>
      </c>
      <c r="B92" s="201" t="str">
        <f t="shared" si="50"/>
        <v>v</v>
      </c>
      <c r="C92" s="201"/>
      <c r="D92" s="256"/>
      <c r="E92" s="226"/>
      <c r="F92" s="241"/>
      <c r="G92" s="230"/>
      <c r="H92" s="229">
        <f t="shared" si="63"/>
        <v>0</v>
      </c>
      <c r="I92" s="205"/>
      <c r="J92" s="272">
        <f t="shared" si="51"/>
        <v>2019</v>
      </c>
      <c r="K92" s="205">
        <f t="shared" si="52"/>
        <v>0</v>
      </c>
      <c r="L92" s="217"/>
      <c r="M92" s="233">
        <v>1</v>
      </c>
      <c r="N92" s="233"/>
      <c r="O92" s="233"/>
      <c r="P92" s="221">
        <f t="shared" si="53"/>
        <v>0</v>
      </c>
      <c r="Q92" s="233">
        <v>1</v>
      </c>
      <c r="R92" s="233"/>
      <c r="S92" s="233"/>
      <c r="T92" s="221">
        <f t="shared" si="54"/>
        <v>0</v>
      </c>
      <c r="U92" s="233">
        <v>1</v>
      </c>
      <c r="V92" s="233"/>
      <c r="W92" s="233"/>
      <c r="X92" s="221">
        <f t="shared" si="55"/>
        <v>0</v>
      </c>
      <c r="Y92" s="233">
        <v>1</v>
      </c>
      <c r="Z92" s="233"/>
      <c r="AA92" s="233"/>
      <c r="AB92" s="221">
        <f t="shared" ref="AB92:AB123" si="64">SUM(Z92*10+AA92)/Y92*10</f>
        <v>0</v>
      </c>
      <c r="AC92" s="233">
        <v>1</v>
      </c>
      <c r="AD92" s="233"/>
      <c r="AE92" s="233"/>
      <c r="AF92" s="221">
        <f t="shared" ref="AF92:AF123" si="65">SUM(AD92*10+AE92)/AC92*10</f>
        <v>0</v>
      </c>
      <c r="AG92" s="233">
        <v>1</v>
      </c>
      <c r="AH92" s="233"/>
      <c r="AI92" s="233"/>
      <c r="AJ92" s="221">
        <f t="shared" ref="AJ92:AJ123" si="66">SUM(AH92*10+AI92)/AG92*10</f>
        <v>0</v>
      </c>
      <c r="AK92" s="233">
        <v>1</v>
      </c>
      <c r="AL92" s="233"/>
      <c r="AM92" s="233"/>
      <c r="AN92" s="221">
        <f t="shared" si="56"/>
        <v>0</v>
      </c>
      <c r="AO92" s="233">
        <v>1</v>
      </c>
      <c r="AP92" s="233"/>
      <c r="AQ92" s="233"/>
      <c r="AR92" s="221">
        <f t="shared" si="57"/>
        <v>0</v>
      </c>
      <c r="AS92" s="233">
        <v>1</v>
      </c>
      <c r="AT92" s="233"/>
      <c r="AU92" s="233"/>
      <c r="AV92" s="221">
        <f t="shared" si="58"/>
        <v>0</v>
      </c>
      <c r="AW92" s="233">
        <v>1</v>
      </c>
      <c r="AX92" s="233"/>
      <c r="AY92" s="233"/>
      <c r="AZ92" s="221">
        <f t="shared" si="59"/>
        <v>0</v>
      </c>
      <c r="BA92" s="205">
        <f t="shared" si="60"/>
        <v>0</v>
      </c>
      <c r="BB92" s="239">
        <v>0</v>
      </c>
      <c r="BC92" s="205">
        <f t="shared" si="62"/>
        <v>0</v>
      </c>
      <c r="BD92" s="205" t="str">
        <f t="shared" si="61"/>
        <v>geen actie</v>
      </c>
      <c r="BE92" s="236">
        <v>91</v>
      </c>
      <c r="BF92" s="236"/>
      <c r="BG92" s="236"/>
      <c r="BH92" s="236"/>
      <c r="BI92" s="236"/>
      <c r="BJ92" s="236"/>
      <c r="BK92" s="236"/>
      <c r="BL92" s="236"/>
      <c r="BM92" s="236"/>
    </row>
    <row r="93" spans="1:65" x14ac:dyDescent="0.3">
      <c r="A93" s="201">
        <v>92</v>
      </c>
      <c r="B93" s="201" t="str">
        <f t="shared" si="50"/>
        <v>v</v>
      </c>
      <c r="C93" s="201"/>
      <c r="D93" s="256"/>
      <c r="E93" s="226"/>
      <c r="F93" s="241"/>
      <c r="G93" s="230"/>
      <c r="H93" s="229">
        <f t="shared" si="63"/>
        <v>0</v>
      </c>
      <c r="I93" s="205"/>
      <c r="J93" s="272">
        <f t="shared" si="51"/>
        <v>2019</v>
      </c>
      <c r="K93" s="205">
        <f t="shared" si="52"/>
        <v>0</v>
      </c>
      <c r="L93" s="217"/>
      <c r="M93" s="233">
        <v>1</v>
      </c>
      <c r="N93" s="233"/>
      <c r="O93" s="233"/>
      <c r="P93" s="221">
        <f t="shared" si="53"/>
        <v>0</v>
      </c>
      <c r="Q93" s="233">
        <v>1</v>
      </c>
      <c r="R93" s="233"/>
      <c r="S93" s="233"/>
      <c r="T93" s="221">
        <f t="shared" si="54"/>
        <v>0</v>
      </c>
      <c r="U93" s="233">
        <v>1</v>
      </c>
      <c r="V93" s="233"/>
      <c r="W93" s="233"/>
      <c r="X93" s="221">
        <f t="shared" si="55"/>
        <v>0</v>
      </c>
      <c r="Y93" s="233">
        <v>1</v>
      </c>
      <c r="Z93" s="233"/>
      <c r="AA93" s="233"/>
      <c r="AB93" s="221">
        <f t="shared" si="64"/>
        <v>0</v>
      </c>
      <c r="AC93" s="233">
        <v>1</v>
      </c>
      <c r="AD93" s="233"/>
      <c r="AE93" s="233"/>
      <c r="AF93" s="221">
        <f t="shared" si="65"/>
        <v>0</v>
      </c>
      <c r="AG93" s="233">
        <v>1</v>
      </c>
      <c r="AH93" s="233"/>
      <c r="AI93" s="233"/>
      <c r="AJ93" s="221">
        <f t="shared" si="66"/>
        <v>0</v>
      </c>
      <c r="AK93" s="233">
        <v>1</v>
      </c>
      <c r="AL93" s="233"/>
      <c r="AM93" s="233"/>
      <c r="AN93" s="221">
        <f t="shared" si="56"/>
        <v>0</v>
      </c>
      <c r="AO93" s="233">
        <v>1</v>
      </c>
      <c r="AP93" s="233"/>
      <c r="AQ93" s="233"/>
      <c r="AR93" s="221">
        <f t="shared" si="57"/>
        <v>0</v>
      </c>
      <c r="AS93" s="233">
        <v>1</v>
      </c>
      <c r="AT93" s="233"/>
      <c r="AU93" s="233"/>
      <c r="AV93" s="221">
        <f t="shared" si="58"/>
        <v>0</v>
      </c>
      <c r="AW93" s="233">
        <v>1</v>
      </c>
      <c r="AX93" s="233"/>
      <c r="AY93" s="233"/>
      <c r="AZ93" s="221">
        <f t="shared" si="59"/>
        <v>0</v>
      </c>
      <c r="BA93" s="205">
        <f t="shared" si="60"/>
        <v>0</v>
      </c>
      <c r="BB93" s="239">
        <v>0</v>
      </c>
      <c r="BC93" s="205">
        <f t="shared" si="62"/>
        <v>0</v>
      </c>
      <c r="BD93" s="205" t="str">
        <f t="shared" si="61"/>
        <v>geen actie</v>
      </c>
      <c r="BE93" s="236">
        <v>92</v>
      </c>
      <c r="BF93" s="236"/>
      <c r="BG93" s="236"/>
      <c r="BH93" s="236"/>
      <c r="BI93" s="236"/>
      <c r="BJ93" s="236"/>
      <c r="BK93" s="236"/>
      <c r="BL93" s="236"/>
      <c r="BM93" s="236"/>
    </row>
    <row r="94" spans="1:65" x14ac:dyDescent="0.3">
      <c r="A94" s="201">
        <v>93</v>
      </c>
      <c r="B94" s="201" t="str">
        <f t="shared" si="50"/>
        <v>v</v>
      </c>
      <c r="C94" s="201"/>
      <c r="D94" s="256"/>
      <c r="E94" s="226"/>
      <c r="F94" s="241"/>
      <c r="G94" s="230"/>
      <c r="H94" s="229">
        <f t="shared" si="63"/>
        <v>0</v>
      </c>
      <c r="I94" s="205"/>
      <c r="J94" s="272">
        <f t="shared" si="51"/>
        <v>2019</v>
      </c>
      <c r="K94" s="205">
        <f t="shared" si="52"/>
        <v>0</v>
      </c>
      <c r="L94" s="217"/>
      <c r="M94" s="233">
        <v>1</v>
      </c>
      <c r="N94" s="233"/>
      <c r="O94" s="233"/>
      <c r="P94" s="221">
        <f t="shared" si="53"/>
        <v>0</v>
      </c>
      <c r="Q94" s="233">
        <v>1</v>
      </c>
      <c r="R94" s="233"/>
      <c r="S94" s="233"/>
      <c r="T94" s="221">
        <f t="shared" si="54"/>
        <v>0</v>
      </c>
      <c r="U94" s="233">
        <v>1</v>
      </c>
      <c r="V94" s="233"/>
      <c r="W94" s="233"/>
      <c r="X94" s="221">
        <f t="shared" si="55"/>
        <v>0</v>
      </c>
      <c r="Y94" s="233">
        <v>1</v>
      </c>
      <c r="Z94" s="233"/>
      <c r="AA94" s="233"/>
      <c r="AB94" s="221">
        <f t="shared" si="64"/>
        <v>0</v>
      </c>
      <c r="AC94" s="233">
        <v>1</v>
      </c>
      <c r="AD94" s="233"/>
      <c r="AE94" s="233"/>
      <c r="AF94" s="221">
        <f t="shared" si="65"/>
        <v>0</v>
      </c>
      <c r="AG94" s="233">
        <v>1</v>
      </c>
      <c r="AH94" s="233"/>
      <c r="AI94" s="233"/>
      <c r="AJ94" s="221">
        <f t="shared" si="66"/>
        <v>0</v>
      </c>
      <c r="AK94" s="233">
        <v>1</v>
      </c>
      <c r="AL94" s="233"/>
      <c r="AM94" s="233"/>
      <c r="AN94" s="221">
        <f t="shared" si="56"/>
        <v>0</v>
      </c>
      <c r="AO94" s="233">
        <v>1</v>
      </c>
      <c r="AP94" s="233"/>
      <c r="AQ94" s="233"/>
      <c r="AR94" s="221">
        <f t="shared" si="57"/>
        <v>0</v>
      </c>
      <c r="AS94" s="233">
        <v>1</v>
      </c>
      <c r="AT94" s="233"/>
      <c r="AU94" s="233"/>
      <c r="AV94" s="221">
        <f t="shared" si="58"/>
        <v>0</v>
      </c>
      <c r="AW94" s="233">
        <v>1</v>
      </c>
      <c r="AX94" s="233"/>
      <c r="AY94" s="233"/>
      <c r="AZ94" s="221">
        <f t="shared" si="59"/>
        <v>0</v>
      </c>
      <c r="BA94" s="205">
        <f t="shared" si="60"/>
        <v>0</v>
      </c>
      <c r="BB94" s="239">
        <v>0</v>
      </c>
      <c r="BC94" s="205">
        <f t="shared" si="62"/>
        <v>0</v>
      </c>
      <c r="BD94" s="205" t="str">
        <f t="shared" si="61"/>
        <v>geen actie</v>
      </c>
      <c r="BE94" s="236">
        <v>93</v>
      </c>
      <c r="BF94" s="236"/>
      <c r="BG94" s="236"/>
      <c r="BH94" s="236"/>
      <c r="BI94" s="236"/>
      <c r="BJ94" s="236"/>
      <c r="BK94" s="236"/>
      <c r="BL94" s="236"/>
      <c r="BM94" s="236"/>
    </row>
    <row r="95" spans="1:65" x14ac:dyDescent="0.3">
      <c r="A95" s="201">
        <v>94</v>
      </c>
      <c r="B95" s="201" t="str">
        <f t="shared" si="50"/>
        <v>v</v>
      </c>
      <c r="C95" s="201"/>
      <c r="D95" s="256"/>
      <c r="E95" s="226"/>
      <c r="F95" s="241"/>
      <c r="G95" s="230"/>
      <c r="H95" s="229">
        <f t="shared" si="63"/>
        <v>0</v>
      </c>
      <c r="I95" s="205"/>
      <c r="J95" s="272">
        <f t="shared" si="51"/>
        <v>2019</v>
      </c>
      <c r="K95" s="205">
        <f t="shared" si="52"/>
        <v>0</v>
      </c>
      <c r="L95" s="217"/>
      <c r="M95" s="233">
        <v>1</v>
      </c>
      <c r="N95" s="233"/>
      <c r="O95" s="233"/>
      <c r="P95" s="221">
        <f t="shared" si="53"/>
        <v>0</v>
      </c>
      <c r="Q95" s="233">
        <v>1</v>
      </c>
      <c r="R95" s="233"/>
      <c r="S95" s="233"/>
      <c r="T95" s="221">
        <f t="shared" si="54"/>
        <v>0</v>
      </c>
      <c r="U95" s="233">
        <v>1</v>
      </c>
      <c r="V95" s="233"/>
      <c r="W95" s="233"/>
      <c r="X95" s="221">
        <f t="shared" si="55"/>
        <v>0</v>
      </c>
      <c r="Y95" s="233">
        <v>1</v>
      </c>
      <c r="Z95" s="233"/>
      <c r="AA95" s="233"/>
      <c r="AB95" s="221">
        <f t="shared" si="64"/>
        <v>0</v>
      </c>
      <c r="AC95" s="233">
        <v>1</v>
      </c>
      <c r="AD95" s="233"/>
      <c r="AE95" s="233"/>
      <c r="AF95" s="221">
        <f t="shared" si="65"/>
        <v>0</v>
      </c>
      <c r="AG95" s="233">
        <v>1</v>
      </c>
      <c r="AH95" s="233"/>
      <c r="AI95" s="233"/>
      <c r="AJ95" s="221">
        <f t="shared" si="66"/>
        <v>0</v>
      </c>
      <c r="AK95" s="233">
        <v>1</v>
      </c>
      <c r="AL95" s="233"/>
      <c r="AM95" s="233"/>
      <c r="AN95" s="221">
        <f t="shared" si="56"/>
        <v>0</v>
      </c>
      <c r="AO95" s="233">
        <v>1</v>
      </c>
      <c r="AP95" s="233"/>
      <c r="AQ95" s="233"/>
      <c r="AR95" s="221">
        <f t="shared" si="57"/>
        <v>0</v>
      </c>
      <c r="AS95" s="233">
        <v>1</v>
      </c>
      <c r="AT95" s="233"/>
      <c r="AU95" s="233"/>
      <c r="AV95" s="221">
        <f t="shared" si="58"/>
        <v>0</v>
      </c>
      <c r="AW95" s="233">
        <v>1</v>
      </c>
      <c r="AX95" s="233"/>
      <c r="AY95" s="233"/>
      <c r="AZ95" s="221">
        <f t="shared" si="59"/>
        <v>0</v>
      </c>
      <c r="BA95" s="205">
        <f t="shared" si="60"/>
        <v>0</v>
      </c>
      <c r="BB95" s="239">
        <v>0</v>
      </c>
      <c r="BC95" s="205">
        <f t="shared" si="62"/>
        <v>0</v>
      </c>
      <c r="BD95" s="205" t="str">
        <f t="shared" si="61"/>
        <v>geen actie</v>
      </c>
      <c r="BE95" s="236">
        <v>94</v>
      </c>
      <c r="BF95" s="236"/>
      <c r="BG95" s="236"/>
      <c r="BH95" s="236"/>
      <c r="BI95" s="236"/>
      <c r="BJ95" s="236"/>
      <c r="BK95" s="236"/>
      <c r="BL95" s="236"/>
      <c r="BM95" s="236"/>
    </row>
    <row r="96" spans="1:65" x14ac:dyDescent="0.3">
      <c r="A96" s="201">
        <v>95</v>
      </c>
      <c r="B96" s="201" t="str">
        <f t="shared" si="50"/>
        <v>v</v>
      </c>
      <c r="C96" s="201"/>
      <c r="D96" s="256"/>
      <c r="E96" s="226"/>
      <c r="F96" s="241"/>
      <c r="G96" s="230"/>
      <c r="H96" s="229">
        <f t="shared" si="63"/>
        <v>0</v>
      </c>
      <c r="I96" s="205"/>
      <c r="J96" s="272">
        <f t="shared" si="51"/>
        <v>2019</v>
      </c>
      <c r="K96" s="205">
        <f t="shared" si="52"/>
        <v>0</v>
      </c>
      <c r="L96" s="217"/>
      <c r="M96" s="233">
        <v>1</v>
      </c>
      <c r="N96" s="233"/>
      <c r="O96" s="233"/>
      <c r="P96" s="221">
        <f t="shared" si="53"/>
        <v>0</v>
      </c>
      <c r="Q96" s="233">
        <v>1</v>
      </c>
      <c r="R96" s="233"/>
      <c r="S96" s="233"/>
      <c r="T96" s="221">
        <f t="shared" si="54"/>
        <v>0</v>
      </c>
      <c r="U96" s="233">
        <v>1</v>
      </c>
      <c r="V96" s="233"/>
      <c r="W96" s="233"/>
      <c r="X96" s="221">
        <f t="shared" si="55"/>
        <v>0</v>
      </c>
      <c r="Y96" s="233">
        <v>1</v>
      </c>
      <c r="Z96" s="233"/>
      <c r="AA96" s="233"/>
      <c r="AB96" s="221">
        <f t="shared" si="64"/>
        <v>0</v>
      </c>
      <c r="AC96" s="233">
        <v>1</v>
      </c>
      <c r="AD96" s="233"/>
      <c r="AE96" s="233"/>
      <c r="AF96" s="221">
        <f t="shared" si="65"/>
        <v>0</v>
      </c>
      <c r="AG96" s="233">
        <v>1</v>
      </c>
      <c r="AH96" s="233"/>
      <c r="AI96" s="233"/>
      <c r="AJ96" s="221">
        <f t="shared" si="66"/>
        <v>0</v>
      </c>
      <c r="AK96" s="233">
        <v>1</v>
      </c>
      <c r="AL96" s="233"/>
      <c r="AM96" s="233"/>
      <c r="AN96" s="221">
        <f t="shared" si="56"/>
        <v>0</v>
      </c>
      <c r="AO96" s="233">
        <v>1</v>
      </c>
      <c r="AP96" s="233"/>
      <c r="AQ96" s="233"/>
      <c r="AR96" s="221">
        <f t="shared" si="57"/>
        <v>0</v>
      </c>
      <c r="AS96" s="233">
        <v>1</v>
      </c>
      <c r="AT96" s="233"/>
      <c r="AU96" s="233"/>
      <c r="AV96" s="221">
        <f t="shared" si="58"/>
        <v>0</v>
      </c>
      <c r="AW96" s="233">
        <v>1</v>
      </c>
      <c r="AX96" s="233"/>
      <c r="AY96" s="233"/>
      <c r="AZ96" s="221">
        <f t="shared" si="59"/>
        <v>0</v>
      </c>
      <c r="BA96" s="205">
        <f t="shared" si="60"/>
        <v>0</v>
      </c>
      <c r="BB96" s="239">
        <v>0</v>
      </c>
      <c r="BC96" s="205">
        <f t="shared" si="62"/>
        <v>0</v>
      </c>
      <c r="BD96" s="205" t="str">
        <f t="shared" si="61"/>
        <v>geen actie</v>
      </c>
      <c r="BE96" s="236">
        <v>95</v>
      </c>
      <c r="BF96" s="236"/>
      <c r="BG96" s="236"/>
      <c r="BH96" s="236"/>
      <c r="BI96" s="236"/>
      <c r="BJ96" s="236"/>
      <c r="BK96" s="236"/>
      <c r="BL96" s="236"/>
      <c r="BM96" s="236"/>
    </row>
    <row r="97" spans="1:65" x14ac:dyDescent="0.3">
      <c r="A97" s="201">
        <v>96</v>
      </c>
      <c r="B97" s="201" t="str">
        <f t="shared" si="50"/>
        <v>v</v>
      </c>
      <c r="C97" s="201"/>
      <c r="D97" s="256"/>
      <c r="E97" s="226"/>
      <c r="F97" s="241"/>
      <c r="G97" s="230"/>
      <c r="H97" s="229">
        <f t="shared" si="63"/>
        <v>0</v>
      </c>
      <c r="I97" s="205"/>
      <c r="J97" s="272">
        <f t="shared" si="51"/>
        <v>2019</v>
      </c>
      <c r="K97" s="205">
        <f t="shared" si="52"/>
        <v>0</v>
      </c>
      <c r="L97" s="217"/>
      <c r="M97" s="233">
        <v>1</v>
      </c>
      <c r="N97" s="233"/>
      <c r="O97" s="233"/>
      <c r="P97" s="221">
        <f t="shared" si="53"/>
        <v>0</v>
      </c>
      <c r="Q97" s="233">
        <v>1</v>
      </c>
      <c r="R97" s="233"/>
      <c r="S97" s="233"/>
      <c r="T97" s="221">
        <f t="shared" si="54"/>
        <v>0</v>
      </c>
      <c r="U97" s="233">
        <v>1</v>
      </c>
      <c r="V97" s="233"/>
      <c r="W97" s="233"/>
      <c r="X97" s="221">
        <f t="shared" si="55"/>
        <v>0</v>
      </c>
      <c r="Y97" s="233">
        <v>1</v>
      </c>
      <c r="Z97" s="233"/>
      <c r="AA97" s="233"/>
      <c r="AB97" s="221">
        <f t="shared" si="64"/>
        <v>0</v>
      </c>
      <c r="AC97" s="233">
        <v>1</v>
      </c>
      <c r="AD97" s="233"/>
      <c r="AE97" s="233"/>
      <c r="AF97" s="221">
        <f t="shared" si="65"/>
        <v>0</v>
      </c>
      <c r="AG97" s="233">
        <v>1</v>
      </c>
      <c r="AH97" s="233"/>
      <c r="AI97" s="233"/>
      <c r="AJ97" s="221">
        <f t="shared" si="66"/>
        <v>0</v>
      </c>
      <c r="AK97" s="233">
        <v>1</v>
      </c>
      <c r="AL97" s="233"/>
      <c r="AM97" s="233"/>
      <c r="AN97" s="221">
        <f t="shared" si="56"/>
        <v>0</v>
      </c>
      <c r="AO97" s="233">
        <v>1</v>
      </c>
      <c r="AP97" s="233"/>
      <c r="AQ97" s="233"/>
      <c r="AR97" s="221">
        <f t="shared" si="57"/>
        <v>0</v>
      </c>
      <c r="AS97" s="233">
        <v>1</v>
      </c>
      <c r="AT97" s="233"/>
      <c r="AU97" s="233"/>
      <c r="AV97" s="221">
        <f t="shared" si="58"/>
        <v>0</v>
      </c>
      <c r="AW97" s="233">
        <v>1</v>
      </c>
      <c r="AX97" s="233"/>
      <c r="AY97" s="233"/>
      <c r="AZ97" s="221">
        <f t="shared" si="59"/>
        <v>0</v>
      </c>
      <c r="BA97" s="205">
        <f t="shared" si="60"/>
        <v>0</v>
      </c>
      <c r="BB97" s="239">
        <v>0</v>
      </c>
      <c r="BC97" s="205">
        <f t="shared" si="62"/>
        <v>0</v>
      </c>
      <c r="BD97" s="205" t="str">
        <f t="shared" si="61"/>
        <v>geen actie</v>
      </c>
      <c r="BE97" s="236">
        <v>96</v>
      </c>
      <c r="BF97" s="236"/>
      <c r="BG97" s="236"/>
      <c r="BH97" s="236"/>
      <c r="BI97" s="236"/>
      <c r="BJ97" s="236"/>
      <c r="BK97" s="236"/>
      <c r="BL97" s="236"/>
      <c r="BM97" s="236"/>
    </row>
    <row r="98" spans="1:65" x14ac:dyDescent="0.3">
      <c r="A98" s="201">
        <v>97</v>
      </c>
      <c r="B98" s="201" t="str">
        <f t="shared" ref="B98:B129" si="67">IF(A98=BE98,"v","x")</f>
        <v>v</v>
      </c>
      <c r="C98" s="201"/>
      <c r="D98" s="256"/>
      <c r="E98" s="226"/>
      <c r="F98" s="241"/>
      <c r="G98" s="230"/>
      <c r="H98" s="229">
        <f t="shared" si="63"/>
        <v>0</v>
      </c>
      <c r="I98" s="205"/>
      <c r="J98" s="272">
        <f t="shared" ref="J98:J129" si="68">2019-I98</f>
        <v>2019</v>
      </c>
      <c r="K98" s="205">
        <f t="shared" ref="K98:K129" si="69">H98-L98</f>
        <v>0</v>
      </c>
      <c r="L98" s="217"/>
      <c r="M98" s="233">
        <v>1</v>
      </c>
      <c r="N98" s="233"/>
      <c r="O98" s="233"/>
      <c r="P98" s="221">
        <f t="shared" ref="P98:P129" si="70">SUM(N98*10+O98)/M98*10</f>
        <v>0</v>
      </c>
      <c r="Q98" s="233">
        <v>1</v>
      </c>
      <c r="R98" s="233"/>
      <c r="S98" s="233"/>
      <c r="T98" s="221">
        <f t="shared" ref="T98:T129" si="71">SUM(R98*10+S98)/Q98*10</f>
        <v>0</v>
      </c>
      <c r="U98" s="233">
        <v>1</v>
      </c>
      <c r="V98" s="233"/>
      <c r="W98" s="233"/>
      <c r="X98" s="221">
        <f t="shared" ref="X98:X129" si="72">SUM(V98*10+W98)/U98*10</f>
        <v>0</v>
      </c>
      <c r="Y98" s="233">
        <v>1</v>
      </c>
      <c r="Z98" s="233"/>
      <c r="AA98" s="233"/>
      <c r="AB98" s="221">
        <f t="shared" si="64"/>
        <v>0</v>
      </c>
      <c r="AC98" s="233">
        <v>1</v>
      </c>
      <c r="AD98" s="233"/>
      <c r="AE98" s="233"/>
      <c r="AF98" s="221">
        <f t="shared" si="65"/>
        <v>0</v>
      </c>
      <c r="AG98" s="233">
        <v>1</v>
      </c>
      <c r="AH98" s="233"/>
      <c r="AI98" s="233"/>
      <c r="AJ98" s="221">
        <f t="shared" si="66"/>
        <v>0</v>
      </c>
      <c r="AK98" s="233">
        <v>1</v>
      </c>
      <c r="AL98" s="233"/>
      <c r="AM98" s="233"/>
      <c r="AN98" s="221">
        <f t="shared" ref="AN98:AN129" si="73">SUM(AL98*10+AM98)/AK98*10</f>
        <v>0</v>
      </c>
      <c r="AO98" s="233">
        <v>1</v>
      </c>
      <c r="AP98" s="233"/>
      <c r="AQ98" s="233"/>
      <c r="AR98" s="221">
        <f t="shared" ref="AR98:AR129" si="74">SUM(AP98*10+AQ98)/AO98*10</f>
        <v>0</v>
      </c>
      <c r="AS98" s="233">
        <v>1</v>
      </c>
      <c r="AT98" s="233"/>
      <c r="AU98" s="233"/>
      <c r="AV98" s="221">
        <f t="shared" ref="AV98:AV129" si="75">SUM(AT98*10+AU98)/AS98*10</f>
        <v>0</v>
      </c>
      <c r="AW98" s="233">
        <v>1</v>
      </c>
      <c r="AX98" s="233"/>
      <c r="AY98" s="233"/>
      <c r="AZ98" s="221">
        <f t="shared" ref="AZ98:AZ129" si="76">SUM(AX98*10+AY98)/AW98*10</f>
        <v>0</v>
      </c>
      <c r="BA98" s="205">
        <f t="shared" ref="BA98:BA118" si="77">IF(H98&lt;250,0,IF(H98&lt;500,250,IF(H98&lt;750,"500",IF(H98&lt;1000,750,IF(H98&lt;1500,1000,IF(H98&lt;2000,1500,IF(H98&lt;2500,2000,IF(H98&lt;3000,2500,3000))))))))</f>
        <v>0</v>
      </c>
      <c r="BB98" s="239">
        <v>0</v>
      </c>
      <c r="BC98" s="205">
        <f t="shared" si="62"/>
        <v>0</v>
      </c>
      <c r="BD98" s="205" t="str">
        <f t="shared" ref="BD98:BD129" si="78">IF(BC98=0,"geen actie",CONCATENATE("diploma uitschrijven: ",BA98," punten"))</f>
        <v>geen actie</v>
      </c>
      <c r="BE98" s="236">
        <v>97</v>
      </c>
      <c r="BF98" s="236"/>
      <c r="BG98" s="236"/>
      <c r="BH98" s="236"/>
      <c r="BI98" s="236"/>
      <c r="BJ98" s="236"/>
      <c r="BK98" s="236"/>
      <c r="BL98" s="236"/>
      <c r="BM98" s="236"/>
    </row>
    <row r="99" spans="1:65" x14ac:dyDescent="0.3">
      <c r="A99" s="201">
        <v>98</v>
      </c>
      <c r="B99" s="201" t="str">
        <f t="shared" si="67"/>
        <v>v</v>
      </c>
      <c r="C99" s="201"/>
      <c r="D99" s="256"/>
      <c r="E99" s="226"/>
      <c r="F99" s="241"/>
      <c r="G99" s="230"/>
      <c r="H99" s="229">
        <f t="shared" si="63"/>
        <v>0</v>
      </c>
      <c r="I99" s="205"/>
      <c r="J99" s="272">
        <f t="shared" si="68"/>
        <v>2019</v>
      </c>
      <c r="K99" s="205">
        <f t="shared" si="69"/>
        <v>0</v>
      </c>
      <c r="L99" s="217"/>
      <c r="M99" s="233">
        <v>1</v>
      </c>
      <c r="N99" s="233"/>
      <c r="O99" s="233"/>
      <c r="P99" s="221">
        <f t="shared" si="70"/>
        <v>0</v>
      </c>
      <c r="Q99" s="233">
        <v>1</v>
      </c>
      <c r="R99" s="233"/>
      <c r="S99" s="233"/>
      <c r="T99" s="221">
        <f t="shared" si="71"/>
        <v>0</v>
      </c>
      <c r="U99" s="233">
        <v>1</v>
      </c>
      <c r="V99" s="233"/>
      <c r="W99" s="233"/>
      <c r="X99" s="221">
        <f t="shared" si="72"/>
        <v>0</v>
      </c>
      <c r="Y99" s="233">
        <v>1</v>
      </c>
      <c r="Z99" s="233"/>
      <c r="AA99" s="233"/>
      <c r="AB99" s="221">
        <f t="shared" si="64"/>
        <v>0</v>
      </c>
      <c r="AC99" s="233">
        <v>1</v>
      </c>
      <c r="AD99" s="233"/>
      <c r="AE99" s="233"/>
      <c r="AF99" s="221">
        <f t="shared" si="65"/>
        <v>0</v>
      </c>
      <c r="AG99" s="233">
        <v>1</v>
      </c>
      <c r="AH99" s="233"/>
      <c r="AI99" s="233"/>
      <c r="AJ99" s="221">
        <f t="shared" si="66"/>
        <v>0</v>
      </c>
      <c r="AK99" s="233">
        <v>1</v>
      </c>
      <c r="AL99" s="233"/>
      <c r="AM99" s="233"/>
      <c r="AN99" s="221">
        <f t="shared" si="73"/>
        <v>0</v>
      </c>
      <c r="AO99" s="233">
        <v>1</v>
      </c>
      <c r="AP99" s="233"/>
      <c r="AQ99" s="233"/>
      <c r="AR99" s="221">
        <f t="shared" si="74"/>
        <v>0</v>
      </c>
      <c r="AS99" s="233">
        <v>1</v>
      </c>
      <c r="AT99" s="233"/>
      <c r="AU99" s="233"/>
      <c r="AV99" s="221">
        <f t="shared" si="75"/>
        <v>0</v>
      </c>
      <c r="AW99" s="233">
        <v>1</v>
      </c>
      <c r="AX99" s="233"/>
      <c r="AY99" s="233"/>
      <c r="AZ99" s="221">
        <f t="shared" si="76"/>
        <v>0</v>
      </c>
      <c r="BA99" s="205">
        <f t="shared" si="77"/>
        <v>0</v>
      </c>
      <c r="BB99" s="239">
        <v>0</v>
      </c>
      <c r="BC99" s="205">
        <f t="shared" si="62"/>
        <v>0</v>
      </c>
      <c r="BD99" s="205" t="str">
        <f t="shared" si="78"/>
        <v>geen actie</v>
      </c>
      <c r="BE99" s="236">
        <v>98</v>
      </c>
      <c r="BF99" s="236"/>
      <c r="BG99" s="236"/>
      <c r="BH99" s="236"/>
      <c r="BI99" s="236"/>
      <c r="BJ99" s="236"/>
      <c r="BK99" s="236"/>
      <c r="BL99" s="236"/>
      <c r="BM99" s="236"/>
    </row>
    <row r="100" spans="1:65" x14ac:dyDescent="0.3">
      <c r="A100" s="201">
        <v>99</v>
      </c>
      <c r="B100" s="201" t="str">
        <f t="shared" si="67"/>
        <v>v</v>
      </c>
      <c r="C100" s="201"/>
      <c r="D100" s="256"/>
      <c r="E100" s="226"/>
      <c r="F100" s="241"/>
      <c r="G100" s="230"/>
      <c r="H100" s="229">
        <f t="shared" si="63"/>
        <v>0</v>
      </c>
      <c r="I100" s="205"/>
      <c r="J100" s="272">
        <f t="shared" si="68"/>
        <v>2019</v>
      </c>
      <c r="K100" s="205">
        <f t="shared" si="69"/>
        <v>0</v>
      </c>
      <c r="L100" s="217"/>
      <c r="M100" s="233">
        <v>1</v>
      </c>
      <c r="N100" s="233"/>
      <c r="O100" s="233"/>
      <c r="P100" s="221">
        <f t="shared" si="70"/>
        <v>0</v>
      </c>
      <c r="Q100" s="233">
        <v>1</v>
      </c>
      <c r="R100" s="233"/>
      <c r="S100" s="233"/>
      <c r="T100" s="221">
        <f t="shared" si="71"/>
        <v>0</v>
      </c>
      <c r="U100" s="233">
        <v>1</v>
      </c>
      <c r="V100" s="233"/>
      <c r="W100" s="233"/>
      <c r="X100" s="221">
        <f t="shared" si="72"/>
        <v>0</v>
      </c>
      <c r="Y100" s="233">
        <v>1</v>
      </c>
      <c r="Z100" s="233"/>
      <c r="AA100" s="233"/>
      <c r="AB100" s="221">
        <f t="shared" si="64"/>
        <v>0</v>
      </c>
      <c r="AC100" s="233">
        <v>1</v>
      </c>
      <c r="AD100" s="233"/>
      <c r="AE100" s="233"/>
      <c r="AF100" s="221">
        <f t="shared" si="65"/>
        <v>0</v>
      </c>
      <c r="AG100" s="233">
        <v>1</v>
      </c>
      <c r="AH100" s="233"/>
      <c r="AI100" s="233"/>
      <c r="AJ100" s="221">
        <f t="shared" si="66"/>
        <v>0</v>
      </c>
      <c r="AK100" s="233">
        <v>1</v>
      </c>
      <c r="AL100" s="233"/>
      <c r="AM100" s="233"/>
      <c r="AN100" s="221">
        <f t="shared" si="73"/>
        <v>0</v>
      </c>
      <c r="AO100" s="233">
        <v>1</v>
      </c>
      <c r="AP100" s="233"/>
      <c r="AQ100" s="233"/>
      <c r="AR100" s="221">
        <f t="shared" si="74"/>
        <v>0</v>
      </c>
      <c r="AS100" s="233">
        <v>1</v>
      </c>
      <c r="AT100" s="233"/>
      <c r="AU100" s="233"/>
      <c r="AV100" s="221">
        <f t="shared" si="75"/>
        <v>0</v>
      </c>
      <c r="AW100" s="233">
        <v>1</v>
      </c>
      <c r="AX100" s="233"/>
      <c r="AY100" s="233"/>
      <c r="AZ100" s="221">
        <f t="shared" si="76"/>
        <v>0</v>
      </c>
      <c r="BA100" s="205">
        <f t="shared" si="77"/>
        <v>0</v>
      </c>
      <c r="BB100" s="239">
        <v>0</v>
      </c>
      <c r="BC100" s="205">
        <f t="shared" si="62"/>
        <v>0</v>
      </c>
      <c r="BD100" s="205" t="str">
        <f t="shared" si="78"/>
        <v>geen actie</v>
      </c>
      <c r="BE100" s="236">
        <v>99</v>
      </c>
      <c r="BF100" s="236"/>
      <c r="BG100" s="236"/>
      <c r="BH100" s="236"/>
      <c r="BI100" s="236"/>
      <c r="BJ100" s="236"/>
      <c r="BK100" s="236"/>
      <c r="BL100" s="236"/>
      <c r="BM100" s="236"/>
    </row>
    <row r="101" spans="1:65" x14ac:dyDescent="0.3">
      <c r="A101" s="201">
        <v>100</v>
      </c>
      <c r="B101" s="201" t="str">
        <f t="shared" si="67"/>
        <v>v</v>
      </c>
      <c r="C101" s="201"/>
      <c r="D101" s="256"/>
      <c r="E101" s="226"/>
      <c r="F101" s="241"/>
      <c r="G101" s="230"/>
      <c r="H101" s="229">
        <f t="shared" si="63"/>
        <v>0</v>
      </c>
      <c r="I101" s="205"/>
      <c r="J101" s="272">
        <f t="shared" si="68"/>
        <v>2019</v>
      </c>
      <c r="K101" s="205">
        <f t="shared" si="69"/>
        <v>0</v>
      </c>
      <c r="L101" s="217"/>
      <c r="M101" s="233">
        <v>1</v>
      </c>
      <c r="N101" s="233"/>
      <c r="O101" s="233"/>
      <c r="P101" s="221">
        <f t="shared" si="70"/>
        <v>0</v>
      </c>
      <c r="Q101" s="233">
        <v>1</v>
      </c>
      <c r="R101" s="233"/>
      <c r="S101" s="233"/>
      <c r="T101" s="221">
        <f t="shared" si="71"/>
        <v>0</v>
      </c>
      <c r="U101" s="233">
        <v>1</v>
      </c>
      <c r="V101" s="233"/>
      <c r="W101" s="233"/>
      <c r="X101" s="221">
        <f t="shared" si="72"/>
        <v>0</v>
      </c>
      <c r="Y101" s="233">
        <v>1</v>
      </c>
      <c r="Z101" s="233"/>
      <c r="AA101" s="233"/>
      <c r="AB101" s="221">
        <f t="shared" si="64"/>
        <v>0</v>
      </c>
      <c r="AC101" s="233">
        <v>1</v>
      </c>
      <c r="AD101" s="233"/>
      <c r="AE101" s="233"/>
      <c r="AF101" s="221">
        <f t="shared" si="65"/>
        <v>0</v>
      </c>
      <c r="AG101" s="233">
        <v>1</v>
      </c>
      <c r="AH101" s="233"/>
      <c r="AI101" s="233"/>
      <c r="AJ101" s="221">
        <f t="shared" si="66"/>
        <v>0</v>
      </c>
      <c r="AK101" s="233">
        <v>1</v>
      </c>
      <c r="AL101" s="233"/>
      <c r="AM101" s="233"/>
      <c r="AN101" s="221">
        <f t="shared" si="73"/>
        <v>0</v>
      </c>
      <c r="AO101" s="233">
        <v>1</v>
      </c>
      <c r="AP101" s="233"/>
      <c r="AQ101" s="233"/>
      <c r="AR101" s="221">
        <f t="shared" si="74"/>
        <v>0</v>
      </c>
      <c r="AS101" s="233">
        <v>1</v>
      </c>
      <c r="AT101" s="233"/>
      <c r="AU101" s="233"/>
      <c r="AV101" s="221">
        <f t="shared" si="75"/>
        <v>0</v>
      </c>
      <c r="AW101" s="233">
        <v>1</v>
      </c>
      <c r="AX101" s="233"/>
      <c r="AY101" s="233"/>
      <c r="AZ101" s="221">
        <f t="shared" si="76"/>
        <v>0</v>
      </c>
      <c r="BA101" s="205">
        <f t="shared" si="77"/>
        <v>0</v>
      </c>
      <c r="BB101" s="239">
        <v>0</v>
      </c>
      <c r="BC101" s="205">
        <f t="shared" si="62"/>
        <v>0</v>
      </c>
      <c r="BD101" s="205" t="str">
        <f t="shared" si="78"/>
        <v>geen actie</v>
      </c>
      <c r="BE101" s="236">
        <v>100</v>
      </c>
      <c r="BF101" s="236"/>
      <c r="BG101" s="236"/>
      <c r="BH101" s="236"/>
      <c r="BI101" s="236"/>
      <c r="BJ101" s="236"/>
      <c r="BK101" s="236"/>
      <c r="BL101" s="236"/>
      <c r="BM101" s="236"/>
    </row>
    <row r="102" spans="1:65" x14ac:dyDescent="0.3">
      <c r="A102" s="201">
        <v>101</v>
      </c>
      <c r="B102" s="201" t="str">
        <f t="shared" si="67"/>
        <v>v</v>
      </c>
      <c r="C102" s="201"/>
      <c r="D102" s="256"/>
      <c r="E102" s="226"/>
      <c r="F102" s="241"/>
      <c r="G102" s="230"/>
      <c r="H102" s="229">
        <f t="shared" si="63"/>
        <v>0</v>
      </c>
      <c r="I102" s="205"/>
      <c r="J102" s="272">
        <f t="shared" si="68"/>
        <v>2019</v>
      </c>
      <c r="K102" s="205">
        <f t="shared" si="69"/>
        <v>0</v>
      </c>
      <c r="L102" s="217"/>
      <c r="M102" s="233">
        <v>1</v>
      </c>
      <c r="N102" s="233"/>
      <c r="O102" s="233"/>
      <c r="P102" s="221">
        <f t="shared" si="70"/>
        <v>0</v>
      </c>
      <c r="Q102" s="233">
        <v>1</v>
      </c>
      <c r="R102" s="233"/>
      <c r="S102" s="233"/>
      <c r="T102" s="221">
        <f t="shared" si="71"/>
        <v>0</v>
      </c>
      <c r="U102" s="233">
        <v>1</v>
      </c>
      <c r="V102" s="233"/>
      <c r="W102" s="233"/>
      <c r="X102" s="221">
        <f t="shared" si="72"/>
        <v>0</v>
      </c>
      <c r="Y102" s="233">
        <v>1</v>
      </c>
      <c r="Z102" s="233"/>
      <c r="AA102" s="233"/>
      <c r="AB102" s="221">
        <f t="shared" si="64"/>
        <v>0</v>
      </c>
      <c r="AC102" s="233">
        <v>1</v>
      </c>
      <c r="AD102" s="233"/>
      <c r="AE102" s="233"/>
      <c r="AF102" s="221">
        <f t="shared" si="65"/>
        <v>0</v>
      </c>
      <c r="AG102" s="233">
        <v>1</v>
      </c>
      <c r="AH102" s="233"/>
      <c r="AI102" s="233"/>
      <c r="AJ102" s="221">
        <f t="shared" si="66"/>
        <v>0</v>
      </c>
      <c r="AK102" s="233">
        <v>1</v>
      </c>
      <c r="AL102" s="233"/>
      <c r="AM102" s="233"/>
      <c r="AN102" s="221">
        <f t="shared" si="73"/>
        <v>0</v>
      </c>
      <c r="AO102" s="233">
        <v>1</v>
      </c>
      <c r="AP102" s="233"/>
      <c r="AQ102" s="233"/>
      <c r="AR102" s="221">
        <f t="shared" si="74"/>
        <v>0</v>
      </c>
      <c r="AS102" s="233">
        <v>1</v>
      </c>
      <c r="AT102" s="233"/>
      <c r="AU102" s="233"/>
      <c r="AV102" s="221">
        <f t="shared" si="75"/>
        <v>0</v>
      </c>
      <c r="AW102" s="233">
        <v>1</v>
      </c>
      <c r="AX102" s="233"/>
      <c r="AY102" s="233"/>
      <c r="AZ102" s="221">
        <f t="shared" si="76"/>
        <v>0</v>
      </c>
      <c r="BA102" s="205">
        <f t="shared" si="77"/>
        <v>0</v>
      </c>
      <c r="BB102" s="239">
        <v>0</v>
      </c>
      <c r="BC102" s="205">
        <f t="shared" si="62"/>
        <v>0</v>
      </c>
      <c r="BD102" s="205" t="str">
        <f t="shared" si="78"/>
        <v>geen actie</v>
      </c>
      <c r="BE102" s="236">
        <v>101</v>
      </c>
      <c r="BF102" s="236"/>
      <c r="BG102" s="236"/>
      <c r="BH102" s="236"/>
      <c r="BI102" s="236"/>
      <c r="BJ102" s="236"/>
      <c r="BK102" s="236"/>
      <c r="BL102" s="236"/>
      <c r="BM102" s="236"/>
    </row>
    <row r="103" spans="1:65" x14ac:dyDescent="0.3">
      <c r="A103" s="201">
        <v>102</v>
      </c>
      <c r="B103" s="201" t="str">
        <f t="shared" si="67"/>
        <v>v</v>
      </c>
      <c r="C103" s="201"/>
      <c r="D103" s="256"/>
      <c r="E103" s="226"/>
      <c r="F103" s="241"/>
      <c r="G103" s="230"/>
      <c r="H103" s="229">
        <f t="shared" si="63"/>
        <v>0</v>
      </c>
      <c r="I103" s="205"/>
      <c r="J103" s="272">
        <f t="shared" si="68"/>
        <v>2019</v>
      </c>
      <c r="K103" s="205">
        <f t="shared" si="69"/>
        <v>0</v>
      </c>
      <c r="L103" s="217"/>
      <c r="M103" s="233">
        <v>1</v>
      </c>
      <c r="N103" s="233"/>
      <c r="O103" s="233"/>
      <c r="P103" s="221">
        <f t="shared" si="70"/>
        <v>0</v>
      </c>
      <c r="Q103" s="233">
        <v>1</v>
      </c>
      <c r="R103" s="233"/>
      <c r="S103" s="233"/>
      <c r="T103" s="221">
        <f t="shared" si="71"/>
        <v>0</v>
      </c>
      <c r="U103" s="233">
        <v>1</v>
      </c>
      <c r="V103" s="233"/>
      <c r="W103" s="233"/>
      <c r="X103" s="221">
        <f t="shared" si="72"/>
        <v>0</v>
      </c>
      <c r="Y103" s="233">
        <v>1</v>
      </c>
      <c r="Z103" s="233"/>
      <c r="AA103" s="233"/>
      <c r="AB103" s="221">
        <f t="shared" si="64"/>
        <v>0</v>
      </c>
      <c r="AC103" s="233">
        <v>1</v>
      </c>
      <c r="AD103" s="233"/>
      <c r="AE103" s="233"/>
      <c r="AF103" s="221">
        <f t="shared" si="65"/>
        <v>0</v>
      </c>
      <c r="AG103" s="233">
        <v>1</v>
      </c>
      <c r="AH103" s="233"/>
      <c r="AI103" s="233"/>
      <c r="AJ103" s="221">
        <f t="shared" si="66"/>
        <v>0</v>
      </c>
      <c r="AK103" s="233">
        <v>1</v>
      </c>
      <c r="AL103" s="233"/>
      <c r="AM103" s="233"/>
      <c r="AN103" s="221">
        <f t="shared" si="73"/>
        <v>0</v>
      </c>
      <c r="AO103" s="233">
        <v>1</v>
      </c>
      <c r="AP103" s="233"/>
      <c r="AQ103" s="233"/>
      <c r="AR103" s="221">
        <f t="shared" si="74"/>
        <v>0</v>
      </c>
      <c r="AS103" s="233">
        <v>1</v>
      </c>
      <c r="AT103" s="233"/>
      <c r="AU103" s="233"/>
      <c r="AV103" s="221">
        <f t="shared" si="75"/>
        <v>0</v>
      </c>
      <c r="AW103" s="233">
        <v>1</v>
      </c>
      <c r="AX103" s="233"/>
      <c r="AY103" s="233"/>
      <c r="AZ103" s="221">
        <f t="shared" si="76"/>
        <v>0</v>
      </c>
      <c r="BA103" s="205">
        <f t="shared" si="77"/>
        <v>0</v>
      </c>
      <c r="BB103" s="239">
        <v>0</v>
      </c>
      <c r="BC103" s="205">
        <f t="shared" si="62"/>
        <v>0</v>
      </c>
      <c r="BD103" s="205" t="str">
        <f t="shared" si="78"/>
        <v>geen actie</v>
      </c>
      <c r="BE103" s="236">
        <v>102</v>
      </c>
      <c r="BF103" s="236"/>
      <c r="BG103" s="236"/>
      <c r="BH103" s="236"/>
      <c r="BI103" s="236"/>
      <c r="BJ103" s="236"/>
      <c r="BK103" s="236"/>
      <c r="BL103" s="236"/>
      <c r="BM103" s="236"/>
    </row>
    <row r="104" spans="1:65" x14ac:dyDescent="0.3">
      <c r="A104" s="201">
        <v>103</v>
      </c>
      <c r="B104" s="201" t="str">
        <f t="shared" si="67"/>
        <v>v</v>
      </c>
      <c r="C104" s="201"/>
      <c r="D104" s="256"/>
      <c r="E104" s="226"/>
      <c r="F104" s="241"/>
      <c r="G104" s="230"/>
      <c r="H104" s="229">
        <f t="shared" si="63"/>
        <v>0</v>
      </c>
      <c r="I104" s="205"/>
      <c r="J104" s="272">
        <f t="shared" si="68"/>
        <v>2019</v>
      </c>
      <c r="K104" s="205">
        <f t="shared" si="69"/>
        <v>0</v>
      </c>
      <c r="L104" s="217"/>
      <c r="M104" s="233">
        <v>1</v>
      </c>
      <c r="N104" s="233"/>
      <c r="O104" s="233"/>
      <c r="P104" s="221">
        <f t="shared" si="70"/>
        <v>0</v>
      </c>
      <c r="Q104" s="233">
        <v>1</v>
      </c>
      <c r="R104" s="233"/>
      <c r="S104" s="233"/>
      <c r="T104" s="221">
        <f t="shared" si="71"/>
        <v>0</v>
      </c>
      <c r="U104" s="233">
        <v>1</v>
      </c>
      <c r="V104" s="233"/>
      <c r="W104" s="233"/>
      <c r="X104" s="221">
        <f t="shared" si="72"/>
        <v>0</v>
      </c>
      <c r="Y104" s="233">
        <v>1</v>
      </c>
      <c r="Z104" s="233"/>
      <c r="AA104" s="233"/>
      <c r="AB104" s="221">
        <f t="shared" si="64"/>
        <v>0</v>
      </c>
      <c r="AC104" s="233">
        <v>1</v>
      </c>
      <c r="AD104" s="233"/>
      <c r="AE104" s="233"/>
      <c r="AF104" s="221">
        <f t="shared" si="65"/>
        <v>0</v>
      </c>
      <c r="AG104" s="233">
        <v>1</v>
      </c>
      <c r="AH104" s="233"/>
      <c r="AI104" s="233"/>
      <c r="AJ104" s="221">
        <f t="shared" si="66"/>
        <v>0</v>
      </c>
      <c r="AK104" s="233">
        <v>1</v>
      </c>
      <c r="AL104" s="233"/>
      <c r="AM104" s="233"/>
      <c r="AN104" s="221">
        <f t="shared" si="73"/>
        <v>0</v>
      </c>
      <c r="AO104" s="233">
        <v>1</v>
      </c>
      <c r="AP104" s="233"/>
      <c r="AQ104" s="233"/>
      <c r="AR104" s="221">
        <f t="shared" si="74"/>
        <v>0</v>
      </c>
      <c r="AS104" s="233">
        <v>1</v>
      </c>
      <c r="AT104" s="233"/>
      <c r="AU104" s="233"/>
      <c r="AV104" s="221">
        <f t="shared" si="75"/>
        <v>0</v>
      </c>
      <c r="AW104" s="233">
        <v>1</v>
      </c>
      <c r="AX104" s="233"/>
      <c r="AY104" s="233"/>
      <c r="AZ104" s="221">
        <f t="shared" si="76"/>
        <v>0</v>
      </c>
      <c r="BA104" s="205">
        <f t="shared" si="77"/>
        <v>0</v>
      </c>
      <c r="BB104" s="239">
        <v>0</v>
      </c>
      <c r="BC104" s="205">
        <f t="shared" si="62"/>
        <v>0</v>
      </c>
      <c r="BD104" s="205" t="str">
        <f t="shared" si="78"/>
        <v>geen actie</v>
      </c>
      <c r="BE104" s="236">
        <v>103</v>
      </c>
      <c r="BF104" s="236"/>
      <c r="BG104" s="236"/>
      <c r="BH104" s="236"/>
      <c r="BI104" s="236"/>
      <c r="BJ104" s="236"/>
      <c r="BK104" s="236"/>
      <c r="BL104" s="236"/>
      <c r="BM104" s="236"/>
    </row>
    <row r="105" spans="1:65" x14ac:dyDescent="0.3">
      <c r="A105" s="201">
        <v>104</v>
      </c>
      <c r="B105" s="201" t="str">
        <f t="shared" si="67"/>
        <v>v</v>
      </c>
      <c r="C105" s="201"/>
      <c r="D105" s="256"/>
      <c r="E105" s="226"/>
      <c r="F105" s="241"/>
      <c r="G105" s="230"/>
      <c r="H105" s="229">
        <f t="shared" si="63"/>
        <v>0</v>
      </c>
      <c r="I105" s="205"/>
      <c r="J105" s="272">
        <f t="shared" si="68"/>
        <v>2019</v>
      </c>
      <c r="K105" s="205">
        <f t="shared" si="69"/>
        <v>0</v>
      </c>
      <c r="L105" s="217"/>
      <c r="M105" s="233">
        <v>1</v>
      </c>
      <c r="N105" s="233"/>
      <c r="O105" s="233"/>
      <c r="P105" s="221">
        <f t="shared" si="70"/>
        <v>0</v>
      </c>
      <c r="Q105" s="233">
        <v>1</v>
      </c>
      <c r="R105" s="233"/>
      <c r="S105" s="233"/>
      <c r="T105" s="221">
        <f t="shared" si="71"/>
        <v>0</v>
      </c>
      <c r="U105" s="233">
        <v>1</v>
      </c>
      <c r="V105" s="233"/>
      <c r="W105" s="233"/>
      <c r="X105" s="221">
        <f t="shared" si="72"/>
        <v>0</v>
      </c>
      <c r="Y105" s="233">
        <v>1</v>
      </c>
      <c r="Z105" s="233"/>
      <c r="AA105" s="233"/>
      <c r="AB105" s="221">
        <f t="shared" si="64"/>
        <v>0</v>
      </c>
      <c r="AC105" s="233">
        <v>1</v>
      </c>
      <c r="AD105" s="233"/>
      <c r="AE105" s="233"/>
      <c r="AF105" s="221">
        <f t="shared" si="65"/>
        <v>0</v>
      </c>
      <c r="AG105" s="233">
        <v>1</v>
      </c>
      <c r="AH105" s="233"/>
      <c r="AI105" s="233"/>
      <c r="AJ105" s="221">
        <f t="shared" si="66"/>
        <v>0</v>
      </c>
      <c r="AK105" s="233">
        <v>1</v>
      </c>
      <c r="AL105" s="233"/>
      <c r="AM105" s="233"/>
      <c r="AN105" s="221">
        <f t="shared" si="73"/>
        <v>0</v>
      </c>
      <c r="AO105" s="233">
        <v>1</v>
      </c>
      <c r="AP105" s="233"/>
      <c r="AQ105" s="233"/>
      <c r="AR105" s="221">
        <f t="shared" si="74"/>
        <v>0</v>
      </c>
      <c r="AS105" s="233">
        <v>1</v>
      </c>
      <c r="AT105" s="233"/>
      <c r="AU105" s="233"/>
      <c r="AV105" s="221">
        <f t="shared" si="75"/>
        <v>0</v>
      </c>
      <c r="AW105" s="233">
        <v>1</v>
      </c>
      <c r="AX105" s="233"/>
      <c r="AY105" s="233"/>
      <c r="AZ105" s="221">
        <f t="shared" si="76"/>
        <v>0</v>
      </c>
      <c r="BA105" s="205">
        <f t="shared" si="77"/>
        <v>0</v>
      </c>
      <c r="BB105" s="239">
        <v>0</v>
      </c>
      <c r="BC105" s="205">
        <f t="shared" si="62"/>
        <v>0</v>
      </c>
      <c r="BD105" s="205" t="str">
        <f t="shared" si="78"/>
        <v>geen actie</v>
      </c>
      <c r="BE105" s="236">
        <v>104</v>
      </c>
      <c r="BF105" s="236"/>
      <c r="BG105" s="236"/>
      <c r="BH105" s="236"/>
      <c r="BI105" s="236"/>
      <c r="BJ105" s="236"/>
      <c r="BK105" s="236"/>
      <c r="BL105" s="236"/>
      <c r="BM105" s="236"/>
    </row>
    <row r="106" spans="1:65" x14ac:dyDescent="0.3">
      <c r="A106" s="201">
        <v>105</v>
      </c>
      <c r="B106" s="201" t="str">
        <f t="shared" si="67"/>
        <v>v</v>
      </c>
      <c r="C106" s="201"/>
      <c r="D106" s="256"/>
      <c r="E106" s="226"/>
      <c r="F106" s="241"/>
      <c r="G106" s="230"/>
      <c r="H106" s="229">
        <f t="shared" si="63"/>
        <v>0</v>
      </c>
      <c r="I106" s="205"/>
      <c r="J106" s="272">
        <f t="shared" si="68"/>
        <v>2019</v>
      </c>
      <c r="K106" s="205">
        <f t="shared" si="69"/>
        <v>0</v>
      </c>
      <c r="L106" s="217"/>
      <c r="M106" s="233">
        <v>1</v>
      </c>
      <c r="N106" s="233"/>
      <c r="O106" s="233"/>
      <c r="P106" s="221">
        <f t="shared" si="70"/>
        <v>0</v>
      </c>
      <c r="Q106" s="233">
        <v>1</v>
      </c>
      <c r="R106" s="233"/>
      <c r="S106" s="233"/>
      <c r="T106" s="221">
        <f t="shared" si="71"/>
        <v>0</v>
      </c>
      <c r="U106" s="233">
        <v>1</v>
      </c>
      <c r="V106" s="233"/>
      <c r="W106" s="233"/>
      <c r="X106" s="221">
        <f t="shared" si="72"/>
        <v>0</v>
      </c>
      <c r="Y106" s="233">
        <v>1</v>
      </c>
      <c r="Z106" s="233"/>
      <c r="AA106" s="233"/>
      <c r="AB106" s="221">
        <f t="shared" si="64"/>
        <v>0</v>
      </c>
      <c r="AC106" s="233">
        <v>1</v>
      </c>
      <c r="AD106" s="233"/>
      <c r="AE106" s="233"/>
      <c r="AF106" s="221">
        <f t="shared" si="65"/>
        <v>0</v>
      </c>
      <c r="AG106" s="233">
        <v>1</v>
      </c>
      <c r="AH106" s="233"/>
      <c r="AI106" s="233"/>
      <c r="AJ106" s="221">
        <f t="shared" si="66"/>
        <v>0</v>
      </c>
      <c r="AK106" s="233">
        <v>1</v>
      </c>
      <c r="AL106" s="233"/>
      <c r="AM106" s="233"/>
      <c r="AN106" s="221">
        <f t="shared" si="73"/>
        <v>0</v>
      </c>
      <c r="AO106" s="233">
        <v>1</v>
      </c>
      <c r="AP106" s="233"/>
      <c r="AQ106" s="233"/>
      <c r="AR106" s="221">
        <f t="shared" si="74"/>
        <v>0</v>
      </c>
      <c r="AS106" s="233">
        <v>1</v>
      </c>
      <c r="AT106" s="233"/>
      <c r="AU106" s="233"/>
      <c r="AV106" s="221">
        <f t="shared" si="75"/>
        <v>0</v>
      </c>
      <c r="AW106" s="233">
        <v>1</v>
      </c>
      <c r="AX106" s="233"/>
      <c r="AY106" s="233"/>
      <c r="AZ106" s="221">
        <f t="shared" si="76"/>
        <v>0</v>
      </c>
      <c r="BA106" s="205">
        <f t="shared" si="77"/>
        <v>0</v>
      </c>
      <c r="BB106" s="239">
        <v>0</v>
      </c>
      <c r="BC106" s="205">
        <f t="shared" si="62"/>
        <v>0</v>
      </c>
      <c r="BD106" s="205" t="str">
        <f t="shared" si="78"/>
        <v>geen actie</v>
      </c>
      <c r="BE106" s="236">
        <v>105</v>
      </c>
      <c r="BF106" s="236"/>
      <c r="BG106" s="236"/>
      <c r="BH106" s="236"/>
      <c r="BI106" s="236"/>
      <c r="BJ106" s="236"/>
      <c r="BK106" s="236"/>
      <c r="BL106" s="236"/>
      <c r="BM106" s="236"/>
    </row>
    <row r="107" spans="1:65" x14ac:dyDescent="0.3">
      <c r="A107" s="201">
        <v>106</v>
      </c>
      <c r="B107" s="201" t="str">
        <f t="shared" si="67"/>
        <v>v</v>
      </c>
      <c r="C107" s="201"/>
      <c r="D107" s="256"/>
      <c r="E107" s="226"/>
      <c r="F107" s="241"/>
      <c r="G107" s="230"/>
      <c r="H107" s="229">
        <f t="shared" si="63"/>
        <v>0</v>
      </c>
      <c r="I107" s="205"/>
      <c r="J107" s="272">
        <f t="shared" si="68"/>
        <v>2019</v>
      </c>
      <c r="K107" s="205">
        <f t="shared" si="69"/>
        <v>0</v>
      </c>
      <c r="L107" s="217"/>
      <c r="M107" s="233">
        <v>1</v>
      </c>
      <c r="N107" s="233"/>
      <c r="O107" s="233"/>
      <c r="P107" s="221">
        <f t="shared" si="70"/>
        <v>0</v>
      </c>
      <c r="Q107" s="233">
        <v>1</v>
      </c>
      <c r="R107" s="233"/>
      <c r="S107" s="233"/>
      <c r="T107" s="221">
        <f t="shared" si="71"/>
        <v>0</v>
      </c>
      <c r="U107" s="233">
        <v>1</v>
      </c>
      <c r="V107" s="233"/>
      <c r="W107" s="233"/>
      <c r="X107" s="221">
        <f t="shared" si="72"/>
        <v>0</v>
      </c>
      <c r="Y107" s="233">
        <v>1</v>
      </c>
      <c r="Z107" s="233"/>
      <c r="AA107" s="233"/>
      <c r="AB107" s="221">
        <f t="shared" si="64"/>
        <v>0</v>
      </c>
      <c r="AC107" s="233">
        <v>1</v>
      </c>
      <c r="AD107" s="233"/>
      <c r="AE107" s="233"/>
      <c r="AF107" s="221">
        <f t="shared" si="65"/>
        <v>0</v>
      </c>
      <c r="AG107" s="233">
        <v>1</v>
      </c>
      <c r="AH107" s="233"/>
      <c r="AI107" s="233"/>
      <c r="AJ107" s="221">
        <f t="shared" si="66"/>
        <v>0</v>
      </c>
      <c r="AK107" s="233">
        <v>1</v>
      </c>
      <c r="AL107" s="233"/>
      <c r="AM107" s="233"/>
      <c r="AN107" s="221">
        <f t="shared" si="73"/>
        <v>0</v>
      </c>
      <c r="AO107" s="233">
        <v>1</v>
      </c>
      <c r="AP107" s="233"/>
      <c r="AQ107" s="233"/>
      <c r="AR107" s="221">
        <f t="shared" si="74"/>
        <v>0</v>
      </c>
      <c r="AS107" s="233">
        <v>1</v>
      </c>
      <c r="AT107" s="233"/>
      <c r="AU107" s="233"/>
      <c r="AV107" s="221">
        <f t="shared" si="75"/>
        <v>0</v>
      </c>
      <c r="AW107" s="233">
        <v>1</v>
      </c>
      <c r="AX107" s="233"/>
      <c r="AY107" s="233"/>
      <c r="AZ107" s="221">
        <f t="shared" si="76"/>
        <v>0</v>
      </c>
      <c r="BA107" s="205">
        <f t="shared" si="77"/>
        <v>0</v>
      </c>
      <c r="BB107" s="239">
        <v>0</v>
      </c>
      <c r="BC107" s="205">
        <f t="shared" si="62"/>
        <v>0</v>
      </c>
      <c r="BD107" s="205" t="str">
        <f t="shared" si="78"/>
        <v>geen actie</v>
      </c>
      <c r="BE107" s="236">
        <v>106</v>
      </c>
      <c r="BF107" s="236"/>
      <c r="BG107" s="236"/>
      <c r="BH107" s="236"/>
      <c r="BI107" s="236"/>
      <c r="BJ107" s="236"/>
      <c r="BK107" s="236"/>
      <c r="BL107" s="236"/>
      <c r="BM107" s="236"/>
    </row>
    <row r="108" spans="1:65" x14ac:dyDescent="0.3">
      <c r="A108" s="201">
        <v>107</v>
      </c>
      <c r="B108" s="201" t="str">
        <f t="shared" si="67"/>
        <v>v</v>
      </c>
      <c r="C108" s="201"/>
      <c r="D108" s="256"/>
      <c r="E108" s="226"/>
      <c r="F108" s="241"/>
      <c r="G108" s="230"/>
      <c r="H108" s="229">
        <f t="shared" si="63"/>
        <v>0</v>
      </c>
      <c r="I108" s="205"/>
      <c r="J108" s="272">
        <f t="shared" si="68"/>
        <v>2019</v>
      </c>
      <c r="K108" s="205">
        <f t="shared" si="69"/>
        <v>0</v>
      </c>
      <c r="L108" s="217"/>
      <c r="M108" s="233">
        <v>1</v>
      </c>
      <c r="N108" s="233"/>
      <c r="O108" s="233"/>
      <c r="P108" s="221">
        <f t="shared" si="70"/>
        <v>0</v>
      </c>
      <c r="Q108" s="233">
        <v>1</v>
      </c>
      <c r="R108" s="233"/>
      <c r="S108" s="233"/>
      <c r="T108" s="221">
        <f t="shared" si="71"/>
        <v>0</v>
      </c>
      <c r="U108" s="233">
        <v>1</v>
      </c>
      <c r="V108" s="233"/>
      <c r="W108" s="233"/>
      <c r="X108" s="221">
        <f t="shared" si="72"/>
        <v>0</v>
      </c>
      <c r="Y108" s="233">
        <v>1</v>
      </c>
      <c r="Z108" s="233"/>
      <c r="AA108" s="233"/>
      <c r="AB108" s="221">
        <f t="shared" si="64"/>
        <v>0</v>
      </c>
      <c r="AC108" s="233">
        <v>1</v>
      </c>
      <c r="AD108" s="233"/>
      <c r="AE108" s="233"/>
      <c r="AF108" s="221">
        <f t="shared" si="65"/>
        <v>0</v>
      </c>
      <c r="AG108" s="233">
        <v>1</v>
      </c>
      <c r="AH108" s="233"/>
      <c r="AI108" s="233"/>
      <c r="AJ108" s="221">
        <f t="shared" si="66"/>
        <v>0</v>
      </c>
      <c r="AK108" s="233">
        <v>1</v>
      </c>
      <c r="AL108" s="233"/>
      <c r="AM108" s="233"/>
      <c r="AN108" s="221">
        <f t="shared" si="73"/>
        <v>0</v>
      </c>
      <c r="AO108" s="233">
        <v>1</v>
      </c>
      <c r="AP108" s="233"/>
      <c r="AQ108" s="233"/>
      <c r="AR108" s="221">
        <f t="shared" si="74"/>
        <v>0</v>
      </c>
      <c r="AS108" s="233">
        <v>1</v>
      </c>
      <c r="AT108" s="233"/>
      <c r="AU108" s="233"/>
      <c r="AV108" s="221">
        <f t="shared" si="75"/>
        <v>0</v>
      </c>
      <c r="AW108" s="233">
        <v>1</v>
      </c>
      <c r="AX108" s="233"/>
      <c r="AY108" s="233"/>
      <c r="AZ108" s="221">
        <f t="shared" si="76"/>
        <v>0</v>
      </c>
      <c r="BA108" s="205">
        <f t="shared" si="77"/>
        <v>0</v>
      </c>
      <c r="BB108" s="239">
        <v>0</v>
      </c>
      <c r="BC108" s="205">
        <f t="shared" si="62"/>
        <v>0</v>
      </c>
      <c r="BD108" s="205" t="str">
        <f t="shared" si="78"/>
        <v>geen actie</v>
      </c>
      <c r="BE108" s="236">
        <v>107</v>
      </c>
      <c r="BF108" s="236"/>
      <c r="BG108" s="236"/>
      <c r="BH108" s="236"/>
      <c r="BI108" s="236"/>
      <c r="BJ108" s="236"/>
      <c r="BK108" s="236"/>
      <c r="BL108" s="236"/>
      <c r="BM108" s="236"/>
    </row>
    <row r="109" spans="1:65" x14ac:dyDescent="0.3">
      <c r="A109" s="201">
        <v>108</v>
      </c>
      <c r="B109" s="201" t="str">
        <f t="shared" si="67"/>
        <v>v</v>
      </c>
      <c r="C109" s="201"/>
      <c r="D109" s="256"/>
      <c r="E109" s="226"/>
      <c r="F109" s="241"/>
      <c r="G109" s="230"/>
      <c r="H109" s="229">
        <f t="shared" si="63"/>
        <v>0</v>
      </c>
      <c r="I109" s="205"/>
      <c r="J109" s="272">
        <f t="shared" si="68"/>
        <v>2019</v>
      </c>
      <c r="K109" s="205">
        <f t="shared" si="69"/>
        <v>0</v>
      </c>
      <c r="L109" s="217"/>
      <c r="M109" s="233">
        <v>1</v>
      </c>
      <c r="N109" s="233"/>
      <c r="O109" s="233"/>
      <c r="P109" s="221">
        <f t="shared" si="70"/>
        <v>0</v>
      </c>
      <c r="Q109" s="233">
        <v>1</v>
      </c>
      <c r="R109" s="233"/>
      <c r="S109" s="233"/>
      <c r="T109" s="221">
        <f t="shared" si="71"/>
        <v>0</v>
      </c>
      <c r="U109" s="233">
        <v>1</v>
      </c>
      <c r="V109" s="233"/>
      <c r="W109" s="233"/>
      <c r="X109" s="221">
        <f t="shared" si="72"/>
        <v>0</v>
      </c>
      <c r="Y109" s="233">
        <v>1</v>
      </c>
      <c r="Z109" s="233"/>
      <c r="AA109" s="233"/>
      <c r="AB109" s="221">
        <f t="shared" si="64"/>
        <v>0</v>
      </c>
      <c r="AC109" s="233">
        <v>1</v>
      </c>
      <c r="AD109" s="233"/>
      <c r="AE109" s="233"/>
      <c r="AF109" s="221">
        <f t="shared" si="65"/>
        <v>0</v>
      </c>
      <c r="AG109" s="233">
        <v>1</v>
      </c>
      <c r="AH109" s="233"/>
      <c r="AI109" s="233"/>
      <c r="AJ109" s="221">
        <f t="shared" si="66"/>
        <v>0</v>
      </c>
      <c r="AK109" s="233">
        <v>1</v>
      </c>
      <c r="AL109" s="233"/>
      <c r="AM109" s="233"/>
      <c r="AN109" s="221">
        <f t="shared" si="73"/>
        <v>0</v>
      </c>
      <c r="AO109" s="233">
        <v>1</v>
      </c>
      <c r="AP109" s="233"/>
      <c r="AQ109" s="233"/>
      <c r="AR109" s="221">
        <f t="shared" si="74"/>
        <v>0</v>
      </c>
      <c r="AS109" s="233">
        <v>1</v>
      </c>
      <c r="AT109" s="233"/>
      <c r="AU109" s="233"/>
      <c r="AV109" s="221">
        <f t="shared" si="75"/>
        <v>0</v>
      </c>
      <c r="AW109" s="233">
        <v>1</v>
      </c>
      <c r="AX109" s="233"/>
      <c r="AY109" s="233"/>
      <c r="AZ109" s="221">
        <f t="shared" si="76"/>
        <v>0</v>
      </c>
      <c r="BA109" s="205">
        <f t="shared" si="77"/>
        <v>0</v>
      </c>
      <c r="BB109" s="239">
        <v>0</v>
      </c>
      <c r="BC109" s="205">
        <f t="shared" si="62"/>
        <v>0</v>
      </c>
      <c r="BD109" s="205" t="str">
        <f t="shared" si="78"/>
        <v>geen actie</v>
      </c>
      <c r="BE109" s="236">
        <v>108</v>
      </c>
      <c r="BF109" s="236"/>
      <c r="BG109" s="236"/>
      <c r="BH109" s="236"/>
      <c r="BI109" s="236"/>
      <c r="BJ109" s="236"/>
      <c r="BK109" s="236"/>
      <c r="BL109" s="236"/>
      <c r="BM109" s="236"/>
    </row>
    <row r="110" spans="1:65" x14ac:dyDescent="0.3">
      <c r="A110" s="201">
        <v>109</v>
      </c>
      <c r="B110" s="201" t="str">
        <f t="shared" si="67"/>
        <v>v</v>
      </c>
      <c r="C110" s="201"/>
      <c r="D110" s="256"/>
      <c r="E110" s="226"/>
      <c r="F110" s="241"/>
      <c r="G110" s="230"/>
      <c r="H110" s="229">
        <f t="shared" si="63"/>
        <v>0</v>
      </c>
      <c r="I110" s="205"/>
      <c r="J110" s="272">
        <f t="shared" si="68"/>
        <v>2019</v>
      </c>
      <c r="K110" s="205">
        <f t="shared" si="69"/>
        <v>0</v>
      </c>
      <c r="L110" s="217"/>
      <c r="M110" s="233">
        <v>1</v>
      </c>
      <c r="N110" s="233"/>
      <c r="O110" s="233"/>
      <c r="P110" s="221">
        <f t="shared" si="70"/>
        <v>0</v>
      </c>
      <c r="Q110" s="233">
        <v>1</v>
      </c>
      <c r="R110" s="233"/>
      <c r="S110" s="233"/>
      <c r="T110" s="221">
        <f t="shared" si="71"/>
        <v>0</v>
      </c>
      <c r="U110" s="233">
        <v>1</v>
      </c>
      <c r="V110" s="233"/>
      <c r="W110" s="233"/>
      <c r="X110" s="221">
        <f t="shared" si="72"/>
        <v>0</v>
      </c>
      <c r="Y110" s="233">
        <v>1</v>
      </c>
      <c r="Z110" s="233"/>
      <c r="AA110" s="233"/>
      <c r="AB110" s="221">
        <f t="shared" si="64"/>
        <v>0</v>
      </c>
      <c r="AC110" s="233">
        <v>1</v>
      </c>
      <c r="AD110" s="233"/>
      <c r="AE110" s="233"/>
      <c r="AF110" s="221">
        <f t="shared" si="65"/>
        <v>0</v>
      </c>
      <c r="AG110" s="233">
        <v>1</v>
      </c>
      <c r="AH110" s="233"/>
      <c r="AI110" s="233"/>
      <c r="AJ110" s="221">
        <f t="shared" si="66"/>
        <v>0</v>
      </c>
      <c r="AK110" s="233">
        <v>1</v>
      </c>
      <c r="AL110" s="233"/>
      <c r="AM110" s="233"/>
      <c r="AN110" s="221">
        <f t="shared" si="73"/>
        <v>0</v>
      </c>
      <c r="AO110" s="233">
        <v>1</v>
      </c>
      <c r="AP110" s="233"/>
      <c r="AQ110" s="233"/>
      <c r="AR110" s="221">
        <f t="shared" si="74"/>
        <v>0</v>
      </c>
      <c r="AS110" s="233">
        <v>1</v>
      </c>
      <c r="AT110" s="233"/>
      <c r="AU110" s="233"/>
      <c r="AV110" s="221">
        <f t="shared" si="75"/>
        <v>0</v>
      </c>
      <c r="AW110" s="233">
        <v>1</v>
      </c>
      <c r="AX110" s="233"/>
      <c r="AY110" s="233"/>
      <c r="AZ110" s="221">
        <f t="shared" si="76"/>
        <v>0</v>
      </c>
      <c r="BA110" s="205">
        <f t="shared" si="77"/>
        <v>0</v>
      </c>
      <c r="BB110" s="239">
        <v>0</v>
      </c>
      <c r="BC110" s="205">
        <f t="shared" si="62"/>
        <v>0</v>
      </c>
      <c r="BD110" s="205" t="str">
        <f t="shared" si="78"/>
        <v>geen actie</v>
      </c>
      <c r="BE110" s="236">
        <v>109</v>
      </c>
      <c r="BF110" s="236"/>
      <c r="BG110" s="236"/>
      <c r="BH110" s="236"/>
      <c r="BI110" s="236"/>
      <c r="BJ110" s="236"/>
      <c r="BK110" s="236"/>
      <c r="BL110" s="236"/>
      <c r="BM110" s="236"/>
    </row>
    <row r="111" spans="1:65" x14ac:dyDescent="0.3">
      <c r="A111" s="201">
        <v>110</v>
      </c>
      <c r="B111" s="201" t="str">
        <f t="shared" si="67"/>
        <v>v</v>
      </c>
      <c r="C111" s="201"/>
      <c r="D111" s="256"/>
      <c r="E111" s="226"/>
      <c r="F111" s="241"/>
      <c r="G111" s="230"/>
      <c r="H111" s="229">
        <f t="shared" si="63"/>
        <v>0</v>
      </c>
      <c r="I111" s="205"/>
      <c r="J111" s="272">
        <f t="shared" si="68"/>
        <v>2019</v>
      </c>
      <c r="K111" s="205">
        <f t="shared" si="69"/>
        <v>0</v>
      </c>
      <c r="L111" s="217"/>
      <c r="M111" s="233">
        <v>1</v>
      </c>
      <c r="N111" s="233"/>
      <c r="O111" s="233"/>
      <c r="P111" s="221">
        <f t="shared" si="70"/>
        <v>0</v>
      </c>
      <c r="Q111" s="233">
        <v>1</v>
      </c>
      <c r="R111" s="233"/>
      <c r="S111" s="233"/>
      <c r="T111" s="221">
        <f t="shared" si="71"/>
        <v>0</v>
      </c>
      <c r="U111" s="233">
        <v>1</v>
      </c>
      <c r="V111" s="233"/>
      <c r="W111" s="233"/>
      <c r="X111" s="221">
        <f t="shared" si="72"/>
        <v>0</v>
      </c>
      <c r="Y111" s="233">
        <v>1</v>
      </c>
      <c r="Z111" s="233"/>
      <c r="AA111" s="233"/>
      <c r="AB111" s="221">
        <f t="shared" si="64"/>
        <v>0</v>
      </c>
      <c r="AC111" s="233">
        <v>1</v>
      </c>
      <c r="AD111" s="233"/>
      <c r="AE111" s="233"/>
      <c r="AF111" s="221">
        <f t="shared" si="65"/>
        <v>0</v>
      </c>
      <c r="AG111" s="233">
        <v>1</v>
      </c>
      <c r="AH111" s="233"/>
      <c r="AI111" s="233"/>
      <c r="AJ111" s="221">
        <f t="shared" si="66"/>
        <v>0</v>
      </c>
      <c r="AK111" s="233">
        <v>1</v>
      </c>
      <c r="AL111" s="233"/>
      <c r="AM111" s="233"/>
      <c r="AN111" s="221">
        <f t="shared" si="73"/>
        <v>0</v>
      </c>
      <c r="AO111" s="233">
        <v>1</v>
      </c>
      <c r="AP111" s="233"/>
      <c r="AQ111" s="233"/>
      <c r="AR111" s="221">
        <f t="shared" si="74"/>
        <v>0</v>
      </c>
      <c r="AS111" s="233">
        <v>1</v>
      </c>
      <c r="AT111" s="233"/>
      <c r="AU111" s="233"/>
      <c r="AV111" s="221">
        <f t="shared" si="75"/>
        <v>0</v>
      </c>
      <c r="AW111" s="233">
        <v>1</v>
      </c>
      <c r="AX111" s="233"/>
      <c r="AY111" s="233"/>
      <c r="AZ111" s="221">
        <f t="shared" si="76"/>
        <v>0</v>
      </c>
      <c r="BA111" s="205">
        <f t="shared" si="77"/>
        <v>0</v>
      </c>
      <c r="BB111" s="239">
        <v>0</v>
      </c>
      <c r="BC111" s="205">
        <f t="shared" si="62"/>
        <v>0</v>
      </c>
      <c r="BD111" s="205" t="str">
        <f t="shared" si="78"/>
        <v>geen actie</v>
      </c>
      <c r="BE111" s="236">
        <v>110</v>
      </c>
      <c r="BF111" s="236"/>
      <c r="BG111" s="236"/>
      <c r="BH111" s="236"/>
      <c r="BI111" s="236"/>
      <c r="BJ111" s="236"/>
      <c r="BK111" s="236"/>
      <c r="BL111" s="236"/>
      <c r="BM111" s="236"/>
    </row>
    <row r="112" spans="1:65" x14ac:dyDescent="0.3">
      <c r="A112" s="201">
        <v>111</v>
      </c>
      <c r="B112" s="201" t="str">
        <f t="shared" si="67"/>
        <v>v</v>
      </c>
      <c r="C112" s="201"/>
      <c r="D112" s="256"/>
      <c r="E112" s="226"/>
      <c r="F112" s="241"/>
      <c r="G112" s="230"/>
      <c r="H112" s="229">
        <f t="shared" si="63"/>
        <v>0</v>
      </c>
      <c r="I112" s="205"/>
      <c r="J112" s="272">
        <f t="shared" si="68"/>
        <v>2019</v>
      </c>
      <c r="K112" s="205">
        <f t="shared" si="69"/>
        <v>0</v>
      </c>
      <c r="L112" s="217"/>
      <c r="M112" s="233">
        <v>1</v>
      </c>
      <c r="N112" s="233"/>
      <c r="O112" s="233"/>
      <c r="P112" s="221">
        <f t="shared" si="70"/>
        <v>0</v>
      </c>
      <c r="Q112" s="233">
        <v>1</v>
      </c>
      <c r="R112" s="233"/>
      <c r="S112" s="233"/>
      <c r="T112" s="221">
        <f t="shared" si="71"/>
        <v>0</v>
      </c>
      <c r="U112" s="233">
        <v>1</v>
      </c>
      <c r="V112" s="233"/>
      <c r="W112" s="233"/>
      <c r="X112" s="221">
        <f t="shared" si="72"/>
        <v>0</v>
      </c>
      <c r="Y112" s="233">
        <v>1</v>
      </c>
      <c r="Z112" s="233"/>
      <c r="AA112" s="233"/>
      <c r="AB112" s="221">
        <f t="shared" si="64"/>
        <v>0</v>
      </c>
      <c r="AC112" s="233">
        <v>1</v>
      </c>
      <c r="AD112" s="233"/>
      <c r="AE112" s="233"/>
      <c r="AF112" s="221">
        <f t="shared" si="65"/>
        <v>0</v>
      </c>
      <c r="AG112" s="233">
        <v>1</v>
      </c>
      <c r="AH112" s="233"/>
      <c r="AI112" s="233"/>
      <c r="AJ112" s="221">
        <f t="shared" si="66"/>
        <v>0</v>
      </c>
      <c r="AK112" s="233">
        <v>1</v>
      </c>
      <c r="AL112" s="233"/>
      <c r="AM112" s="233"/>
      <c r="AN112" s="221">
        <f t="shared" si="73"/>
        <v>0</v>
      </c>
      <c r="AO112" s="233">
        <v>1</v>
      </c>
      <c r="AP112" s="233"/>
      <c r="AQ112" s="233"/>
      <c r="AR112" s="221">
        <f t="shared" si="74"/>
        <v>0</v>
      </c>
      <c r="AS112" s="233">
        <v>1</v>
      </c>
      <c r="AT112" s="233"/>
      <c r="AU112" s="233"/>
      <c r="AV112" s="221">
        <f t="shared" si="75"/>
        <v>0</v>
      </c>
      <c r="AW112" s="233">
        <v>1</v>
      </c>
      <c r="AX112" s="233"/>
      <c r="AY112" s="233"/>
      <c r="AZ112" s="221">
        <f t="shared" si="76"/>
        <v>0</v>
      </c>
      <c r="BA112" s="205">
        <f t="shared" si="77"/>
        <v>0</v>
      </c>
      <c r="BB112" s="239">
        <v>0</v>
      </c>
      <c r="BC112" s="205">
        <f t="shared" ref="BC112:BC143" si="79">BA112-BB112</f>
        <v>0</v>
      </c>
      <c r="BD112" s="205" t="str">
        <f t="shared" si="78"/>
        <v>geen actie</v>
      </c>
      <c r="BE112" s="236">
        <v>111</v>
      </c>
      <c r="BF112" s="236"/>
      <c r="BG112" s="236"/>
      <c r="BH112" s="236"/>
      <c r="BI112" s="236"/>
      <c r="BJ112" s="236"/>
      <c r="BK112" s="236"/>
      <c r="BL112" s="236"/>
      <c r="BM112" s="236"/>
    </row>
    <row r="113" spans="1:65" x14ac:dyDescent="0.3">
      <c r="A113" s="201">
        <v>112</v>
      </c>
      <c r="B113" s="201" t="str">
        <f t="shared" si="67"/>
        <v>v</v>
      </c>
      <c r="C113" s="201"/>
      <c r="D113" s="256"/>
      <c r="E113" s="226"/>
      <c r="F113" s="241"/>
      <c r="G113" s="230"/>
      <c r="H113" s="229">
        <f t="shared" si="63"/>
        <v>0</v>
      </c>
      <c r="I113" s="205"/>
      <c r="J113" s="272">
        <f t="shared" si="68"/>
        <v>2019</v>
      </c>
      <c r="K113" s="205">
        <f t="shared" si="69"/>
        <v>0</v>
      </c>
      <c r="L113" s="217"/>
      <c r="M113" s="233">
        <v>1</v>
      </c>
      <c r="N113" s="233"/>
      <c r="O113" s="233"/>
      <c r="P113" s="221">
        <f t="shared" si="70"/>
        <v>0</v>
      </c>
      <c r="Q113" s="233">
        <v>1</v>
      </c>
      <c r="R113" s="233"/>
      <c r="S113" s="233"/>
      <c r="T113" s="221">
        <f t="shared" si="71"/>
        <v>0</v>
      </c>
      <c r="U113" s="233">
        <v>1</v>
      </c>
      <c r="V113" s="233"/>
      <c r="W113" s="233"/>
      <c r="X113" s="221">
        <f t="shared" si="72"/>
        <v>0</v>
      </c>
      <c r="Y113" s="233">
        <v>1</v>
      </c>
      <c r="Z113" s="233"/>
      <c r="AA113" s="233"/>
      <c r="AB113" s="221">
        <f t="shared" si="64"/>
        <v>0</v>
      </c>
      <c r="AC113" s="233">
        <v>1</v>
      </c>
      <c r="AD113" s="233"/>
      <c r="AE113" s="233"/>
      <c r="AF113" s="221">
        <f t="shared" si="65"/>
        <v>0</v>
      </c>
      <c r="AG113" s="233">
        <v>1</v>
      </c>
      <c r="AH113" s="233"/>
      <c r="AI113" s="233"/>
      <c r="AJ113" s="221">
        <f t="shared" si="66"/>
        <v>0</v>
      </c>
      <c r="AK113" s="233">
        <v>1</v>
      </c>
      <c r="AL113" s="233"/>
      <c r="AM113" s="233"/>
      <c r="AN113" s="221">
        <f t="shared" si="73"/>
        <v>0</v>
      </c>
      <c r="AO113" s="233">
        <v>1</v>
      </c>
      <c r="AP113" s="233"/>
      <c r="AQ113" s="233"/>
      <c r="AR113" s="221">
        <f t="shared" si="74"/>
        <v>0</v>
      </c>
      <c r="AS113" s="233">
        <v>1</v>
      </c>
      <c r="AT113" s="233"/>
      <c r="AU113" s="233"/>
      <c r="AV113" s="221">
        <f t="shared" si="75"/>
        <v>0</v>
      </c>
      <c r="AW113" s="233">
        <v>1</v>
      </c>
      <c r="AX113" s="233"/>
      <c r="AY113" s="233"/>
      <c r="AZ113" s="221">
        <f t="shared" si="76"/>
        <v>0</v>
      </c>
      <c r="BA113" s="205">
        <f t="shared" si="77"/>
        <v>0</v>
      </c>
      <c r="BB113" s="239">
        <v>0</v>
      </c>
      <c r="BC113" s="205">
        <f t="shared" si="79"/>
        <v>0</v>
      </c>
      <c r="BD113" s="205" t="str">
        <f t="shared" si="78"/>
        <v>geen actie</v>
      </c>
      <c r="BE113" s="236">
        <v>112</v>
      </c>
      <c r="BF113" s="236"/>
      <c r="BG113" s="236"/>
      <c r="BH113" s="236"/>
      <c r="BI113" s="236"/>
      <c r="BJ113" s="236"/>
      <c r="BK113" s="236"/>
      <c r="BL113" s="236"/>
      <c r="BM113" s="236"/>
    </row>
    <row r="114" spans="1:65" x14ac:dyDescent="0.3">
      <c r="A114" s="201">
        <v>113</v>
      </c>
      <c r="B114" s="201" t="str">
        <f t="shared" si="67"/>
        <v>v</v>
      </c>
      <c r="C114" s="201"/>
      <c r="D114" s="256"/>
      <c r="E114" s="226"/>
      <c r="F114" s="241"/>
      <c r="G114" s="230"/>
      <c r="H114" s="229">
        <f t="shared" si="63"/>
        <v>0</v>
      </c>
      <c r="I114" s="205"/>
      <c r="J114" s="272">
        <f t="shared" si="68"/>
        <v>2019</v>
      </c>
      <c r="K114" s="205">
        <f t="shared" si="69"/>
        <v>0</v>
      </c>
      <c r="L114" s="217"/>
      <c r="M114" s="233">
        <v>1</v>
      </c>
      <c r="N114" s="233"/>
      <c r="O114" s="233"/>
      <c r="P114" s="221">
        <f t="shared" si="70"/>
        <v>0</v>
      </c>
      <c r="Q114" s="233">
        <v>1</v>
      </c>
      <c r="R114" s="233"/>
      <c r="S114" s="233"/>
      <c r="T114" s="221">
        <f t="shared" si="71"/>
        <v>0</v>
      </c>
      <c r="U114" s="233">
        <v>1</v>
      </c>
      <c r="V114" s="233"/>
      <c r="W114" s="233"/>
      <c r="X114" s="221">
        <f t="shared" si="72"/>
        <v>0</v>
      </c>
      <c r="Y114" s="233">
        <v>1</v>
      </c>
      <c r="Z114" s="233"/>
      <c r="AA114" s="233"/>
      <c r="AB114" s="221">
        <f t="shared" si="64"/>
        <v>0</v>
      </c>
      <c r="AC114" s="233">
        <v>1</v>
      </c>
      <c r="AD114" s="233"/>
      <c r="AE114" s="233"/>
      <c r="AF114" s="221">
        <f t="shared" si="65"/>
        <v>0</v>
      </c>
      <c r="AG114" s="233">
        <v>1</v>
      </c>
      <c r="AH114" s="233"/>
      <c r="AI114" s="233"/>
      <c r="AJ114" s="221">
        <f t="shared" si="66"/>
        <v>0</v>
      </c>
      <c r="AK114" s="233">
        <v>1</v>
      </c>
      <c r="AL114" s="233"/>
      <c r="AM114" s="233"/>
      <c r="AN114" s="221">
        <f t="shared" si="73"/>
        <v>0</v>
      </c>
      <c r="AO114" s="233">
        <v>1</v>
      </c>
      <c r="AP114" s="233"/>
      <c r="AQ114" s="233"/>
      <c r="AR114" s="221">
        <f t="shared" si="74"/>
        <v>0</v>
      </c>
      <c r="AS114" s="233">
        <v>1</v>
      </c>
      <c r="AT114" s="233"/>
      <c r="AU114" s="233"/>
      <c r="AV114" s="221">
        <f t="shared" si="75"/>
        <v>0</v>
      </c>
      <c r="AW114" s="233">
        <v>1</v>
      </c>
      <c r="AX114" s="233"/>
      <c r="AY114" s="233"/>
      <c r="AZ114" s="221">
        <f t="shared" si="76"/>
        <v>0</v>
      </c>
      <c r="BA114" s="205">
        <f t="shared" si="77"/>
        <v>0</v>
      </c>
      <c r="BB114" s="239">
        <v>0</v>
      </c>
      <c r="BC114" s="205">
        <f t="shared" si="79"/>
        <v>0</v>
      </c>
      <c r="BD114" s="205" t="str">
        <f t="shared" si="78"/>
        <v>geen actie</v>
      </c>
      <c r="BE114" s="236">
        <v>113</v>
      </c>
      <c r="BF114" s="236"/>
      <c r="BG114" s="236"/>
      <c r="BH114" s="236"/>
      <c r="BI114" s="236"/>
      <c r="BJ114" s="236"/>
      <c r="BK114" s="236"/>
      <c r="BL114" s="236"/>
      <c r="BM114" s="236"/>
    </row>
    <row r="115" spans="1:65" x14ac:dyDescent="0.3">
      <c r="A115" s="201">
        <v>114</v>
      </c>
      <c r="B115" s="201" t="str">
        <f t="shared" si="67"/>
        <v>v</v>
      </c>
      <c r="C115" s="201"/>
      <c r="D115" s="256"/>
      <c r="E115" s="226"/>
      <c r="F115" s="241"/>
      <c r="G115" s="230"/>
      <c r="H115" s="229">
        <f t="shared" ref="H115:H124" si="80">SUM(L115+P115+T115+X115+AB115+AF115+AJ115+AN115+AR115+AV115+AZ115)</f>
        <v>0</v>
      </c>
      <c r="I115" s="205"/>
      <c r="J115" s="272">
        <f t="shared" si="68"/>
        <v>2019</v>
      </c>
      <c r="K115" s="205">
        <f t="shared" si="69"/>
        <v>0</v>
      </c>
      <c r="L115" s="217"/>
      <c r="M115" s="233">
        <v>1</v>
      </c>
      <c r="N115" s="233"/>
      <c r="O115" s="233"/>
      <c r="P115" s="221">
        <f t="shared" si="70"/>
        <v>0</v>
      </c>
      <c r="Q115" s="233">
        <v>1</v>
      </c>
      <c r="R115" s="233"/>
      <c r="S115" s="233"/>
      <c r="T115" s="221">
        <f t="shared" si="71"/>
        <v>0</v>
      </c>
      <c r="U115" s="233">
        <v>1</v>
      </c>
      <c r="V115" s="233"/>
      <c r="W115" s="233"/>
      <c r="X115" s="221">
        <f t="shared" si="72"/>
        <v>0</v>
      </c>
      <c r="Y115" s="233">
        <v>1</v>
      </c>
      <c r="Z115" s="233"/>
      <c r="AA115" s="233"/>
      <c r="AB115" s="221">
        <f t="shared" si="64"/>
        <v>0</v>
      </c>
      <c r="AC115" s="233">
        <v>1</v>
      </c>
      <c r="AD115" s="233"/>
      <c r="AE115" s="233"/>
      <c r="AF115" s="221">
        <f t="shared" si="65"/>
        <v>0</v>
      </c>
      <c r="AG115" s="233">
        <v>1</v>
      </c>
      <c r="AH115" s="233"/>
      <c r="AI115" s="233"/>
      <c r="AJ115" s="221">
        <f t="shared" si="66"/>
        <v>0</v>
      </c>
      <c r="AK115" s="233">
        <v>1</v>
      </c>
      <c r="AL115" s="233"/>
      <c r="AM115" s="233"/>
      <c r="AN115" s="221">
        <f t="shared" si="73"/>
        <v>0</v>
      </c>
      <c r="AO115" s="233">
        <v>1</v>
      </c>
      <c r="AP115" s="233"/>
      <c r="AQ115" s="233"/>
      <c r="AR115" s="221">
        <f t="shared" si="74"/>
        <v>0</v>
      </c>
      <c r="AS115" s="233">
        <v>1</v>
      </c>
      <c r="AT115" s="233"/>
      <c r="AU115" s="233"/>
      <c r="AV115" s="221">
        <f t="shared" si="75"/>
        <v>0</v>
      </c>
      <c r="AW115" s="233">
        <v>1</v>
      </c>
      <c r="AX115" s="233"/>
      <c r="AY115" s="233"/>
      <c r="AZ115" s="221">
        <f t="shared" si="76"/>
        <v>0</v>
      </c>
      <c r="BA115" s="205">
        <f t="shared" si="77"/>
        <v>0</v>
      </c>
      <c r="BB115" s="239">
        <v>0</v>
      </c>
      <c r="BC115" s="205">
        <f t="shared" si="79"/>
        <v>0</v>
      </c>
      <c r="BD115" s="205" t="str">
        <f t="shared" si="78"/>
        <v>geen actie</v>
      </c>
      <c r="BE115" s="236">
        <v>114</v>
      </c>
      <c r="BF115" s="236"/>
      <c r="BG115" s="236"/>
      <c r="BH115" s="236"/>
      <c r="BI115" s="236"/>
      <c r="BJ115" s="236"/>
      <c r="BK115" s="236"/>
      <c r="BL115" s="236"/>
      <c r="BM115" s="236"/>
    </row>
    <row r="116" spans="1:65" x14ac:dyDescent="0.3">
      <c r="A116" s="201">
        <v>115</v>
      </c>
      <c r="B116" s="201" t="str">
        <f t="shared" si="67"/>
        <v>v</v>
      </c>
      <c r="C116" s="201"/>
      <c r="D116" s="256"/>
      <c r="E116" s="226"/>
      <c r="F116" s="241"/>
      <c r="G116" s="230"/>
      <c r="H116" s="229">
        <f t="shared" si="80"/>
        <v>0</v>
      </c>
      <c r="I116" s="205"/>
      <c r="J116" s="272">
        <f t="shared" si="68"/>
        <v>2019</v>
      </c>
      <c r="K116" s="205">
        <f t="shared" si="69"/>
        <v>0</v>
      </c>
      <c r="L116" s="217"/>
      <c r="M116" s="233">
        <v>1</v>
      </c>
      <c r="N116" s="233"/>
      <c r="O116" s="233"/>
      <c r="P116" s="221">
        <f t="shared" si="70"/>
        <v>0</v>
      </c>
      <c r="Q116" s="233">
        <v>1</v>
      </c>
      <c r="R116" s="233"/>
      <c r="S116" s="233"/>
      <c r="T116" s="221">
        <f t="shared" si="71"/>
        <v>0</v>
      </c>
      <c r="U116" s="233">
        <v>1</v>
      </c>
      <c r="V116" s="233"/>
      <c r="W116" s="233"/>
      <c r="X116" s="221">
        <f t="shared" si="72"/>
        <v>0</v>
      </c>
      <c r="Y116" s="233">
        <v>1</v>
      </c>
      <c r="Z116" s="233"/>
      <c r="AA116" s="233"/>
      <c r="AB116" s="221">
        <f t="shared" si="64"/>
        <v>0</v>
      </c>
      <c r="AC116" s="233">
        <v>1</v>
      </c>
      <c r="AD116" s="233"/>
      <c r="AE116" s="233"/>
      <c r="AF116" s="221">
        <f t="shared" si="65"/>
        <v>0</v>
      </c>
      <c r="AG116" s="233">
        <v>1</v>
      </c>
      <c r="AH116" s="233"/>
      <c r="AI116" s="233"/>
      <c r="AJ116" s="221">
        <f t="shared" si="66"/>
        <v>0</v>
      </c>
      <c r="AK116" s="233">
        <v>1</v>
      </c>
      <c r="AL116" s="233"/>
      <c r="AM116" s="233"/>
      <c r="AN116" s="221">
        <f t="shared" si="73"/>
        <v>0</v>
      </c>
      <c r="AO116" s="233">
        <v>1</v>
      </c>
      <c r="AP116" s="233"/>
      <c r="AQ116" s="233"/>
      <c r="AR116" s="221">
        <f t="shared" si="74"/>
        <v>0</v>
      </c>
      <c r="AS116" s="233">
        <v>1</v>
      </c>
      <c r="AT116" s="233"/>
      <c r="AU116" s="233"/>
      <c r="AV116" s="221">
        <f t="shared" si="75"/>
        <v>0</v>
      </c>
      <c r="AW116" s="233">
        <v>1</v>
      </c>
      <c r="AX116" s="233"/>
      <c r="AY116" s="233"/>
      <c r="AZ116" s="221">
        <f t="shared" si="76"/>
        <v>0</v>
      </c>
      <c r="BA116" s="205">
        <f t="shared" si="77"/>
        <v>0</v>
      </c>
      <c r="BB116" s="239">
        <v>0</v>
      </c>
      <c r="BC116" s="205">
        <f t="shared" si="79"/>
        <v>0</v>
      </c>
      <c r="BD116" s="205" t="str">
        <f t="shared" si="78"/>
        <v>geen actie</v>
      </c>
      <c r="BE116" s="236">
        <v>115</v>
      </c>
      <c r="BF116" s="236"/>
      <c r="BG116" s="236"/>
      <c r="BH116" s="236"/>
      <c r="BI116" s="236"/>
      <c r="BJ116" s="236"/>
      <c r="BK116" s="236"/>
      <c r="BL116" s="236"/>
      <c r="BM116" s="236"/>
    </row>
    <row r="117" spans="1:65" x14ac:dyDescent="0.3">
      <c r="A117" s="201">
        <v>116</v>
      </c>
      <c r="B117" s="201" t="str">
        <f t="shared" si="67"/>
        <v>v</v>
      </c>
      <c r="C117" s="201"/>
      <c r="D117" s="256"/>
      <c r="E117" s="226"/>
      <c r="F117" s="241"/>
      <c r="G117" s="230"/>
      <c r="H117" s="229">
        <f t="shared" si="80"/>
        <v>0</v>
      </c>
      <c r="I117" s="205"/>
      <c r="J117" s="272">
        <f t="shared" si="68"/>
        <v>2019</v>
      </c>
      <c r="K117" s="205">
        <f t="shared" si="69"/>
        <v>0</v>
      </c>
      <c r="L117" s="217"/>
      <c r="M117" s="233">
        <v>1</v>
      </c>
      <c r="N117" s="233"/>
      <c r="O117" s="233"/>
      <c r="P117" s="221">
        <f t="shared" si="70"/>
        <v>0</v>
      </c>
      <c r="Q117" s="233">
        <v>1</v>
      </c>
      <c r="R117" s="233"/>
      <c r="S117" s="233"/>
      <c r="T117" s="221">
        <f t="shared" si="71"/>
        <v>0</v>
      </c>
      <c r="U117" s="233">
        <v>1</v>
      </c>
      <c r="V117" s="233"/>
      <c r="W117" s="233"/>
      <c r="X117" s="221">
        <f t="shared" si="72"/>
        <v>0</v>
      </c>
      <c r="Y117" s="233">
        <v>1</v>
      </c>
      <c r="Z117" s="233"/>
      <c r="AA117" s="233"/>
      <c r="AB117" s="221">
        <f t="shared" si="64"/>
        <v>0</v>
      </c>
      <c r="AC117" s="233">
        <v>1</v>
      </c>
      <c r="AD117" s="233"/>
      <c r="AE117" s="233"/>
      <c r="AF117" s="221">
        <f t="shared" si="65"/>
        <v>0</v>
      </c>
      <c r="AG117" s="233">
        <v>1</v>
      </c>
      <c r="AH117" s="233"/>
      <c r="AI117" s="233"/>
      <c r="AJ117" s="221">
        <f t="shared" si="66"/>
        <v>0</v>
      </c>
      <c r="AK117" s="233">
        <v>1</v>
      </c>
      <c r="AL117" s="233"/>
      <c r="AM117" s="233"/>
      <c r="AN117" s="221">
        <f t="shared" si="73"/>
        <v>0</v>
      </c>
      <c r="AO117" s="233">
        <v>1</v>
      </c>
      <c r="AP117" s="233"/>
      <c r="AQ117" s="233"/>
      <c r="AR117" s="221">
        <f t="shared" si="74"/>
        <v>0</v>
      </c>
      <c r="AS117" s="233">
        <v>1</v>
      </c>
      <c r="AT117" s="233"/>
      <c r="AU117" s="233"/>
      <c r="AV117" s="221">
        <f t="shared" si="75"/>
        <v>0</v>
      </c>
      <c r="AW117" s="233">
        <v>1</v>
      </c>
      <c r="AX117" s="233"/>
      <c r="AY117" s="233"/>
      <c r="AZ117" s="221">
        <f t="shared" si="76"/>
        <v>0</v>
      </c>
      <c r="BA117" s="205">
        <f t="shared" si="77"/>
        <v>0</v>
      </c>
      <c r="BB117" s="239">
        <v>0</v>
      </c>
      <c r="BC117" s="205">
        <f t="shared" si="79"/>
        <v>0</v>
      </c>
      <c r="BD117" s="205" t="str">
        <f t="shared" si="78"/>
        <v>geen actie</v>
      </c>
      <c r="BE117" s="236">
        <v>116</v>
      </c>
      <c r="BF117" s="236"/>
      <c r="BG117" s="236"/>
      <c r="BH117" s="236"/>
      <c r="BI117" s="236"/>
      <c r="BJ117" s="236"/>
      <c r="BK117" s="236"/>
      <c r="BL117" s="236"/>
      <c r="BM117" s="236"/>
    </row>
    <row r="118" spans="1:65" x14ac:dyDescent="0.3">
      <c r="A118" s="201">
        <v>117</v>
      </c>
      <c r="B118" s="201" t="str">
        <f t="shared" si="67"/>
        <v>v</v>
      </c>
      <c r="C118" s="201"/>
      <c r="D118" s="256"/>
      <c r="E118" s="226"/>
      <c r="F118" s="241"/>
      <c r="G118" s="230"/>
      <c r="H118" s="229">
        <f t="shared" si="80"/>
        <v>0</v>
      </c>
      <c r="I118" s="205"/>
      <c r="J118" s="272">
        <f t="shared" si="68"/>
        <v>2019</v>
      </c>
      <c r="K118" s="205">
        <f t="shared" si="69"/>
        <v>0</v>
      </c>
      <c r="L118" s="217"/>
      <c r="M118" s="233">
        <v>1</v>
      </c>
      <c r="N118" s="233"/>
      <c r="O118" s="233"/>
      <c r="P118" s="221">
        <f t="shared" si="70"/>
        <v>0</v>
      </c>
      <c r="Q118" s="233">
        <v>1</v>
      </c>
      <c r="R118" s="233"/>
      <c r="S118" s="233"/>
      <c r="T118" s="221">
        <f t="shared" si="71"/>
        <v>0</v>
      </c>
      <c r="U118" s="233">
        <v>1</v>
      </c>
      <c r="V118" s="233"/>
      <c r="W118" s="233"/>
      <c r="X118" s="221">
        <f t="shared" si="72"/>
        <v>0</v>
      </c>
      <c r="Y118" s="233">
        <v>1</v>
      </c>
      <c r="Z118" s="233"/>
      <c r="AA118" s="233"/>
      <c r="AB118" s="221">
        <f t="shared" si="64"/>
        <v>0</v>
      </c>
      <c r="AC118" s="233">
        <v>1</v>
      </c>
      <c r="AD118" s="233"/>
      <c r="AE118" s="233"/>
      <c r="AF118" s="221">
        <f t="shared" si="65"/>
        <v>0</v>
      </c>
      <c r="AG118" s="233">
        <v>1</v>
      </c>
      <c r="AH118" s="233"/>
      <c r="AI118" s="233"/>
      <c r="AJ118" s="221">
        <f t="shared" si="66"/>
        <v>0</v>
      </c>
      <c r="AK118" s="233">
        <v>1</v>
      </c>
      <c r="AL118" s="233"/>
      <c r="AM118" s="233"/>
      <c r="AN118" s="221">
        <f t="shared" si="73"/>
        <v>0</v>
      </c>
      <c r="AO118" s="233">
        <v>1</v>
      </c>
      <c r="AP118" s="233"/>
      <c r="AQ118" s="233"/>
      <c r="AR118" s="221">
        <f t="shared" si="74"/>
        <v>0</v>
      </c>
      <c r="AS118" s="233">
        <v>1</v>
      </c>
      <c r="AT118" s="233"/>
      <c r="AU118" s="233"/>
      <c r="AV118" s="221">
        <f t="shared" si="75"/>
        <v>0</v>
      </c>
      <c r="AW118" s="233">
        <v>1</v>
      </c>
      <c r="AX118" s="233"/>
      <c r="AY118" s="233"/>
      <c r="AZ118" s="221">
        <f t="shared" si="76"/>
        <v>0</v>
      </c>
      <c r="BA118" s="205">
        <f t="shared" si="77"/>
        <v>0</v>
      </c>
      <c r="BB118" s="239">
        <v>0</v>
      </c>
      <c r="BC118" s="205">
        <f t="shared" si="79"/>
        <v>0</v>
      </c>
      <c r="BD118" s="205" t="str">
        <f t="shared" si="78"/>
        <v>geen actie</v>
      </c>
      <c r="BE118" s="236">
        <v>117</v>
      </c>
      <c r="BF118" s="236"/>
      <c r="BG118" s="236"/>
      <c r="BH118" s="236"/>
      <c r="BI118" s="236"/>
      <c r="BJ118" s="236"/>
      <c r="BK118" s="236"/>
      <c r="BL118" s="236"/>
      <c r="BM118" s="236"/>
    </row>
    <row r="119" spans="1:65" x14ac:dyDescent="0.3">
      <c r="A119" s="201">
        <v>118</v>
      </c>
      <c r="B119" s="201" t="str">
        <f t="shared" si="67"/>
        <v>v</v>
      </c>
      <c r="C119" s="201"/>
      <c r="D119" s="275"/>
      <c r="E119" s="226"/>
      <c r="F119" s="241"/>
      <c r="G119" s="230"/>
      <c r="H119" s="229">
        <f t="shared" si="80"/>
        <v>0</v>
      </c>
      <c r="I119" s="205"/>
      <c r="J119" s="272">
        <f t="shared" si="68"/>
        <v>2019</v>
      </c>
      <c r="K119" s="205">
        <f t="shared" si="69"/>
        <v>0</v>
      </c>
      <c r="L119" s="217"/>
      <c r="M119" s="233">
        <v>1</v>
      </c>
      <c r="N119" s="233"/>
      <c r="O119" s="233"/>
      <c r="P119" s="221">
        <f t="shared" si="70"/>
        <v>0</v>
      </c>
      <c r="Q119" s="233">
        <v>1</v>
      </c>
      <c r="R119" s="233"/>
      <c r="S119" s="233"/>
      <c r="T119" s="221">
        <f t="shared" si="71"/>
        <v>0</v>
      </c>
      <c r="U119" s="233">
        <v>1</v>
      </c>
      <c r="V119" s="233"/>
      <c r="W119" s="233"/>
      <c r="X119" s="221">
        <f t="shared" si="72"/>
        <v>0</v>
      </c>
      <c r="Y119" s="233">
        <v>1</v>
      </c>
      <c r="Z119" s="233"/>
      <c r="AA119" s="233"/>
      <c r="AB119" s="221">
        <f t="shared" si="64"/>
        <v>0</v>
      </c>
      <c r="AC119" s="233">
        <v>1</v>
      </c>
      <c r="AD119" s="233"/>
      <c r="AE119" s="233"/>
      <c r="AF119" s="221">
        <f t="shared" si="65"/>
        <v>0</v>
      </c>
      <c r="AG119" s="233">
        <v>1</v>
      </c>
      <c r="AH119" s="233"/>
      <c r="AI119" s="233"/>
      <c r="AJ119" s="221">
        <f t="shared" si="66"/>
        <v>0</v>
      </c>
      <c r="AK119" s="233">
        <v>1</v>
      </c>
      <c r="AL119" s="233"/>
      <c r="AM119" s="233"/>
      <c r="AN119" s="221">
        <f t="shared" si="73"/>
        <v>0</v>
      </c>
      <c r="AO119" s="233">
        <v>1</v>
      </c>
      <c r="AP119" s="233"/>
      <c r="AQ119" s="233"/>
      <c r="AR119" s="221">
        <f t="shared" si="74"/>
        <v>0</v>
      </c>
      <c r="AS119" s="233">
        <v>1</v>
      </c>
      <c r="AT119" s="233"/>
      <c r="AU119" s="233"/>
      <c r="AV119" s="221">
        <f t="shared" si="75"/>
        <v>0</v>
      </c>
      <c r="AW119" s="233">
        <v>1</v>
      </c>
      <c r="AX119" s="233"/>
      <c r="AY119" s="233"/>
      <c r="AZ119" s="221">
        <f t="shared" si="76"/>
        <v>0</v>
      </c>
      <c r="BA119" s="205" t="s">
        <v>89</v>
      </c>
      <c r="BB119" s="239">
        <v>0</v>
      </c>
      <c r="BC119" s="205">
        <v>0</v>
      </c>
      <c r="BD119" s="205" t="str">
        <f t="shared" si="78"/>
        <v>geen actie</v>
      </c>
      <c r="BE119" s="236">
        <v>118</v>
      </c>
      <c r="BF119" s="236"/>
      <c r="BG119" s="236"/>
      <c r="BH119" s="236"/>
      <c r="BI119" s="236"/>
      <c r="BJ119" s="236"/>
      <c r="BK119" s="236"/>
      <c r="BL119" s="236"/>
      <c r="BM119" s="236"/>
    </row>
    <row r="120" spans="1:65" x14ac:dyDescent="0.3">
      <c r="A120" s="201">
        <v>119</v>
      </c>
      <c r="B120" s="201" t="str">
        <f t="shared" si="67"/>
        <v>v</v>
      </c>
      <c r="C120" s="201"/>
      <c r="D120" s="275"/>
      <c r="E120" s="226"/>
      <c r="F120" s="248"/>
      <c r="G120" s="230"/>
      <c r="H120" s="229">
        <f t="shared" si="80"/>
        <v>0</v>
      </c>
      <c r="I120" s="201"/>
      <c r="J120" s="272">
        <f t="shared" si="68"/>
        <v>2019</v>
      </c>
      <c r="K120" s="205">
        <f t="shared" si="69"/>
        <v>0</v>
      </c>
      <c r="L120" s="217"/>
      <c r="M120" s="233">
        <v>1</v>
      </c>
      <c r="N120" s="233"/>
      <c r="O120" s="233"/>
      <c r="P120" s="221">
        <f t="shared" si="70"/>
        <v>0</v>
      </c>
      <c r="Q120" s="233">
        <v>1</v>
      </c>
      <c r="R120" s="233"/>
      <c r="S120" s="233"/>
      <c r="T120" s="221">
        <f t="shared" si="71"/>
        <v>0</v>
      </c>
      <c r="U120" s="233">
        <v>1</v>
      </c>
      <c r="V120" s="233"/>
      <c r="W120" s="233"/>
      <c r="X120" s="221">
        <f t="shared" si="72"/>
        <v>0</v>
      </c>
      <c r="Y120" s="233">
        <v>1</v>
      </c>
      <c r="Z120" s="233"/>
      <c r="AA120" s="233"/>
      <c r="AB120" s="221">
        <f t="shared" si="64"/>
        <v>0</v>
      </c>
      <c r="AC120" s="233">
        <v>1</v>
      </c>
      <c r="AD120" s="233"/>
      <c r="AE120" s="233"/>
      <c r="AF120" s="221">
        <f t="shared" si="65"/>
        <v>0</v>
      </c>
      <c r="AG120" s="233">
        <v>1</v>
      </c>
      <c r="AH120" s="233"/>
      <c r="AI120" s="233"/>
      <c r="AJ120" s="221">
        <f t="shared" si="66"/>
        <v>0</v>
      </c>
      <c r="AK120" s="233">
        <v>1</v>
      </c>
      <c r="AL120" s="233"/>
      <c r="AM120" s="233"/>
      <c r="AN120" s="221">
        <f t="shared" si="73"/>
        <v>0</v>
      </c>
      <c r="AO120" s="233">
        <v>1</v>
      </c>
      <c r="AP120" s="233"/>
      <c r="AQ120" s="233"/>
      <c r="AR120" s="221">
        <f t="shared" si="74"/>
        <v>0</v>
      </c>
      <c r="AS120" s="233">
        <v>1</v>
      </c>
      <c r="AT120" s="233"/>
      <c r="AU120" s="233"/>
      <c r="AV120" s="221">
        <f t="shared" si="75"/>
        <v>0</v>
      </c>
      <c r="AW120" s="233">
        <v>1</v>
      </c>
      <c r="AX120" s="233"/>
      <c r="AY120" s="233"/>
      <c r="AZ120" s="221">
        <f t="shared" si="76"/>
        <v>0</v>
      </c>
      <c r="BA120" s="205">
        <f>IF(H120&lt;250,0,IF(H120&lt;500,250,IF(H120&lt;750,"500",IF(H120&lt;1000,750,IF(H120&lt;1500,1000,IF(H120&lt;2000,1500,IF(H120&lt;2500,2000,IF(H120&lt;3000,2500,3000))))))))</f>
        <v>0</v>
      </c>
      <c r="BB120" s="239">
        <v>0</v>
      </c>
      <c r="BC120" s="205">
        <f>BA120-BB120</f>
        <v>0</v>
      </c>
      <c r="BD120" s="205" t="str">
        <f t="shared" si="78"/>
        <v>geen actie</v>
      </c>
      <c r="BE120" s="236">
        <v>119</v>
      </c>
      <c r="BF120" s="236"/>
      <c r="BG120" s="236"/>
      <c r="BH120" s="236"/>
      <c r="BI120" s="236"/>
      <c r="BJ120" s="236"/>
      <c r="BK120" s="236"/>
      <c r="BL120" s="236"/>
      <c r="BM120" s="236"/>
    </row>
    <row r="121" spans="1:65" x14ac:dyDescent="0.3">
      <c r="A121" s="201">
        <v>120</v>
      </c>
      <c r="B121" s="201" t="str">
        <f t="shared" si="67"/>
        <v>v</v>
      </c>
      <c r="C121" s="201"/>
      <c r="D121" s="275"/>
      <c r="E121" s="226"/>
      <c r="F121" s="248"/>
      <c r="G121" s="240"/>
      <c r="H121" s="229">
        <f t="shared" si="80"/>
        <v>0</v>
      </c>
      <c r="I121" s="201"/>
      <c r="J121" s="272">
        <f t="shared" si="68"/>
        <v>2019</v>
      </c>
      <c r="K121" s="205">
        <f t="shared" si="69"/>
        <v>0</v>
      </c>
      <c r="L121" s="217"/>
      <c r="M121" s="233">
        <v>1</v>
      </c>
      <c r="N121" s="233"/>
      <c r="O121" s="233"/>
      <c r="P121" s="221">
        <f t="shared" si="70"/>
        <v>0</v>
      </c>
      <c r="Q121" s="233">
        <v>1</v>
      </c>
      <c r="R121" s="233"/>
      <c r="S121" s="233"/>
      <c r="T121" s="221">
        <f t="shared" si="71"/>
        <v>0</v>
      </c>
      <c r="U121" s="233">
        <v>1</v>
      </c>
      <c r="V121" s="233"/>
      <c r="W121" s="233"/>
      <c r="X121" s="221">
        <f t="shared" si="72"/>
        <v>0</v>
      </c>
      <c r="Y121" s="233">
        <v>1</v>
      </c>
      <c r="Z121" s="233"/>
      <c r="AA121" s="233"/>
      <c r="AB121" s="221">
        <f t="shared" si="64"/>
        <v>0</v>
      </c>
      <c r="AC121" s="233">
        <v>1</v>
      </c>
      <c r="AD121" s="233"/>
      <c r="AE121" s="233"/>
      <c r="AF121" s="221">
        <f t="shared" si="65"/>
        <v>0</v>
      </c>
      <c r="AG121" s="233">
        <v>1</v>
      </c>
      <c r="AH121" s="233"/>
      <c r="AI121" s="233"/>
      <c r="AJ121" s="221">
        <f t="shared" si="66"/>
        <v>0</v>
      </c>
      <c r="AK121" s="233">
        <v>1</v>
      </c>
      <c r="AL121" s="233"/>
      <c r="AM121" s="233"/>
      <c r="AN121" s="221">
        <f t="shared" si="73"/>
        <v>0</v>
      </c>
      <c r="AO121" s="233">
        <v>1</v>
      </c>
      <c r="AP121" s="233"/>
      <c r="AQ121" s="233"/>
      <c r="AR121" s="221">
        <f t="shared" si="74"/>
        <v>0</v>
      </c>
      <c r="AS121" s="233">
        <v>1</v>
      </c>
      <c r="AT121" s="233"/>
      <c r="AU121" s="233"/>
      <c r="AV121" s="221">
        <f t="shared" si="75"/>
        <v>0</v>
      </c>
      <c r="AW121" s="233">
        <v>1</v>
      </c>
      <c r="AX121" s="233"/>
      <c r="AY121" s="233"/>
      <c r="AZ121" s="221">
        <f t="shared" si="76"/>
        <v>0</v>
      </c>
      <c r="BA121" s="205">
        <f>IF(H121&lt;250,0,IF(H121&lt;500,250,IF(H121&lt;750,"500",IF(H121&lt;1000,750,IF(H121&lt;1500,1000,IF(H121&lt;2000,1500,IF(H121&lt;2500,2000,IF(H121&lt;3000,2500,3000))))))))</f>
        <v>0</v>
      </c>
      <c r="BB121" s="239">
        <v>0</v>
      </c>
      <c r="BC121" s="205">
        <f>BA121-BB121</f>
        <v>0</v>
      </c>
      <c r="BD121" s="205" t="str">
        <f t="shared" si="78"/>
        <v>geen actie</v>
      </c>
      <c r="BE121" s="236">
        <v>120</v>
      </c>
      <c r="BF121" s="236"/>
      <c r="BG121" s="236"/>
      <c r="BH121" s="236"/>
      <c r="BI121" s="236"/>
      <c r="BJ121" s="236"/>
      <c r="BK121" s="236"/>
      <c r="BL121" s="236"/>
      <c r="BM121" s="236"/>
    </row>
    <row r="122" spans="1:65" x14ac:dyDescent="0.3">
      <c r="A122" s="201">
        <v>121</v>
      </c>
      <c r="B122" s="201" t="str">
        <f t="shared" si="67"/>
        <v>v</v>
      </c>
      <c r="C122" s="201"/>
      <c r="D122" s="275"/>
      <c r="E122" s="226"/>
      <c r="F122" s="241"/>
      <c r="G122" s="230"/>
      <c r="H122" s="229">
        <f t="shared" si="80"/>
        <v>0</v>
      </c>
      <c r="I122" s="205"/>
      <c r="J122" s="272">
        <f t="shared" si="68"/>
        <v>2019</v>
      </c>
      <c r="K122" s="205">
        <f t="shared" si="69"/>
        <v>0</v>
      </c>
      <c r="L122" s="217"/>
      <c r="M122" s="233">
        <v>1</v>
      </c>
      <c r="N122" s="233"/>
      <c r="O122" s="233"/>
      <c r="P122" s="221">
        <f t="shared" si="70"/>
        <v>0</v>
      </c>
      <c r="Q122" s="233">
        <v>1</v>
      </c>
      <c r="R122" s="233"/>
      <c r="S122" s="233"/>
      <c r="T122" s="221">
        <f t="shared" si="71"/>
        <v>0</v>
      </c>
      <c r="U122" s="233">
        <v>1</v>
      </c>
      <c r="V122" s="233"/>
      <c r="W122" s="233"/>
      <c r="X122" s="221">
        <f t="shared" si="72"/>
        <v>0</v>
      </c>
      <c r="Y122" s="233">
        <v>1</v>
      </c>
      <c r="Z122" s="233"/>
      <c r="AA122" s="233"/>
      <c r="AB122" s="221">
        <f t="shared" si="64"/>
        <v>0</v>
      </c>
      <c r="AC122" s="233">
        <v>1</v>
      </c>
      <c r="AD122" s="233"/>
      <c r="AE122" s="233"/>
      <c r="AF122" s="221">
        <f t="shared" si="65"/>
        <v>0</v>
      </c>
      <c r="AG122" s="233">
        <v>1</v>
      </c>
      <c r="AH122" s="233"/>
      <c r="AI122" s="233"/>
      <c r="AJ122" s="221">
        <f t="shared" si="66"/>
        <v>0</v>
      </c>
      <c r="AK122" s="233">
        <v>1</v>
      </c>
      <c r="AL122" s="233"/>
      <c r="AM122" s="233"/>
      <c r="AN122" s="221">
        <f t="shared" si="73"/>
        <v>0</v>
      </c>
      <c r="AO122" s="233">
        <v>1</v>
      </c>
      <c r="AP122" s="233"/>
      <c r="AQ122" s="233"/>
      <c r="AR122" s="221">
        <f t="shared" si="74"/>
        <v>0</v>
      </c>
      <c r="AS122" s="233">
        <v>1</v>
      </c>
      <c r="AT122" s="233"/>
      <c r="AU122" s="233"/>
      <c r="AV122" s="221">
        <f t="shared" si="75"/>
        <v>0</v>
      </c>
      <c r="AW122" s="233">
        <v>1</v>
      </c>
      <c r="AX122" s="233"/>
      <c r="AY122" s="233"/>
      <c r="AZ122" s="221">
        <f t="shared" si="76"/>
        <v>0</v>
      </c>
      <c r="BA122" s="205">
        <f>IF(H122&lt;250,0,IF(H122&lt;500,250,IF(H122&lt;750,"500",IF(H122&lt;1000,750,IF(H122&lt;1500,1000,IF(H122&lt;2000,1500,IF(H122&lt;2500,2000,IF(H122&lt;3000,2500,3000))))))))</f>
        <v>0</v>
      </c>
      <c r="BB122" s="239">
        <v>0</v>
      </c>
      <c r="BC122" s="205">
        <f>BA122-BB122</f>
        <v>0</v>
      </c>
      <c r="BD122" s="205" t="str">
        <f t="shared" si="78"/>
        <v>geen actie</v>
      </c>
      <c r="BE122" s="236">
        <v>121</v>
      </c>
      <c r="BF122" s="236"/>
      <c r="BG122" s="236"/>
      <c r="BH122" s="236"/>
      <c r="BI122" s="236"/>
      <c r="BJ122" s="236"/>
      <c r="BK122" s="236"/>
      <c r="BL122" s="236"/>
      <c r="BM122" s="236"/>
    </row>
    <row r="123" spans="1:65" x14ac:dyDescent="0.3">
      <c r="A123" s="201">
        <v>122</v>
      </c>
      <c r="B123" s="201" t="str">
        <f t="shared" si="67"/>
        <v>v</v>
      </c>
      <c r="C123" s="201"/>
      <c r="D123" s="201"/>
      <c r="E123" s="226"/>
      <c r="F123" s="241"/>
      <c r="G123" s="230"/>
      <c r="H123" s="229">
        <f t="shared" si="80"/>
        <v>0</v>
      </c>
      <c r="I123" s="205"/>
      <c r="J123" s="272">
        <f t="shared" si="68"/>
        <v>2019</v>
      </c>
      <c r="K123" s="205">
        <f t="shared" si="69"/>
        <v>0</v>
      </c>
      <c r="L123" s="217"/>
      <c r="M123" s="233"/>
      <c r="N123" s="233"/>
      <c r="O123" s="233"/>
      <c r="P123" s="221"/>
      <c r="Q123" s="233"/>
      <c r="R123" s="233"/>
      <c r="S123" s="233"/>
      <c r="T123" s="221"/>
      <c r="U123" s="233"/>
      <c r="V123" s="233"/>
      <c r="W123" s="233"/>
      <c r="X123" s="221"/>
      <c r="Y123" s="233"/>
      <c r="Z123" s="233"/>
      <c r="AA123" s="233"/>
      <c r="AB123" s="221"/>
      <c r="AC123" s="233"/>
      <c r="AD123" s="233"/>
      <c r="AE123" s="233"/>
      <c r="AF123" s="221"/>
      <c r="AG123" s="233"/>
      <c r="AH123" s="233"/>
      <c r="AI123" s="233"/>
      <c r="AJ123" s="221"/>
      <c r="AK123" s="233">
        <v>1</v>
      </c>
      <c r="AL123" s="233"/>
      <c r="AM123" s="233"/>
      <c r="AN123" s="221">
        <f t="shared" si="73"/>
        <v>0</v>
      </c>
      <c r="AO123" s="233">
        <v>1</v>
      </c>
      <c r="AP123" s="233"/>
      <c r="AQ123" s="233"/>
      <c r="AR123" s="221">
        <f t="shared" si="74"/>
        <v>0</v>
      </c>
      <c r="AS123" s="233">
        <v>1</v>
      </c>
      <c r="AT123" s="233"/>
      <c r="AU123" s="233"/>
      <c r="AV123" s="221">
        <f t="shared" si="75"/>
        <v>0</v>
      </c>
      <c r="AW123" s="233">
        <v>1</v>
      </c>
      <c r="AX123" s="233"/>
      <c r="AY123" s="233"/>
      <c r="AZ123" s="221">
        <f t="shared" si="76"/>
        <v>0</v>
      </c>
      <c r="BA123" s="205">
        <f>IF(H123&lt;250,0,IF(H123&lt;500,250,IF(H123&lt;750,"500",IF(H123&lt;1000,750,IF(H123&lt;1500,1000,IF(H123&lt;2000,1500,IF(H123&lt;2500,2000,IF(H123&lt;3000,2500,3000))))))))</f>
        <v>0</v>
      </c>
      <c r="BB123" s="239">
        <v>0</v>
      </c>
      <c r="BC123" s="205">
        <f>BA123-BB123</f>
        <v>0</v>
      </c>
      <c r="BD123" s="205" t="str">
        <f t="shared" si="78"/>
        <v>geen actie</v>
      </c>
      <c r="BE123" s="236">
        <v>122</v>
      </c>
      <c r="BF123" s="236"/>
      <c r="BG123" s="236"/>
      <c r="BH123" s="236"/>
      <c r="BI123" s="236"/>
      <c r="BJ123" s="236"/>
      <c r="BK123" s="236"/>
      <c r="BL123" s="236"/>
      <c r="BM123" s="236"/>
    </row>
    <row r="124" spans="1:65" x14ac:dyDescent="0.3">
      <c r="A124" s="201">
        <v>123</v>
      </c>
      <c r="B124" s="201" t="str">
        <f t="shared" si="67"/>
        <v>v</v>
      </c>
      <c r="C124" s="201"/>
      <c r="D124" s="201"/>
      <c r="E124" s="226"/>
      <c r="F124" s="241"/>
      <c r="G124" s="230"/>
      <c r="H124" s="229">
        <f t="shared" si="80"/>
        <v>0</v>
      </c>
      <c r="I124" s="205"/>
      <c r="J124" s="272">
        <f t="shared" si="68"/>
        <v>2019</v>
      </c>
      <c r="K124" s="205">
        <f t="shared" si="69"/>
        <v>0</v>
      </c>
      <c r="L124" s="217"/>
      <c r="M124" s="233"/>
      <c r="N124" s="233"/>
      <c r="O124" s="233"/>
      <c r="P124" s="221"/>
      <c r="Q124" s="233"/>
      <c r="R124" s="233"/>
      <c r="S124" s="233"/>
      <c r="T124" s="221"/>
      <c r="U124" s="233"/>
      <c r="V124" s="233"/>
      <c r="W124" s="233"/>
      <c r="X124" s="221"/>
      <c r="Y124" s="233"/>
      <c r="Z124" s="233"/>
      <c r="AA124" s="233"/>
      <c r="AB124" s="221"/>
      <c r="AC124" s="233"/>
      <c r="AD124" s="233"/>
      <c r="AE124" s="233"/>
      <c r="AF124" s="221"/>
      <c r="AG124" s="233"/>
      <c r="AH124" s="233"/>
      <c r="AI124" s="233"/>
      <c r="AJ124" s="221"/>
      <c r="AK124" s="233">
        <v>1</v>
      </c>
      <c r="AL124" s="233"/>
      <c r="AM124" s="233"/>
      <c r="AN124" s="221">
        <f t="shared" si="73"/>
        <v>0</v>
      </c>
      <c r="AO124" s="233">
        <v>1</v>
      </c>
      <c r="AP124" s="233"/>
      <c r="AQ124" s="233"/>
      <c r="AR124" s="221">
        <f t="shared" si="74"/>
        <v>0</v>
      </c>
      <c r="AS124" s="233">
        <v>1</v>
      </c>
      <c r="AT124" s="233"/>
      <c r="AU124" s="233"/>
      <c r="AV124" s="221">
        <f t="shared" si="75"/>
        <v>0</v>
      </c>
      <c r="AW124" s="233">
        <v>1</v>
      </c>
      <c r="AX124" s="233"/>
      <c r="AY124" s="233"/>
      <c r="AZ124" s="221">
        <f t="shared" si="76"/>
        <v>0</v>
      </c>
      <c r="BA124" s="205">
        <f>IF(H124&lt;250,0,IF(H124&lt;500,250,IF(H124&lt;750,"500",IF(H124&lt;1000,750,IF(H124&lt;1500,1000,IF(H124&lt;2000,1500,IF(H124&lt;2500,2000,IF(H124&lt;3000,2500,3000))))))))</f>
        <v>0</v>
      </c>
      <c r="BB124" s="239">
        <v>0</v>
      </c>
      <c r="BC124" s="205">
        <f>BA124-BB124</f>
        <v>0</v>
      </c>
      <c r="BD124" s="205" t="str">
        <f t="shared" si="78"/>
        <v>geen actie</v>
      </c>
      <c r="BE124" s="236">
        <v>123</v>
      </c>
      <c r="BF124" s="236"/>
      <c r="BG124" s="236"/>
      <c r="BH124" s="236"/>
      <c r="BI124" s="236"/>
      <c r="BJ124" s="236"/>
      <c r="BK124" s="236"/>
      <c r="BL124" s="236"/>
      <c r="BM124" s="236"/>
    </row>
    <row r="125" spans="1:65" s="202" customFormat="1" x14ac:dyDescent="0.3">
      <c r="A125" s="200"/>
      <c r="B125" s="200"/>
      <c r="C125" s="200"/>
      <c r="D125" s="276"/>
      <c r="F125" s="277"/>
      <c r="G125" s="278"/>
      <c r="I125" s="236"/>
      <c r="J125" s="200"/>
      <c r="K125" s="200"/>
      <c r="L125" s="200"/>
      <c r="M125" s="200"/>
      <c r="N125" s="200"/>
      <c r="O125" s="200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00"/>
      <c r="AG125" s="200"/>
      <c r="AH125" s="200"/>
      <c r="AI125" s="200"/>
      <c r="AK125" s="200"/>
      <c r="AL125" s="200"/>
      <c r="AM125" s="200"/>
      <c r="AO125" s="200"/>
      <c r="AP125" s="200"/>
      <c r="AQ125" s="200"/>
      <c r="AS125" s="200"/>
      <c r="AT125" s="200"/>
      <c r="AU125" s="200"/>
      <c r="AW125" s="200"/>
      <c r="AX125" s="200"/>
      <c r="AY125" s="200"/>
      <c r="BB125" s="279"/>
      <c r="BE125" s="236"/>
      <c r="BF125" s="236"/>
      <c r="BG125" s="236"/>
      <c r="BH125" s="236"/>
      <c r="BI125" s="236"/>
      <c r="BJ125" s="236"/>
      <c r="BK125" s="236"/>
      <c r="BL125" s="236"/>
      <c r="BM125" s="236"/>
    </row>
    <row r="126" spans="1:65" s="202" customFormat="1" x14ac:dyDescent="0.3">
      <c r="A126" s="200"/>
      <c r="B126" s="200"/>
      <c r="C126" s="200"/>
      <c r="D126" s="276"/>
      <c r="F126" s="277"/>
      <c r="G126" s="278"/>
      <c r="I126" s="236"/>
      <c r="J126" s="200"/>
      <c r="K126" s="200"/>
      <c r="L126" s="200"/>
      <c r="M126" s="200"/>
      <c r="N126" s="200"/>
      <c r="O126" s="200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00"/>
      <c r="AG126" s="200"/>
      <c r="AH126" s="200"/>
      <c r="AI126" s="200"/>
      <c r="AK126" s="200"/>
      <c r="AL126" s="200"/>
      <c r="AM126" s="200"/>
      <c r="AO126" s="200"/>
      <c r="AP126" s="200"/>
      <c r="AQ126" s="200"/>
      <c r="AS126" s="200"/>
      <c r="AT126" s="200"/>
      <c r="AU126" s="200"/>
      <c r="AW126" s="200"/>
      <c r="AX126" s="200"/>
      <c r="AY126" s="200"/>
      <c r="BB126" s="279"/>
      <c r="BE126" s="236"/>
      <c r="BF126" s="236"/>
      <c r="BG126" s="236"/>
      <c r="BH126" s="236"/>
      <c r="BI126" s="236"/>
      <c r="BJ126" s="236"/>
      <c r="BK126" s="236"/>
      <c r="BL126" s="236"/>
      <c r="BM126" s="236"/>
    </row>
    <row r="127" spans="1:65" s="202" customFormat="1" x14ac:dyDescent="0.3">
      <c r="A127" s="200"/>
      <c r="B127" s="200"/>
      <c r="C127" s="200"/>
      <c r="D127" s="276"/>
      <c r="F127" s="277"/>
      <c r="G127" s="278"/>
      <c r="I127" s="236"/>
      <c r="J127" s="200"/>
      <c r="K127" s="200"/>
      <c r="L127" s="200"/>
      <c r="M127" s="200"/>
      <c r="N127" s="200"/>
      <c r="O127" s="200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00"/>
      <c r="AG127" s="200"/>
      <c r="AH127" s="200"/>
      <c r="AI127" s="200"/>
      <c r="AK127" s="200"/>
      <c r="AL127" s="200"/>
      <c r="AM127" s="200"/>
      <c r="AO127" s="200"/>
      <c r="AP127" s="200"/>
      <c r="AQ127" s="200"/>
      <c r="AS127" s="200"/>
      <c r="AT127" s="200"/>
      <c r="AU127" s="200"/>
      <c r="AW127" s="200"/>
      <c r="AX127" s="200"/>
      <c r="AY127" s="200"/>
      <c r="BB127" s="279"/>
      <c r="BE127" s="236"/>
      <c r="BF127" s="236"/>
      <c r="BG127" s="236"/>
      <c r="BH127" s="236"/>
      <c r="BI127" s="236"/>
      <c r="BJ127" s="236"/>
      <c r="BK127" s="236"/>
      <c r="BL127" s="236"/>
      <c r="BM127" s="236"/>
    </row>
    <row r="128" spans="1:65" s="202" customFormat="1" x14ac:dyDescent="0.3">
      <c r="A128" s="200"/>
      <c r="B128" s="200"/>
      <c r="C128" s="200"/>
      <c r="D128" s="276"/>
      <c r="F128" s="277"/>
      <c r="G128" s="278"/>
      <c r="I128" s="236"/>
      <c r="J128" s="200"/>
      <c r="K128" s="200"/>
      <c r="L128" s="200"/>
      <c r="M128" s="200"/>
      <c r="N128" s="200"/>
      <c r="O128" s="200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00"/>
      <c r="AG128" s="200"/>
      <c r="AH128" s="200"/>
      <c r="AI128" s="200"/>
      <c r="AK128" s="200"/>
      <c r="AL128" s="200"/>
      <c r="AM128" s="200"/>
      <c r="AO128" s="200"/>
      <c r="AP128" s="200"/>
      <c r="AQ128" s="200"/>
      <c r="AS128" s="200"/>
      <c r="AT128" s="200"/>
      <c r="AU128" s="200"/>
      <c r="AW128" s="200"/>
      <c r="AX128" s="200"/>
      <c r="AY128" s="200"/>
      <c r="BB128" s="279"/>
      <c r="BE128" s="268"/>
      <c r="BF128" s="236"/>
      <c r="BG128" s="236"/>
      <c r="BH128" s="236"/>
      <c r="BI128" s="236"/>
      <c r="BJ128" s="236"/>
      <c r="BK128" s="236"/>
      <c r="BL128" s="236"/>
      <c r="BM128" s="236"/>
    </row>
  </sheetData>
  <autoFilter ref="A1:BE124" xr:uid="{00000000-0009-0000-0000-000002000000}">
    <sortState xmlns:xlrd2="http://schemas.microsoft.com/office/spreadsheetml/2017/richdata2" ref="A2:BE124">
      <sortCondition ref="E2:E124"/>
    </sortState>
  </autoFilter>
  <conditionalFormatting sqref="I52:I124">
    <cfRule type="cellIs" dxfId="158" priority="16" operator="greaterThan">
      <formula>1950</formula>
    </cfRule>
  </conditionalFormatting>
  <conditionalFormatting sqref="J133:K255">
    <cfRule type="cellIs" dxfId="157" priority="17" operator="between">
      <formula>13</formula>
      <formula>16</formula>
    </cfRule>
  </conditionalFormatting>
  <conditionalFormatting sqref="BA2:BC24 BA28:BC124">
    <cfRule type="expression" dxfId="156" priority="18">
      <formula>NOT(ISERROR(SEARCH("diploma",BA2)))</formula>
    </cfRule>
    <cfRule type="expression" dxfId="155" priority="19">
      <formula>NOT(ISERROR(SEARCH("diploma",BA2)))</formula>
    </cfRule>
  </conditionalFormatting>
  <conditionalFormatting sqref="I2:I24 I26:I47 I52:I124">
    <cfRule type="cellIs" dxfId="154" priority="20" operator="greaterThan">
      <formula>1900</formula>
    </cfRule>
  </conditionalFormatting>
  <conditionalFormatting sqref="B2:B124">
    <cfRule type="cellIs" dxfId="153" priority="21" operator="equal">
      <formula>"v"</formula>
    </cfRule>
    <cfRule type="cellIs" dxfId="152" priority="22" operator="equal">
      <formula>"x"</formula>
    </cfRule>
  </conditionalFormatting>
  <conditionalFormatting sqref="BD2:BD124">
    <cfRule type="containsText" dxfId="151" priority="14" operator="containsText" text="diploma">
      <formula>NOT(ISERROR(SEARCH("diploma",BD2)))</formula>
    </cfRule>
    <cfRule type="containsText" dxfId="150" priority="15" operator="containsText" text="geen actie">
      <formula>NOT(ISERROR(SEARCH("geen actie",BD2)))</formula>
    </cfRule>
  </conditionalFormatting>
  <conditionalFormatting sqref="I26">
    <cfRule type="cellIs" dxfId="149" priority="23" operator="greaterThan">
      <formula>1950</formula>
    </cfRule>
  </conditionalFormatting>
  <conditionalFormatting sqref="I26">
    <cfRule type="cellIs" dxfId="148" priority="24" operator="greaterThan">
      <formula>1900</formula>
    </cfRule>
  </conditionalFormatting>
  <conditionalFormatting sqref="J1:K1">
    <cfRule type="cellIs" dxfId="147" priority="25" operator="between">
      <formula>13</formula>
      <formula>20</formula>
    </cfRule>
  </conditionalFormatting>
  <conditionalFormatting sqref="Q1">
    <cfRule type="cellIs" dxfId="146" priority="26" operator="between">
      <formula>0</formula>
      <formula>200</formula>
    </cfRule>
  </conditionalFormatting>
  <conditionalFormatting sqref="W1">
    <cfRule type="cellIs" dxfId="145" priority="27" operator="between">
      <formula>1</formula>
      <formula>200</formula>
    </cfRule>
  </conditionalFormatting>
  <conditionalFormatting sqref="U1">
    <cfRule type="cellIs" dxfId="144" priority="28" operator="between">
      <formula>0</formula>
      <formula>200</formula>
    </cfRule>
  </conditionalFormatting>
  <conditionalFormatting sqref="Y1">
    <cfRule type="cellIs" dxfId="143" priority="29" operator="between">
      <formula>0</formula>
      <formula>200</formula>
    </cfRule>
  </conditionalFormatting>
  <conditionalFormatting sqref="AC1">
    <cfRule type="cellIs" dxfId="142" priority="30" operator="between">
      <formula>0</formula>
      <formula>200</formula>
    </cfRule>
  </conditionalFormatting>
  <conditionalFormatting sqref="AG1">
    <cfRule type="cellIs" dxfId="141" priority="31" operator="between">
      <formula>0</formula>
      <formula>200</formula>
    </cfRule>
  </conditionalFormatting>
  <conditionalFormatting sqref="AK1">
    <cfRule type="cellIs" dxfId="140" priority="32" operator="between">
      <formula>0</formula>
      <formula>200</formula>
    </cfRule>
  </conditionalFormatting>
  <conditionalFormatting sqref="AO1">
    <cfRule type="cellIs" dxfId="139" priority="33" operator="between">
      <formula>0</formula>
      <formula>200</formula>
    </cfRule>
  </conditionalFormatting>
  <conditionalFormatting sqref="AS1">
    <cfRule type="cellIs" dxfId="138" priority="34" operator="between">
      <formula>0</formula>
      <formula>200</formula>
    </cfRule>
  </conditionalFormatting>
  <conditionalFormatting sqref="AW1">
    <cfRule type="cellIs" dxfId="137" priority="35" operator="between">
      <formula>0</formula>
      <formula>200</formula>
    </cfRule>
  </conditionalFormatting>
  <conditionalFormatting sqref="M1:AZ1 M26:AZ1048576 M2:AF25 AJ2:AZ25">
    <cfRule type="cellIs" dxfId="136" priority="36" operator="greaterThan">
      <formula>150</formula>
    </cfRule>
  </conditionalFormatting>
  <conditionalFormatting sqref="J125:K132">
    <cfRule type="cellIs" dxfId="135" priority="11" operator="lessThan">
      <formula>11</formula>
    </cfRule>
    <cfRule type="cellIs" dxfId="134" priority="12" operator="between">
      <formula>11</formula>
      <formula>12</formula>
    </cfRule>
    <cfRule type="cellIs" dxfId="133" priority="13" operator="greaterThan">
      <formula>12</formula>
    </cfRule>
  </conditionalFormatting>
  <conditionalFormatting sqref="J2:J124">
    <cfRule type="cellIs" dxfId="132" priority="8" operator="equal">
      <formula>12</formula>
    </cfRule>
    <cfRule type="cellIs" dxfId="131" priority="9" operator="lessThan">
      <formula>12</formula>
    </cfRule>
    <cfRule type="cellIs" dxfId="130" priority="10" operator="greaterThan">
      <formula>12</formula>
    </cfRule>
  </conditionalFormatting>
  <conditionalFormatting sqref="F2:F45 F51:F124">
    <cfRule type="cellIs" dxfId="129" priority="7" operator="lessThan">
      <formula>1000</formula>
    </cfRule>
  </conditionalFormatting>
  <conditionalFormatting sqref="I48:I49 I51">
    <cfRule type="cellIs" dxfId="128" priority="2" operator="greaterThan">
      <formula>1900</formula>
    </cfRule>
  </conditionalFormatting>
  <conditionalFormatting sqref="I51">
    <cfRule type="cellIs" dxfId="127" priority="5" operator="greaterThan">
      <formula>1950</formula>
    </cfRule>
  </conditionalFormatting>
  <conditionalFormatting sqref="I51">
    <cfRule type="cellIs" dxfId="126" priority="6" operator="greaterThan">
      <formula>1900</formula>
    </cfRule>
  </conditionalFormatting>
  <conditionalFormatting sqref="AG2:AI25">
    <cfRule type="cellIs" dxfId="125" priority="1" operator="greaterThan">
      <formula>150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E3A73-7550-44F4-91B7-61499BE3C3C6}">
  <sheetPr codeName="Blad6">
    <tabColor theme="5" tint="-0.499984740745262"/>
  </sheetPr>
  <dimension ref="A1:AU200"/>
  <sheetViews>
    <sheetView topLeftCell="A23" zoomScale="110" zoomScaleNormal="110" workbookViewId="0">
      <selection activeCell="E15" sqref="E15"/>
    </sheetView>
  </sheetViews>
  <sheetFormatPr defaultColWidth="8.88671875" defaultRowHeight="13.2" x14ac:dyDescent="0.25"/>
  <cols>
    <col min="1" max="1" width="27.109375" style="208" customWidth="1"/>
    <col min="2" max="14" width="4.33203125" style="208" customWidth="1"/>
    <col min="15" max="22" width="6.109375" style="208" customWidth="1"/>
    <col min="23" max="23" width="8.33203125" style="448" customWidth="1"/>
    <col min="24" max="24" width="4.44140625" style="208" customWidth="1"/>
    <col min="25" max="25" width="4.33203125" style="208" customWidth="1"/>
    <col min="26" max="30" width="4.109375" style="208" customWidth="1"/>
    <col min="31" max="31" width="4" style="208" customWidth="1"/>
    <col min="32" max="32" width="3.33203125" style="208" customWidth="1"/>
    <col min="33" max="33" width="3.6640625" style="208" customWidth="1"/>
    <col min="34" max="34" width="4.33203125" style="208" customWidth="1"/>
    <col min="35" max="35" width="4" style="208" customWidth="1"/>
    <col min="36" max="37" width="3.88671875" style="208" customWidth="1"/>
    <col min="38" max="38" width="3.6640625" style="208" customWidth="1"/>
    <col min="39" max="39" width="3.88671875" style="208" customWidth="1"/>
    <col min="40" max="40" width="4.109375" style="208" customWidth="1"/>
    <col min="41" max="41" width="3.6640625" style="208" customWidth="1"/>
    <col min="42" max="42" width="4" style="208" customWidth="1"/>
    <col min="43" max="43" width="4.109375" style="208" customWidth="1"/>
    <col min="44" max="44" width="4.44140625" style="208" customWidth="1"/>
    <col min="45" max="45" width="5.109375" style="208" customWidth="1"/>
    <col min="46" max="16384" width="8.88671875" style="208"/>
  </cols>
  <sheetData>
    <row r="1" spans="1:47" ht="90" customHeight="1" x14ac:dyDescent="0.55000000000000004">
      <c r="A1" s="446"/>
      <c r="B1" s="447" t="s">
        <v>153</v>
      </c>
      <c r="X1" s="449">
        <v>1</v>
      </c>
      <c r="Y1" s="449">
        <v>2</v>
      </c>
      <c r="Z1" s="449">
        <v>2</v>
      </c>
      <c r="AA1" s="449">
        <v>1</v>
      </c>
      <c r="AB1" s="449">
        <v>2</v>
      </c>
      <c r="AC1" s="449">
        <v>2</v>
      </c>
      <c r="AD1" s="449">
        <v>2</v>
      </c>
      <c r="AE1" s="449">
        <v>2</v>
      </c>
    </row>
    <row r="2" spans="1:47" ht="13.8" thickBot="1" x14ac:dyDescent="0.3"/>
    <row r="3" spans="1:47" ht="107.25" customHeight="1" thickBot="1" x14ac:dyDescent="0.55000000000000004">
      <c r="A3" s="552" t="s">
        <v>117</v>
      </c>
      <c r="B3" s="553"/>
      <c r="C3" s="554" t="s">
        <v>154</v>
      </c>
      <c r="D3" s="555"/>
      <c r="E3" s="556"/>
      <c r="F3" s="556"/>
      <c r="G3" s="556"/>
      <c r="H3" s="556"/>
      <c r="I3" s="556"/>
      <c r="J3" s="556"/>
      <c r="K3" s="557"/>
      <c r="L3" s="558">
        <v>3</v>
      </c>
      <c r="M3" s="559"/>
      <c r="N3" s="450" t="s">
        <v>69</v>
      </c>
      <c r="O3" s="560" t="s">
        <v>157</v>
      </c>
      <c r="P3" s="561"/>
      <c r="Q3" s="560" t="s">
        <v>156</v>
      </c>
      <c r="R3" s="561"/>
      <c r="S3" s="560" t="s">
        <v>73</v>
      </c>
      <c r="T3" s="561"/>
      <c r="U3" s="564" t="s">
        <v>7</v>
      </c>
      <c r="V3" s="565"/>
      <c r="W3" s="448" t="s">
        <v>143</v>
      </c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</row>
    <row r="4" spans="1:47" ht="16.2" thickBot="1" x14ac:dyDescent="0.35">
      <c r="A4" s="451" t="s">
        <v>100</v>
      </c>
      <c r="B4" s="452"/>
      <c r="C4" s="453">
        <v>1</v>
      </c>
      <c r="D4" s="454">
        <v>2</v>
      </c>
      <c r="E4" s="454">
        <v>3</v>
      </c>
      <c r="F4" s="454">
        <v>4</v>
      </c>
      <c r="G4" s="454">
        <v>5</v>
      </c>
      <c r="H4" s="454">
        <v>6</v>
      </c>
      <c r="I4" s="454">
        <v>7</v>
      </c>
      <c r="J4" s="454">
        <v>8</v>
      </c>
      <c r="K4" s="454">
        <v>9</v>
      </c>
      <c r="L4" s="455">
        <v>10</v>
      </c>
      <c r="M4" s="455">
        <v>11</v>
      </c>
      <c r="N4" s="456">
        <v>12</v>
      </c>
      <c r="O4" s="457" t="s">
        <v>99</v>
      </c>
      <c r="P4" s="458" t="s">
        <v>101</v>
      </c>
      <c r="Q4" s="459" t="s">
        <v>99</v>
      </c>
      <c r="R4" s="456" t="s">
        <v>101</v>
      </c>
      <c r="S4" s="459" t="s">
        <v>99</v>
      </c>
      <c r="T4" s="460" t="s">
        <v>101</v>
      </c>
      <c r="U4" s="566"/>
      <c r="V4" s="567"/>
      <c r="X4" s="461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</row>
    <row r="5" spans="1:47" ht="16.2" thickBot="1" x14ac:dyDescent="0.35">
      <c r="A5" s="226" t="s">
        <v>233</v>
      </c>
      <c r="B5" s="463">
        <v>1</v>
      </c>
      <c r="C5" s="464"/>
      <c r="D5" s="465"/>
      <c r="E5" s="465"/>
      <c r="F5" s="465"/>
      <c r="G5" s="465"/>
      <c r="H5" s="465"/>
      <c r="I5" s="465"/>
      <c r="J5" s="466"/>
      <c r="K5" s="466"/>
      <c r="L5" s="466"/>
      <c r="M5" s="466"/>
      <c r="N5" s="467"/>
      <c r="O5" s="468"/>
      <c r="P5" s="469"/>
      <c r="Q5" s="468"/>
      <c r="R5" s="469"/>
      <c r="S5" s="468"/>
      <c r="T5" s="470"/>
      <c r="U5" s="562"/>
      <c r="V5" s="563"/>
      <c r="X5" s="461"/>
      <c r="Y5" s="462"/>
      <c r="Z5" s="462"/>
      <c r="AA5" s="462"/>
      <c r="AB5" s="462"/>
      <c r="AC5" s="462"/>
      <c r="AD5" s="462"/>
      <c r="AE5" s="462"/>
      <c r="AF5" s="471" t="s">
        <v>88</v>
      </c>
      <c r="AG5" s="471"/>
      <c r="AH5" s="472"/>
      <c r="AI5" s="471"/>
      <c r="AJ5" s="471"/>
      <c r="AK5" s="471"/>
      <c r="AL5" s="473"/>
      <c r="AM5" s="473"/>
      <c r="AN5" s="473"/>
      <c r="AU5" s="208">
        <v>1</v>
      </c>
    </row>
    <row r="6" spans="1:47" ht="16.2" thickBot="1" x14ac:dyDescent="0.35">
      <c r="A6" s="226" t="s">
        <v>255</v>
      </c>
      <c r="B6" s="474">
        <v>2</v>
      </c>
      <c r="C6" s="475"/>
      <c r="D6" s="476"/>
      <c r="E6" s="477"/>
      <c r="F6" s="477"/>
      <c r="G6" s="477"/>
      <c r="H6" s="477"/>
      <c r="I6" s="477"/>
      <c r="J6" s="478"/>
      <c r="K6" s="478"/>
      <c r="L6" s="478"/>
      <c r="M6" s="478"/>
      <c r="N6" s="467"/>
      <c r="O6" s="468"/>
      <c r="P6" s="469"/>
      <c r="Q6" s="468"/>
      <c r="R6" s="469"/>
      <c r="S6" s="468"/>
      <c r="T6" s="470"/>
      <c r="U6" s="562"/>
      <c r="V6" s="563"/>
      <c r="X6" s="479" t="s">
        <v>47</v>
      </c>
      <c r="Y6" s="480" t="s">
        <v>132</v>
      </c>
      <c r="Z6" s="481" t="s">
        <v>128</v>
      </c>
      <c r="AA6" s="481" t="s">
        <v>65</v>
      </c>
      <c r="AB6" s="481" t="s">
        <v>127</v>
      </c>
      <c r="AC6" s="481" t="s">
        <v>139</v>
      </c>
      <c r="AD6" s="482" t="s">
        <v>76</v>
      </c>
      <c r="AE6" s="483"/>
      <c r="AF6" s="483"/>
      <c r="AG6" s="483"/>
      <c r="AH6" s="483"/>
      <c r="AI6" s="483"/>
      <c r="AJ6" s="483"/>
      <c r="AK6" s="483"/>
      <c r="AL6" s="484"/>
      <c r="AM6" s="485"/>
      <c r="AN6" s="473"/>
      <c r="AU6" s="208">
        <v>2</v>
      </c>
    </row>
    <row r="7" spans="1:47" ht="16.2" thickBot="1" x14ac:dyDescent="0.35">
      <c r="A7" s="226" t="s">
        <v>271</v>
      </c>
      <c r="B7" s="463">
        <v>3</v>
      </c>
      <c r="C7" s="475"/>
      <c r="D7" s="477"/>
      <c r="E7" s="476"/>
      <c r="F7" s="477"/>
      <c r="G7" s="477"/>
      <c r="H7" s="477"/>
      <c r="I7" s="477"/>
      <c r="J7" s="478"/>
      <c r="K7" s="478"/>
      <c r="L7" s="478"/>
      <c r="M7" s="478"/>
      <c r="N7" s="467"/>
      <c r="O7" s="468"/>
      <c r="P7" s="469"/>
      <c r="Q7" s="468"/>
      <c r="R7" s="469"/>
      <c r="S7" s="468"/>
      <c r="T7" s="470"/>
      <c r="U7" s="562"/>
      <c r="V7" s="563"/>
      <c r="X7" s="486" t="s">
        <v>54</v>
      </c>
      <c r="Y7" s="487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4"/>
      <c r="AM7" s="485"/>
      <c r="AN7" s="473"/>
      <c r="AU7" s="208">
        <v>3</v>
      </c>
    </row>
    <row r="8" spans="1:47" ht="15.6" x14ac:dyDescent="0.3">
      <c r="A8" s="207" t="s">
        <v>251</v>
      </c>
      <c r="B8" s="474">
        <v>4</v>
      </c>
      <c r="C8" s="475"/>
      <c r="D8" s="477"/>
      <c r="E8" s="477"/>
      <c r="F8" s="476"/>
      <c r="G8" s="477"/>
      <c r="H8" s="477"/>
      <c r="I8" s="477"/>
      <c r="J8" s="478"/>
      <c r="K8" s="478"/>
      <c r="L8" s="478"/>
      <c r="M8" s="478"/>
      <c r="N8" s="467"/>
      <c r="O8" s="468"/>
      <c r="P8" s="469"/>
      <c r="Q8" s="468"/>
      <c r="R8" s="469"/>
      <c r="S8" s="468"/>
      <c r="T8" s="470"/>
      <c r="U8" s="562"/>
      <c r="V8" s="563"/>
      <c r="X8" s="488" t="s">
        <v>10</v>
      </c>
      <c r="Y8" s="489" t="s">
        <v>76</v>
      </c>
      <c r="Z8" s="489" t="s">
        <v>139</v>
      </c>
      <c r="AA8" s="489" t="s">
        <v>25</v>
      </c>
      <c r="AB8" s="489" t="s">
        <v>128</v>
      </c>
      <c r="AC8" s="489" t="s">
        <v>74</v>
      </c>
      <c r="AD8" s="489" t="s">
        <v>65</v>
      </c>
      <c r="AE8" s="489" t="s">
        <v>28</v>
      </c>
      <c r="AF8" s="489" t="s">
        <v>68</v>
      </c>
      <c r="AG8" s="489" t="s">
        <v>129</v>
      </c>
      <c r="AH8" s="489" t="s">
        <v>3</v>
      </c>
      <c r="AI8" s="490"/>
      <c r="AJ8" s="484"/>
      <c r="AK8" s="484"/>
      <c r="AL8" s="484"/>
      <c r="AM8" s="485"/>
      <c r="AN8" s="473"/>
      <c r="AU8" s="208">
        <v>4</v>
      </c>
    </row>
    <row r="9" spans="1:47" ht="15.6" x14ac:dyDescent="0.3">
      <c r="A9" s="538"/>
      <c r="B9" s="463">
        <v>5</v>
      </c>
      <c r="C9" s="475"/>
      <c r="D9" s="477"/>
      <c r="E9" s="477"/>
      <c r="F9" s="477"/>
      <c r="G9" s="476"/>
      <c r="H9" s="477"/>
      <c r="I9" s="477"/>
      <c r="J9" s="478"/>
      <c r="K9" s="478"/>
      <c r="L9" s="478"/>
      <c r="M9" s="478"/>
      <c r="N9" s="467"/>
      <c r="O9" s="468"/>
      <c r="P9" s="469"/>
      <c r="Q9" s="468"/>
      <c r="R9" s="469"/>
      <c r="S9" s="468"/>
      <c r="T9" s="470"/>
      <c r="U9" s="562"/>
      <c r="V9" s="563"/>
      <c r="X9" s="484" t="s">
        <v>39</v>
      </c>
      <c r="Y9" s="484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4"/>
      <c r="AK9" s="484"/>
      <c r="AL9" s="484"/>
      <c r="AM9" s="485"/>
      <c r="AN9" s="473"/>
    </row>
    <row r="10" spans="1:47" ht="15.6" x14ac:dyDescent="0.3">
      <c r="A10" s="538"/>
      <c r="B10" s="474">
        <v>6</v>
      </c>
      <c r="C10" s="475"/>
      <c r="D10" s="477"/>
      <c r="E10" s="477"/>
      <c r="F10" s="477"/>
      <c r="G10" s="477"/>
      <c r="H10" s="476"/>
      <c r="I10" s="477"/>
      <c r="J10" s="478"/>
      <c r="K10" s="478"/>
      <c r="L10" s="478"/>
      <c r="M10" s="478"/>
      <c r="N10" s="467"/>
      <c r="O10" s="468"/>
      <c r="P10" s="469"/>
      <c r="Q10" s="468"/>
      <c r="R10" s="469"/>
      <c r="S10" s="468"/>
      <c r="T10" s="470"/>
      <c r="U10" s="562"/>
      <c r="V10" s="563"/>
      <c r="X10" s="487"/>
      <c r="Y10" s="487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4"/>
      <c r="AK10" s="484"/>
      <c r="AL10" s="484"/>
      <c r="AM10" s="485"/>
      <c r="AN10" s="473"/>
    </row>
    <row r="11" spans="1:47" ht="15.6" x14ac:dyDescent="0.3">
      <c r="A11" s="538"/>
      <c r="B11" s="463">
        <v>7</v>
      </c>
      <c r="C11" s="475"/>
      <c r="D11" s="477"/>
      <c r="E11" s="477"/>
      <c r="F11" s="477"/>
      <c r="G11" s="477"/>
      <c r="H11" s="477"/>
      <c r="I11" s="476"/>
      <c r="J11" s="492"/>
      <c r="K11" s="492"/>
      <c r="L11" s="492"/>
      <c r="M11" s="492"/>
      <c r="N11" s="493"/>
      <c r="O11" s="468"/>
      <c r="P11" s="469"/>
      <c r="Q11" s="468"/>
      <c r="R11" s="469"/>
      <c r="S11" s="468"/>
      <c r="T11" s="470"/>
      <c r="U11" s="562"/>
      <c r="V11" s="563"/>
      <c r="X11" s="494" t="s">
        <v>54</v>
      </c>
      <c r="Y11" s="495" t="s">
        <v>109</v>
      </c>
      <c r="Z11" s="495" t="s">
        <v>28</v>
      </c>
      <c r="AA11" s="495" t="s">
        <v>139</v>
      </c>
      <c r="AB11" s="495" t="s">
        <v>42</v>
      </c>
      <c r="AC11" s="495" t="s">
        <v>50</v>
      </c>
      <c r="AD11" s="495" t="s">
        <v>128</v>
      </c>
      <c r="AE11" s="495" t="s">
        <v>132</v>
      </c>
      <c r="AF11" s="495" t="s">
        <v>51</v>
      </c>
      <c r="AG11" s="495" t="s">
        <v>110</v>
      </c>
      <c r="AH11" s="495" t="s">
        <v>65</v>
      </c>
      <c r="AI11" s="495" t="s">
        <v>3</v>
      </c>
      <c r="AJ11" s="495" t="s">
        <v>61</v>
      </c>
      <c r="AK11" s="495" t="s">
        <v>76</v>
      </c>
      <c r="AL11" s="495" t="s">
        <v>62</v>
      </c>
      <c r="AM11" s="495" t="s">
        <v>63</v>
      </c>
    </row>
    <row r="12" spans="1:47" ht="15.6" x14ac:dyDescent="0.3">
      <c r="A12" s="491"/>
      <c r="B12" s="474">
        <v>8</v>
      </c>
      <c r="C12" s="496"/>
      <c r="D12" s="497"/>
      <c r="E12" s="497"/>
      <c r="F12" s="497"/>
      <c r="G12" s="497"/>
      <c r="H12" s="497"/>
      <c r="I12" s="498"/>
      <c r="J12" s="499"/>
      <c r="K12" s="500"/>
      <c r="L12" s="500"/>
      <c r="M12" s="500"/>
      <c r="N12" s="493"/>
      <c r="O12" s="468"/>
      <c r="P12" s="469"/>
      <c r="Q12" s="468"/>
      <c r="R12" s="469"/>
      <c r="S12" s="468"/>
      <c r="T12" s="470"/>
      <c r="U12" s="562"/>
      <c r="V12" s="563"/>
      <c r="X12" s="484" t="s">
        <v>52</v>
      </c>
      <c r="AF12" s="484"/>
      <c r="AG12" s="484"/>
      <c r="AH12" s="484"/>
      <c r="AI12" s="484"/>
      <c r="AJ12" s="484"/>
      <c r="AK12" s="483"/>
      <c r="AL12" s="483"/>
      <c r="AM12" s="501"/>
      <c r="AN12" s="471"/>
    </row>
    <row r="13" spans="1:47" ht="16.2" thickBot="1" x14ac:dyDescent="0.35">
      <c r="A13" s="491"/>
      <c r="B13" s="463">
        <v>9</v>
      </c>
      <c r="C13" s="496"/>
      <c r="D13" s="497"/>
      <c r="E13" s="497"/>
      <c r="F13" s="497"/>
      <c r="G13" s="497"/>
      <c r="H13" s="497"/>
      <c r="I13" s="498"/>
      <c r="J13" s="500"/>
      <c r="K13" s="499"/>
      <c r="L13" s="500"/>
      <c r="M13" s="500"/>
      <c r="N13" s="493"/>
      <c r="O13" s="468"/>
      <c r="P13" s="469"/>
      <c r="Q13" s="468"/>
      <c r="R13" s="469"/>
      <c r="S13" s="468"/>
      <c r="T13" s="470"/>
      <c r="U13" s="562"/>
      <c r="V13" s="563"/>
      <c r="X13" s="487"/>
      <c r="Y13" s="487"/>
      <c r="Z13" s="483"/>
      <c r="AA13" s="483"/>
      <c r="AB13" s="483"/>
      <c r="AC13" s="483"/>
      <c r="AD13" s="483"/>
      <c r="AE13" s="483"/>
      <c r="AF13" s="483"/>
      <c r="AG13" s="484"/>
      <c r="AH13" s="484"/>
      <c r="AI13" s="484"/>
      <c r="AJ13" s="484"/>
      <c r="AK13" s="484"/>
      <c r="AL13" s="483"/>
      <c r="AM13" s="501"/>
      <c r="AN13" s="471"/>
    </row>
    <row r="14" spans="1:47" ht="16.2" thickBot="1" x14ac:dyDescent="0.35">
      <c r="A14" s="491"/>
      <c r="B14" s="474">
        <v>10</v>
      </c>
      <c r="C14" s="496"/>
      <c r="D14" s="497"/>
      <c r="E14" s="497"/>
      <c r="F14" s="497"/>
      <c r="G14" s="497"/>
      <c r="H14" s="497"/>
      <c r="I14" s="498"/>
      <c r="J14" s="500"/>
      <c r="K14" s="500"/>
      <c r="L14" s="499"/>
      <c r="M14" s="500"/>
      <c r="N14" s="493"/>
      <c r="O14" s="468"/>
      <c r="P14" s="469"/>
      <c r="Q14" s="468"/>
      <c r="R14" s="469"/>
      <c r="S14" s="468"/>
      <c r="T14" s="470"/>
      <c r="U14" s="562"/>
      <c r="V14" s="563"/>
      <c r="X14" s="479" t="s">
        <v>64</v>
      </c>
      <c r="Y14" s="495" t="s">
        <v>132</v>
      </c>
      <c r="Z14" s="495" t="s">
        <v>28</v>
      </c>
      <c r="AA14" s="495" t="s">
        <v>62</v>
      </c>
      <c r="AB14" s="495" t="s">
        <v>98</v>
      </c>
      <c r="AC14" s="495" t="s">
        <v>74</v>
      </c>
      <c r="AD14" s="495" t="s">
        <v>128</v>
      </c>
      <c r="AE14" s="495" t="s">
        <v>108</v>
      </c>
      <c r="AF14" s="495" t="s">
        <v>25</v>
      </c>
      <c r="AG14" s="495" t="s">
        <v>72</v>
      </c>
      <c r="AH14" s="495" t="s">
        <v>110</v>
      </c>
      <c r="AI14" s="495" t="s">
        <v>67</v>
      </c>
      <c r="AJ14" s="495" t="s">
        <v>1</v>
      </c>
      <c r="AK14" s="495" t="s">
        <v>135</v>
      </c>
      <c r="AL14" s="495" t="s">
        <v>96</v>
      </c>
      <c r="AM14" s="495" t="s">
        <v>129</v>
      </c>
      <c r="AN14" s="495" t="s">
        <v>109</v>
      </c>
      <c r="AO14" s="495" t="s">
        <v>127</v>
      </c>
      <c r="AP14" s="495" t="s">
        <v>8</v>
      </c>
      <c r="AQ14" s="495" t="s">
        <v>48</v>
      </c>
      <c r="AR14" s="495" t="s">
        <v>76</v>
      </c>
      <c r="AS14" s="495" t="s">
        <v>142</v>
      </c>
    </row>
    <row r="15" spans="1:47" ht="15.6" x14ac:dyDescent="0.3">
      <c r="A15" s="491"/>
      <c r="B15" s="463">
        <v>11</v>
      </c>
      <c r="C15" s="496"/>
      <c r="D15" s="497"/>
      <c r="E15" s="497"/>
      <c r="F15" s="497"/>
      <c r="G15" s="497"/>
      <c r="H15" s="497"/>
      <c r="I15" s="498"/>
      <c r="J15" s="500"/>
      <c r="K15" s="500"/>
      <c r="L15" s="500"/>
      <c r="M15" s="499"/>
      <c r="N15" s="493"/>
      <c r="O15" s="468"/>
      <c r="P15" s="469"/>
      <c r="Q15" s="468"/>
      <c r="R15" s="469"/>
      <c r="S15" s="468"/>
      <c r="T15" s="470"/>
      <c r="U15" s="562"/>
      <c r="V15" s="563"/>
      <c r="X15" s="484" t="s">
        <v>71</v>
      </c>
      <c r="AI15" s="490"/>
      <c r="AJ15" s="490"/>
      <c r="AK15" s="490"/>
      <c r="AL15" s="490"/>
      <c r="AM15" s="502"/>
      <c r="AN15" s="462"/>
    </row>
    <row r="16" spans="1:47" ht="16.2" thickBot="1" x14ac:dyDescent="0.35">
      <c r="A16" s="503"/>
      <c r="B16" s="504">
        <v>12</v>
      </c>
      <c r="C16" s="505"/>
      <c r="D16" s="506"/>
      <c r="E16" s="506"/>
      <c r="F16" s="506"/>
      <c r="G16" s="506"/>
      <c r="H16" s="506"/>
      <c r="I16" s="506"/>
      <c r="J16" s="507"/>
      <c r="K16" s="507"/>
      <c r="L16" s="507"/>
      <c r="M16" s="507"/>
      <c r="N16" s="508"/>
      <c r="O16" s="509"/>
      <c r="P16" s="510"/>
      <c r="Q16" s="509"/>
      <c r="R16" s="510"/>
      <c r="S16" s="509"/>
      <c r="T16" s="511"/>
      <c r="U16" s="569"/>
      <c r="V16" s="570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512"/>
      <c r="AN16" s="513"/>
    </row>
    <row r="17" spans="1:45" ht="15.6" x14ac:dyDescent="0.3">
      <c r="A17" s="514"/>
      <c r="B17" s="515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7"/>
      <c r="P17" s="517"/>
      <c r="Q17" s="517"/>
      <c r="R17" s="517"/>
      <c r="S17" s="517"/>
      <c r="T17" s="517"/>
      <c r="X17" s="518" t="s">
        <v>56</v>
      </c>
      <c r="Y17" s="495" t="s">
        <v>128</v>
      </c>
      <c r="Z17" s="495" t="s">
        <v>42</v>
      </c>
      <c r="AA17" s="495" t="s">
        <v>12</v>
      </c>
      <c r="AB17" s="495" t="s">
        <v>13</v>
      </c>
      <c r="AC17" s="495" t="s">
        <v>76</v>
      </c>
      <c r="AD17" s="495" t="s">
        <v>139</v>
      </c>
      <c r="AE17" s="495" t="s">
        <v>61</v>
      </c>
      <c r="AF17" s="495" t="s">
        <v>20</v>
      </c>
      <c r="AG17" s="495" t="s">
        <v>68</v>
      </c>
      <c r="AH17" s="495" t="s">
        <v>90</v>
      </c>
      <c r="AI17" s="495" t="s">
        <v>79</v>
      </c>
      <c r="AJ17" s="495" t="s">
        <v>108</v>
      </c>
      <c r="AK17" s="495" t="s">
        <v>3</v>
      </c>
      <c r="AL17" s="495" t="s">
        <v>134</v>
      </c>
      <c r="AM17" s="512"/>
      <c r="AN17" s="513"/>
    </row>
    <row r="18" spans="1:45" ht="16.2" thickBot="1" x14ac:dyDescent="0.35">
      <c r="A18" s="484" t="s">
        <v>151</v>
      </c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519"/>
      <c r="X18" s="484" t="s">
        <v>44</v>
      </c>
      <c r="AM18" s="512"/>
      <c r="AN18" s="513"/>
    </row>
    <row r="19" spans="1:45" ht="16.2" thickBot="1" x14ac:dyDescent="0.35">
      <c r="A19" s="479" t="s">
        <v>47</v>
      </c>
      <c r="B19" s="480" t="s">
        <v>132</v>
      </c>
      <c r="C19" s="481" t="s">
        <v>128</v>
      </c>
      <c r="D19" s="481" t="s">
        <v>65</v>
      </c>
      <c r="E19" s="481" t="s">
        <v>127</v>
      </c>
      <c r="F19" s="481" t="s">
        <v>139</v>
      </c>
      <c r="G19" s="482" t="s">
        <v>76</v>
      </c>
      <c r="H19" s="483"/>
      <c r="I19" s="483"/>
      <c r="J19" s="483"/>
      <c r="K19" s="483"/>
      <c r="L19" s="483"/>
      <c r="M19" s="483"/>
      <c r="N19" s="483"/>
      <c r="O19" s="484"/>
      <c r="P19" s="485"/>
      <c r="Q19" s="473"/>
      <c r="W19" s="519"/>
      <c r="X19" s="484"/>
      <c r="Y19" s="495" t="s">
        <v>38</v>
      </c>
      <c r="Z19" s="495" t="s">
        <v>62</v>
      </c>
      <c r="AA19" s="495" t="s">
        <v>26</v>
      </c>
      <c r="AB19" s="495" t="s">
        <v>74</v>
      </c>
      <c r="AC19" s="495" t="s">
        <v>80</v>
      </c>
      <c r="AD19" s="495" t="s">
        <v>121</v>
      </c>
      <c r="AE19" s="495" t="s">
        <v>49</v>
      </c>
      <c r="AF19" s="495" t="s">
        <v>37</v>
      </c>
      <c r="AG19" s="495" t="s">
        <v>129</v>
      </c>
      <c r="AH19" s="495" t="s">
        <v>105</v>
      </c>
      <c r="AI19" s="495" t="s">
        <v>135</v>
      </c>
      <c r="AJ19" s="495" t="s">
        <v>137</v>
      </c>
      <c r="AK19" s="495" t="s">
        <v>96</v>
      </c>
      <c r="AL19" s="495" t="s">
        <v>65</v>
      </c>
      <c r="AM19" s="512"/>
      <c r="AN19" s="513"/>
    </row>
    <row r="20" spans="1:45" ht="16.2" thickBot="1" x14ac:dyDescent="0.35">
      <c r="A20" s="486" t="s">
        <v>54</v>
      </c>
      <c r="B20" s="487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4"/>
      <c r="P20" s="485"/>
      <c r="Q20" s="473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512"/>
      <c r="AN20" s="513"/>
    </row>
    <row r="21" spans="1:45" ht="15.6" thickBot="1" x14ac:dyDescent="0.3">
      <c r="A21" s="484"/>
      <c r="B21" s="484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4"/>
      <c r="N21" s="484"/>
      <c r="O21" s="484"/>
      <c r="P21" s="485"/>
      <c r="Q21" s="473"/>
      <c r="X21" s="479" t="s">
        <v>138</v>
      </c>
      <c r="Y21" s="495" t="s">
        <v>115</v>
      </c>
      <c r="Z21" s="495" t="s">
        <v>26</v>
      </c>
      <c r="AA21" s="495" t="s">
        <v>121</v>
      </c>
      <c r="AB21" s="495" t="s">
        <v>135</v>
      </c>
      <c r="AC21" s="495" t="s">
        <v>42</v>
      </c>
      <c r="AD21" s="495" t="s">
        <v>58</v>
      </c>
      <c r="AE21" s="495" t="s">
        <v>79</v>
      </c>
      <c r="AF21" s="495" t="s">
        <v>12</v>
      </c>
      <c r="AG21" s="495" t="s">
        <v>48</v>
      </c>
      <c r="AH21" s="495" t="s">
        <v>76</v>
      </c>
      <c r="AI21" s="495" t="s">
        <v>130</v>
      </c>
      <c r="AJ21" s="495" t="s">
        <v>94</v>
      </c>
      <c r="AK21" s="495" t="s">
        <v>38</v>
      </c>
      <c r="AL21" s="495" t="s">
        <v>80</v>
      </c>
      <c r="AM21" s="495" t="s">
        <v>29</v>
      </c>
      <c r="AN21" s="495" t="s">
        <v>30</v>
      </c>
      <c r="AO21" s="495" t="s">
        <v>86</v>
      </c>
      <c r="AP21" s="495" t="s">
        <v>93</v>
      </c>
      <c r="AQ21" s="495" t="s">
        <v>1</v>
      </c>
      <c r="AR21" s="495" t="s">
        <v>127</v>
      </c>
      <c r="AS21" s="495" t="s">
        <v>118</v>
      </c>
    </row>
    <row r="22" spans="1:45" ht="15.6" x14ac:dyDescent="0.3">
      <c r="W22" s="519"/>
      <c r="X22" s="484" t="s">
        <v>141</v>
      </c>
      <c r="AM22" s="512"/>
      <c r="AN22" s="513"/>
    </row>
    <row r="23" spans="1:45" x14ac:dyDescent="0.25"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W23" s="519"/>
      <c r="X23" s="484"/>
      <c r="Y23" s="495" t="s">
        <v>78</v>
      </c>
      <c r="Z23" s="495" t="s">
        <v>98</v>
      </c>
      <c r="AA23" s="495" t="s">
        <v>72</v>
      </c>
      <c r="AB23" s="495" t="s">
        <v>90</v>
      </c>
      <c r="AC23" s="495" t="s">
        <v>119</v>
      </c>
      <c r="AD23" s="495" t="s">
        <v>20</v>
      </c>
      <c r="AE23" s="495" t="s">
        <v>68</v>
      </c>
      <c r="AF23" s="495" t="s">
        <v>51</v>
      </c>
      <c r="AG23" s="495" t="s">
        <v>110</v>
      </c>
      <c r="AH23" s="495" t="s">
        <v>55</v>
      </c>
      <c r="AI23" s="495" t="s">
        <v>133</v>
      </c>
      <c r="AJ23" s="495" t="s">
        <v>63</v>
      </c>
      <c r="AK23" s="495" t="s">
        <v>62</v>
      </c>
      <c r="AL23" s="495" t="s">
        <v>15</v>
      </c>
      <c r="AM23" s="495" t="s">
        <v>97</v>
      </c>
      <c r="AN23" s="462"/>
    </row>
    <row r="24" spans="1:45" ht="15.6" x14ac:dyDescent="0.3">
      <c r="X24" s="484"/>
      <c r="AG24" s="490"/>
      <c r="AH24" s="490"/>
      <c r="AI24" s="490"/>
      <c r="AJ24" s="490"/>
      <c r="AK24" s="490"/>
      <c r="AL24" s="490"/>
      <c r="AM24" s="512"/>
      <c r="AN24" s="513"/>
    </row>
    <row r="25" spans="1:45" ht="15.6" x14ac:dyDescent="0.3">
      <c r="B25" s="484"/>
      <c r="C25" s="484"/>
      <c r="D25" s="484"/>
      <c r="AL25" s="490"/>
      <c r="AM25" s="512"/>
      <c r="AN25" s="513"/>
    </row>
    <row r="26" spans="1:45" ht="17.399999999999999" x14ac:dyDescent="0.3">
      <c r="A26" s="571" t="s">
        <v>53</v>
      </c>
      <c r="B26" s="571"/>
      <c r="C26" s="571"/>
      <c r="D26" s="571"/>
      <c r="E26" s="571"/>
      <c r="F26" s="516"/>
      <c r="G26" s="516"/>
      <c r="H26" s="516"/>
      <c r="I26" s="516"/>
      <c r="J26" s="516"/>
      <c r="K26" s="516"/>
      <c r="L26" s="516"/>
      <c r="M26" s="516"/>
      <c r="N26" s="516"/>
      <c r="O26" s="517"/>
      <c r="P26" s="517"/>
      <c r="Q26" s="517"/>
      <c r="R26" s="517"/>
      <c r="S26" s="517"/>
      <c r="T26" s="517"/>
      <c r="X26" s="520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</row>
    <row r="27" spans="1:45" ht="16.2" thickBot="1" x14ac:dyDescent="0.35">
      <c r="A27" s="521"/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7"/>
      <c r="P27" s="517"/>
      <c r="Q27" s="512"/>
      <c r="R27" s="512"/>
      <c r="S27" s="512"/>
      <c r="T27" s="512"/>
      <c r="U27" s="512"/>
      <c r="V27" s="512"/>
      <c r="X27" s="484"/>
    </row>
    <row r="28" spans="1:45" ht="102" customHeight="1" thickBot="1" x14ac:dyDescent="0.65">
      <c r="A28" s="572" t="s">
        <v>124</v>
      </c>
      <c r="B28" s="573"/>
      <c r="C28" s="554" t="s">
        <v>154</v>
      </c>
      <c r="D28" s="555"/>
      <c r="E28" s="556"/>
      <c r="F28" s="556"/>
      <c r="G28" s="556"/>
      <c r="H28" s="556"/>
      <c r="I28" s="556"/>
      <c r="J28" s="556"/>
      <c r="K28" s="557"/>
      <c r="L28" s="558">
        <v>2</v>
      </c>
      <c r="M28" s="559"/>
      <c r="N28" s="450" t="s">
        <v>69</v>
      </c>
      <c r="O28" s="560" t="s">
        <v>157</v>
      </c>
      <c r="P28" s="561"/>
      <c r="Q28" s="560" t="s">
        <v>156</v>
      </c>
      <c r="R28" s="561"/>
      <c r="S28" s="560" t="s">
        <v>73</v>
      </c>
      <c r="T28" s="561"/>
      <c r="U28" s="574" t="s">
        <v>95</v>
      </c>
      <c r="V28" s="575"/>
      <c r="W28" s="448" t="s">
        <v>144</v>
      </c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4"/>
      <c r="AN28" s="484"/>
      <c r="AO28" s="484"/>
      <c r="AP28" s="484"/>
      <c r="AQ28" s="484"/>
      <c r="AR28" s="484"/>
      <c r="AS28" s="484"/>
    </row>
    <row r="29" spans="1:45" ht="16.2" thickBot="1" x14ac:dyDescent="0.35">
      <c r="A29" s="457" t="s">
        <v>100</v>
      </c>
      <c r="B29" s="522"/>
      <c r="C29" s="453">
        <v>1</v>
      </c>
      <c r="D29" s="454">
        <v>2</v>
      </c>
      <c r="E29" s="454">
        <v>3</v>
      </c>
      <c r="F29" s="454">
        <v>4</v>
      </c>
      <c r="G29" s="454">
        <v>5</v>
      </c>
      <c r="H29" s="454">
        <v>6</v>
      </c>
      <c r="I29" s="454">
        <v>7</v>
      </c>
      <c r="J29" s="454">
        <v>8</v>
      </c>
      <c r="K29" s="454">
        <v>9</v>
      </c>
      <c r="L29" s="455">
        <v>10</v>
      </c>
      <c r="M29" s="455">
        <v>11</v>
      </c>
      <c r="N29" s="456">
        <v>12</v>
      </c>
      <c r="O29" s="457" t="s">
        <v>99</v>
      </c>
      <c r="P29" s="458" t="s">
        <v>101</v>
      </c>
      <c r="Q29" s="459" t="s">
        <v>99</v>
      </c>
      <c r="R29" s="456" t="s">
        <v>101</v>
      </c>
      <c r="S29" s="459" t="s">
        <v>99</v>
      </c>
      <c r="T29" s="460" t="s">
        <v>101</v>
      </c>
      <c r="U29" s="576"/>
      <c r="V29" s="577"/>
      <c r="X29" s="523" t="s">
        <v>39</v>
      </c>
      <c r="Y29" s="524" t="s">
        <v>132</v>
      </c>
      <c r="Z29" s="524" t="s">
        <v>119</v>
      </c>
      <c r="AA29" s="524" t="s">
        <v>28</v>
      </c>
      <c r="AB29" s="524" t="s">
        <v>83</v>
      </c>
      <c r="AC29" s="524" t="s">
        <v>1</v>
      </c>
      <c r="AD29" s="524" t="s">
        <v>78</v>
      </c>
      <c r="AE29" s="524" t="s">
        <v>63</v>
      </c>
      <c r="AF29" s="524" t="s">
        <v>136</v>
      </c>
      <c r="AG29" s="524" t="s">
        <v>128</v>
      </c>
      <c r="AH29" s="524" t="s">
        <v>45</v>
      </c>
      <c r="AI29" s="524" t="s">
        <v>25</v>
      </c>
      <c r="AJ29" s="524" t="s">
        <v>81</v>
      </c>
      <c r="AK29" s="524" t="s">
        <v>3</v>
      </c>
      <c r="AL29" s="524" t="s">
        <v>33</v>
      </c>
      <c r="AM29" s="524" t="s">
        <v>76</v>
      </c>
      <c r="AN29" s="524" t="s">
        <v>108</v>
      </c>
      <c r="AO29" s="524" t="s">
        <v>139</v>
      </c>
      <c r="AP29" s="524" t="s">
        <v>16</v>
      </c>
      <c r="AQ29" s="524" t="s">
        <v>17</v>
      </c>
      <c r="AR29" s="524" t="s">
        <v>109</v>
      </c>
      <c r="AS29" s="524" t="s">
        <v>15</v>
      </c>
    </row>
    <row r="30" spans="1:45" ht="15.6" x14ac:dyDescent="0.3">
      <c r="A30" s="226" t="s">
        <v>222</v>
      </c>
      <c r="B30" s="525">
        <v>1</v>
      </c>
      <c r="C30" s="464"/>
      <c r="D30" s="465"/>
      <c r="E30" s="465"/>
      <c r="F30" s="465"/>
      <c r="G30" s="465"/>
      <c r="H30" s="465"/>
      <c r="I30" s="465"/>
      <c r="J30" s="466"/>
      <c r="K30" s="466"/>
      <c r="L30" s="466"/>
      <c r="M30" s="466"/>
      <c r="N30" s="467"/>
      <c r="O30" s="468"/>
      <c r="P30" s="469"/>
      <c r="Q30" s="468"/>
      <c r="R30" s="469"/>
      <c r="S30" s="468"/>
      <c r="T30" s="470"/>
      <c r="U30" s="562"/>
      <c r="V30" s="563"/>
      <c r="X30" s="484" t="s">
        <v>32</v>
      </c>
    </row>
    <row r="31" spans="1:45" ht="15.6" x14ac:dyDescent="0.3">
      <c r="A31" s="226" t="s">
        <v>276</v>
      </c>
      <c r="B31" s="526">
        <v>2</v>
      </c>
      <c r="C31" s="475"/>
      <c r="D31" s="476"/>
      <c r="E31" s="477"/>
      <c r="F31" s="477"/>
      <c r="G31" s="477"/>
      <c r="H31" s="477"/>
      <c r="I31" s="477"/>
      <c r="J31" s="478"/>
      <c r="K31" s="478"/>
      <c r="L31" s="478"/>
      <c r="M31" s="478"/>
      <c r="N31" s="467"/>
      <c r="O31" s="468"/>
      <c r="P31" s="469"/>
      <c r="Q31" s="468"/>
      <c r="R31" s="469"/>
      <c r="S31" s="468"/>
      <c r="T31" s="470"/>
      <c r="U31" s="562"/>
      <c r="V31" s="563"/>
      <c r="X31" s="484"/>
      <c r="Y31" s="495" t="s">
        <v>84</v>
      </c>
      <c r="Z31" s="495" t="s">
        <v>24</v>
      </c>
      <c r="AA31" s="495" t="s">
        <v>48</v>
      </c>
      <c r="AB31" s="495" t="s">
        <v>2</v>
      </c>
      <c r="AC31" s="495" t="s">
        <v>134</v>
      </c>
      <c r="AD31" s="495" t="s">
        <v>55</v>
      </c>
      <c r="AE31" s="495" t="s">
        <v>51</v>
      </c>
      <c r="AF31" s="495" t="s">
        <v>12</v>
      </c>
      <c r="AG31" s="495" t="s">
        <v>122</v>
      </c>
      <c r="AH31" s="495" t="s">
        <v>37</v>
      </c>
      <c r="AI31" s="495" t="s">
        <v>86</v>
      </c>
      <c r="AJ31" s="495" t="s">
        <v>116</v>
      </c>
      <c r="AK31" s="495" t="s">
        <v>115</v>
      </c>
      <c r="AL31" s="495" t="s">
        <v>121</v>
      </c>
      <c r="AM31" s="495" t="s">
        <v>59</v>
      </c>
      <c r="AN31" s="495" t="s">
        <v>50</v>
      </c>
      <c r="AO31" s="495" t="s">
        <v>75</v>
      </c>
      <c r="AP31" s="495" t="s">
        <v>125</v>
      </c>
      <c r="AQ31" s="495" t="s">
        <v>98</v>
      </c>
      <c r="AR31" s="495" t="s">
        <v>49</v>
      </c>
      <c r="AS31" s="495" t="s">
        <v>58</v>
      </c>
    </row>
    <row r="32" spans="1:45" ht="15.6" x14ac:dyDescent="0.3">
      <c r="A32" s="226" t="s">
        <v>249</v>
      </c>
      <c r="B32" s="525">
        <v>3</v>
      </c>
      <c r="C32" s="475"/>
      <c r="D32" s="477"/>
      <c r="E32" s="476"/>
      <c r="F32" s="477"/>
      <c r="G32" s="477"/>
      <c r="H32" s="477"/>
      <c r="I32" s="477"/>
      <c r="J32" s="478"/>
      <c r="K32" s="478"/>
      <c r="L32" s="478"/>
      <c r="M32" s="478"/>
      <c r="N32" s="467"/>
      <c r="O32" s="468"/>
      <c r="P32" s="469"/>
      <c r="Q32" s="468"/>
      <c r="R32" s="469"/>
      <c r="S32" s="468"/>
      <c r="T32" s="470"/>
      <c r="U32" s="562"/>
      <c r="V32" s="563"/>
      <c r="X32" s="490"/>
      <c r="AE32" s="490"/>
      <c r="AF32" s="490"/>
      <c r="AG32" s="490"/>
      <c r="AH32" s="490"/>
      <c r="AI32" s="490"/>
      <c r="AJ32" s="490"/>
      <c r="AK32" s="490"/>
      <c r="AL32" s="490"/>
      <c r="AM32" s="502"/>
      <c r="AN32" s="462"/>
    </row>
    <row r="33" spans="1:45" ht="15.6" x14ac:dyDescent="0.3">
      <c r="A33" s="226" t="s">
        <v>261</v>
      </c>
      <c r="B33" s="526">
        <v>4</v>
      </c>
      <c r="C33" s="475"/>
      <c r="D33" s="477"/>
      <c r="E33" s="477"/>
      <c r="F33" s="476"/>
      <c r="G33" s="477"/>
      <c r="H33" s="477"/>
      <c r="I33" s="477"/>
      <c r="J33" s="478"/>
      <c r="K33" s="478"/>
      <c r="L33" s="478"/>
      <c r="M33" s="478"/>
      <c r="N33" s="467"/>
      <c r="O33" s="468"/>
      <c r="P33" s="469"/>
      <c r="Q33" s="468"/>
      <c r="R33" s="469"/>
      <c r="S33" s="468"/>
      <c r="T33" s="470"/>
      <c r="U33" s="562"/>
      <c r="V33" s="563"/>
      <c r="Y33" s="495" t="s">
        <v>62</v>
      </c>
      <c r="Z33" s="495" t="s">
        <v>67</v>
      </c>
      <c r="AA33" s="495" t="s">
        <v>43</v>
      </c>
      <c r="AM33" s="502"/>
      <c r="AN33" s="462"/>
    </row>
    <row r="34" spans="1:45" ht="15.6" x14ac:dyDescent="0.3">
      <c r="A34" s="226" t="s">
        <v>250</v>
      </c>
      <c r="B34" s="525">
        <v>5</v>
      </c>
      <c r="C34" s="475"/>
      <c r="D34" s="477"/>
      <c r="E34" s="477"/>
      <c r="F34" s="477"/>
      <c r="G34" s="476"/>
      <c r="H34" s="477"/>
      <c r="I34" s="477"/>
      <c r="J34" s="478"/>
      <c r="K34" s="478"/>
      <c r="L34" s="478"/>
      <c r="M34" s="478"/>
      <c r="N34" s="467"/>
      <c r="O34" s="468"/>
      <c r="P34" s="469"/>
      <c r="Q34" s="468"/>
      <c r="R34" s="469"/>
      <c r="S34" s="468"/>
      <c r="T34" s="470"/>
      <c r="U34" s="562"/>
      <c r="V34" s="563"/>
      <c r="AM34" s="485"/>
      <c r="AN34" s="473"/>
    </row>
    <row r="35" spans="1:45" ht="15.6" x14ac:dyDescent="0.3">
      <c r="A35" s="226" t="s">
        <v>253</v>
      </c>
      <c r="B35" s="526">
        <v>6</v>
      </c>
      <c r="C35" s="475"/>
      <c r="D35" s="477"/>
      <c r="E35" s="477"/>
      <c r="F35" s="477"/>
      <c r="G35" s="477"/>
      <c r="H35" s="476"/>
      <c r="I35" s="477"/>
      <c r="J35" s="478"/>
      <c r="K35" s="478"/>
      <c r="L35" s="478"/>
      <c r="M35" s="478"/>
      <c r="N35" s="467"/>
      <c r="O35" s="468"/>
      <c r="P35" s="469"/>
      <c r="Q35" s="468"/>
      <c r="R35" s="469"/>
      <c r="S35" s="468"/>
      <c r="T35" s="470"/>
      <c r="U35" s="562"/>
      <c r="V35" s="563"/>
      <c r="AM35" s="485"/>
      <c r="AN35" s="473"/>
    </row>
    <row r="36" spans="1:45" ht="15.6" x14ac:dyDescent="0.3">
      <c r="A36" s="226" t="s">
        <v>230</v>
      </c>
      <c r="B36" s="525">
        <v>7</v>
      </c>
      <c r="C36" s="475"/>
      <c r="D36" s="477"/>
      <c r="E36" s="477"/>
      <c r="F36" s="477"/>
      <c r="G36" s="477"/>
      <c r="H36" s="477"/>
      <c r="I36" s="476"/>
      <c r="J36" s="492"/>
      <c r="K36" s="492"/>
      <c r="L36" s="492"/>
      <c r="M36" s="492"/>
      <c r="N36" s="493"/>
      <c r="O36" s="468"/>
      <c r="P36" s="469"/>
      <c r="Q36" s="468"/>
      <c r="R36" s="469"/>
      <c r="S36" s="468"/>
      <c r="T36" s="470"/>
      <c r="U36" s="562"/>
      <c r="V36" s="563"/>
      <c r="X36" s="528">
        <v>11</v>
      </c>
      <c r="Y36" s="495" t="s">
        <v>40</v>
      </c>
      <c r="Z36" s="495" t="s">
        <v>87</v>
      </c>
      <c r="AA36" s="495" t="s">
        <v>24</v>
      </c>
      <c r="AB36" s="495" t="s">
        <v>86</v>
      </c>
      <c r="AC36" s="495" t="s">
        <v>108</v>
      </c>
      <c r="AD36" s="495" t="s">
        <v>85</v>
      </c>
      <c r="AE36" s="495" t="s">
        <v>58</v>
      </c>
      <c r="AF36" s="495" t="s">
        <v>84</v>
      </c>
      <c r="AG36" s="495" t="s">
        <v>142</v>
      </c>
      <c r="AH36" s="495" t="s">
        <v>61</v>
      </c>
      <c r="AI36" s="495" t="s">
        <v>43</v>
      </c>
      <c r="AJ36" s="495" t="s">
        <v>126</v>
      </c>
      <c r="AK36" s="495" t="s">
        <v>15</v>
      </c>
      <c r="AL36" s="495" t="s">
        <v>62</v>
      </c>
      <c r="AM36" s="495" t="s">
        <v>63</v>
      </c>
      <c r="AN36" s="495" t="s">
        <v>115</v>
      </c>
      <c r="AO36" s="495" t="s">
        <v>33</v>
      </c>
      <c r="AP36" s="495" t="s">
        <v>21</v>
      </c>
      <c r="AQ36" s="495" t="s">
        <v>28</v>
      </c>
      <c r="AR36" s="495" t="s">
        <v>139</v>
      </c>
      <c r="AS36" s="495" t="s">
        <v>133</v>
      </c>
    </row>
    <row r="37" spans="1:45" ht="15.6" x14ac:dyDescent="0.3">
      <c r="A37" s="527"/>
      <c r="B37" s="526">
        <v>8</v>
      </c>
      <c r="C37" s="496"/>
      <c r="D37" s="497"/>
      <c r="E37" s="497"/>
      <c r="F37" s="497"/>
      <c r="G37" s="497"/>
      <c r="H37" s="497"/>
      <c r="I37" s="498"/>
      <c r="J37" s="499"/>
      <c r="K37" s="500"/>
      <c r="L37" s="500"/>
      <c r="M37" s="500"/>
      <c r="N37" s="493"/>
      <c r="O37" s="468"/>
      <c r="P37" s="469"/>
      <c r="Q37" s="468"/>
      <c r="R37" s="469"/>
      <c r="S37" s="468"/>
      <c r="T37" s="470"/>
      <c r="U37" s="562"/>
      <c r="V37" s="563"/>
      <c r="X37" s="490">
        <v>55</v>
      </c>
      <c r="AM37" s="502"/>
      <c r="AN37" s="462"/>
    </row>
    <row r="38" spans="1:45" ht="15.6" x14ac:dyDescent="0.3">
      <c r="A38" s="527"/>
      <c r="B38" s="525">
        <v>9</v>
      </c>
      <c r="C38" s="496"/>
      <c r="D38" s="497"/>
      <c r="E38" s="497"/>
      <c r="F38" s="497"/>
      <c r="G38" s="497"/>
      <c r="H38" s="497"/>
      <c r="I38" s="498"/>
      <c r="J38" s="500"/>
      <c r="K38" s="499"/>
      <c r="L38" s="500"/>
      <c r="M38" s="500"/>
      <c r="N38" s="493"/>
      <c r="O38" s="468"/>
      <c r="P38" s="469"/>
      <c r="Q38" s="468"/>
      <c r="R38" s="469"/>
      <c r="S38" s="468"/>
      <c r="T38" s="470"/>
      <c r="U38" s="562"/>
      <c r="V38" s="563"/>
      <c r="Y38" s="495" t="s">
        <v>55</v>
      </c>
      <c r="Z38" s="495" t="s">
        <v>81</v>
      </c>
      <c r="AA38" s="495" t="s">
        <v>22</v>
      </c>
      <c r="AB38" s="495" t="s">
        <v>128</v>
      </c>
      <c r="AC38" s="495" t="s">
        <v>105</v>
      </c>
      <c r="AD38" s="495" t="s">
        <v>78</v>
      </c>
      <c r="AE38" s="495" t="s">
        <v>75</v>
      </c>
      <c r="AF38" s="495" t="s">
        <v>131</v>
      </c>
      <c r="AG38" s="495" t="s">
        <v>14</v>
      </c>
      <c r="AH38" s="495" t="s">
        <v>109</v>
      </c>
      <c r="AI38" s="495" t="s">
        <v>38</v>
      </c>
      <c r="AJ38" s="495" t="s">
        <v>94</v>
      </c>
      <c r="AK38" s="495" t="s">
        <v>130</v>
      </c>
      <c r="AL38" s="495" t="s">
        <v>2</v>
      </c>
      <c r="AM38" s="495" t="s">
        <v>42</v>
      </c>
      <c r="AN38" s="495" t="s">
        <v>50</v>
      </c>
      <c r="AO38" s="495" t="s">
        <v>8</v>
      </c>
      <c r="AP38" s="495" t="s">
        <v>59</v>
      </c>
      <c r="AQ38" s="495" t="s">
        <v>104</v>
      </c>
      <c r="AR38" s="495" t="s">
        <v>132</v>
      </c>
      <c r="AS38" s="495" t="s">
        <v>51</v>
      </c>
    </row>
    <row r="39" spans="1:45" ht="15.6" x14ac:dyDescent="0.3">
      <c r="A39" s="527"/>
      <c r="B39" s="526">
        <v>10</v>
      </c>
      <c r="C39" s="496"/>
      <c r="D39" s="497"/>
      <c r="E39" s="497"/>
      <c r="F39" s="497"/>
      <c r="G39" s="497"/>
      <c r="H39" s="497"/>
      <c r="I39" s="498"/>
      <c r="J39" s="500"/>
      <c r="K39" s="500"/>
      <c r="L39" s="499"/>
      <c r="M39" s="500"/>
      <c r="N39" s="493"/>
      <c r="O39" s="468"/>
      <c r="P39" s="469"/>
      <c r="Q39" s="468"/>
      <c r="R39" s="469"/>
      <c r="S39" s="468"/>
      <c r="T39" s="470"/>
      <c r="U39" s="562"/>
      <c r="V39" s="563"/>
    </row>
    <row r="40" spans="1:45" ht="15.6" x14ac:dyDescent="0.3">
      <c r="A40" s="527"/>
      <c r="B40" s="525">
        <v>11</v>
      </c>
      <c r="C40" s="496"/>
      <c r="D40" s="497"/>
      <c r="E40" s="497"/>
      <c r="F40" s="497"/>
      <c r="G40" s="497"/>
      <c r="H40" s="497"/>
      <c r="I40" s="498"/>
      <c r="J40" s="500"/>
      <c r="K40" s="500"/>
      <c r="L40" s="500"/>
      <c r="M40" s="499"/>
      <c r="N40" s="493"/>
      <c r="O40" s="468"/>
      <c r="P40" s="469"/>
      <c r="Q40" s="468"/>
      <c r="R40" s="469"/>
      <c r="S40" s="468"/>
      <c r="T40" s="470"/>
      <c r="U40" s="562"/>
      <c r="V40" s="563"/>
      <c r="Y40" s="529" t="s">
        <v>110</v>
      </c>
      <c r="Z40" s="529" t="s">
        <v>36</v>
      </c>
      <c r="AA40" s="529" t="s">
        <v>136</v>
      </c>
      <c r="AB40" s="529" t="s">
        <v>65</v>
      </c>
      <c r="AC40" s="529" t="s">
        <v>3</v>
      </c>
      <c r="AD40" s="529" t="s">
        <v>19</v>
      </c>
      <c r="AE40" s="529" t="s">
        <v>83</v>
      </c>
      <c r="AF40" s="529" t="s">
        <v>16</v>
      </c>
      <c r="AG40" s="529" t="s">
        <v>76</v>
      </c>
      <c r="AH40" s="529" t="s">
        <v>23</v>
      </c>
      <c r="AI40" s="529" t="s">
        <v>17</v>
      </c>
      <c r="AJ40" s="529" t="s">
        <v>119</v>
      </c>
      <c r="AK40" s="529" t="s">
        <v>45</v>
      </c>
    </row>
    <row r="41" spans="1:45" ht="16.2" thickBot="1" x14ac:dyDescent="0.35">
      <c r="A41" s="530"/>
      <c r="B41" s="531">
        <v>12</v>
      </c>
      <c r="C41" s="505"/>
      <c r="D41" s="506"/>
      <c r="E41" s="506"/>
      <c r="F41" s="506"/>
      <c r="G41" s="506"/>
      <c r="H41" s="506"/>
      <c r="I41" s="506"/>
      <c r="J41" s="507"/>
      <c r="K41" s="507"/>
      <c r="L41" s="507"/>
      <c r="M41" s="507"/>
      <c r="N41" s="508"/>
      <c r="O41" s="509"/>
      <c r="P41" s="510"/>
      <c r="Q41" s="509"/>
      <c r="R41" s="510"/>
      <c r="S41" s="509"/>
      <c r="T41" s="511"/>
      <c r="U41" s="569"/>
      <c r="V41" s="570"/>
      <c r="X41" s="532"/>
      <c r="Y41" s="484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</row>
    <row r="42" spans="1:45" ht="16.2" thickBot="1" x14ac:dyDescent="0.35">
      <c r="A42" s="521"/>
      <c r="B42" s="515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7"/>
      <c r="P42" s="517"/>
      <c r="Q42" s="512"/>
      <c r="R42" s="512"/>
      <c r="S42" s="512"/>
      <c r="T42" s="512"/>
      <c r="U42" s="512"/>
      <c r="V42" s="512"/>
      <c r="X42" s="479" t="s">
        <v>46</v>
      </c>
      <c r="Y42" s="495" t="s">
        <v>57</v>
      </c>
      <c r="Z42" s="495" t="s">
        <v>40</v>
      </c>
      <c r="AA42" s="495" t="s">
        <v>87</v>
      </c>
      <c r="AB42" s="495" t="s">
        <v>24</v>
      </c>
      <c r="AC42" s="495" t="s">
        <v>86</v>
      </c>
      <c r="AD42" s="495" t="s">
        <v>108</v>
      </c>
      <c r="AE42" s="495" t="s">
        <v>85</v>
      </c>
      <c r="AF42" s="495" t="s">
        <v>70</v>
      </c>
      <c r="AG42" s="495" t="s">
        <v>58</v>
      </c>
      <c r="AH42" s="495" t="s">
        <v>84</v>
      </c>
      <c r="AI42" s="495" t="s">
        <v>142</v>
      </c>
      <c r="AJ42" s="495" t="s">
        <v>61</v>
      </c>
      <c r="AK42" s="495" t="s">
        <v>43</v>
      </c>
      <c r="AL42" s="495" t="s">
        <v>126</v>
      </c>
      <c r="AM42" s="495" t="s">
        <v>92</v>
      </c>
      <c r="AN42" s="495" t="s">
        <v>15</v>
      </c>
      <c r="AO42" s="495" t="s">
        <v>62</v>
      </c>
      <c r="AP42" s="495" t="s">
        <v>63</v>
      </c>
      <c r="AQ42" s="495" t="s">
        <v>115</v>
      </c>
      <c r="AR42" s="495" t="s">
        <v>33</v>
      </c>
      <c r="AS42" s="495" t="s">
        <v>21</v>
      </c>
    </row>
    <row r="43" spans="1:45" ht="16.2" thickBot="1" x14ac:dyDescent="0.35">
      <c r="A43" s="484" t="s">
        <v>151</v>
      </c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7"/>
      <c r="P43" s="517"/>
      <c r="Q43" s="512"/>
      <c r="R43" s="512"/>
      <c r="S43" s="512"/>
      <c r="T43" s="512"/>
      <c r="U43" s="512"/>
      <c r="V43" s="512"/>
      <c r="X43" s="484" t="s">
        <v>91</v>
      </c>
    </row>
    <row r="44" spans="1:45" ht="13.8" thickBot="1" x14ac:dyDescent="0.3">
      <c r="A44" s="479" t="s">
        <v>64</v>
      </c>
      <c r="B44" s="495" t="s">
        <v>132</v>
      </c>
      <c r="C44" s="495" t="s">
        <v>28</v>
      </c>
      <c r="D44" s="495" t="s">
        <v>62</v>
      </c>
      <c r="E44" s="495" t="s">
        <v>98</v>
      </c>
      <c r="F44" s="495" t="s">
        <v>74</v>
      </c>
      <c r="G44" s="495" t="s">
        <v>128</v>
      </c>
      <c r="H44" s="495" t="s">
        <v>108</v>
      </c>
      <c r="I44" s="495" t="s">
        <v>25</v>
      </c>
      <c r="J44" s="495" t="s">
        <v>72</v>
      </c>
      <c r="K44" s="495" t="s">
        <v>110</v>
      </c>
      <c r="L44" s="495" t="s">
        <v>67</v>
      </c>
      <c r="M44" s="495" t="s">
        <v>1</v>
      </c>
      <c r="N44" s="495" t="s">
        <v>135</v>
      </c>
      <c r="O44" s="495" t="s">
        <v>96</v>
      </c>
      <c r="P44" s="495" t="s">
        <v>129</v>
      </c>
      <c r="Q44" s="495" t="s">
        <v>109</v>
      </c>
      <c r="R44" s="495" t="s">
        <v>127</v>
      </c>
      <c r="S44" s="495" t="s">
        <v>8</v>
      </c>
      <c r="T44" s="495" t="s">
        <v>48</v>
      </c>
      <c r="U44" s="495" t="s">
        <v>76</v>
      </c>
      <c r="V44" s="495" t="s">
        <v>142</v>
      </c>
      <c r="Y44" s="495" t="s">
        <v>113</v>
      </c>
      <c r="Z44" s="495" t="s">
        <v>28</v>
      </c>
      <c r="AA44" s="495" t="s">
        <v>139</v>
      </c>
      <c r="AB44" s="495" t="s">
        <v>133</v>
      </c>
      <c r="AC44" s="495" t="s">
        <v>55</v>
      </c>
      <c r="AD44" s="495" t="s">
        <v>81</v>
      </c>
      <c r="AE44" s="495" t="s">
        <v>22</v>
      </c>
      <c r="AF44" s="495" t="s">
        <v>35</v>
      </c>
      <c r="AG44" s="495" t="s">
        <v>128</v>
      </c>
      <c r="AH44" s="495" t="s">
        <v>105</v>
      </c>
      <c r="AI44" s="495" t="s">
        <v>78</v>
      </c>
      <c r="AJ44" s="495" t="s">
        <v>75</v>
      </c>
      <c r="AK44" s="495" t="s">
        <v>131</v>
      </c>
      <c r="AL44" s="495" t="s">
        <v>14</v>
      </c>
      <c r="AM44" s="495" t="s">
        <v>41</v>
      </c>
      <c r="AN44" s="495" t="s">
        <v>109</v>
      </c>
      <c r="AO44" s="495" t="s">
        <v>38</v>
      </c>
      <c r="AP44" s="495" t="s">
        <v>94</v>
      </c>
      <c r="AQ44" s="495" t="s">
        <v>130</v>
      </c>
      <c r="AR44" s="495" t="s">
        <v>2</v>
      </c>
      <c r="AS44" s="495" t="s">
        <v>4</v>
      </c>
    </row>
    <row r="45" spans="1:45" ht="15" x14ac:dyDescent="0.25">
      <c r="A45" s="484" t="s">
        <v>71</v>
      </c>
      <c r="L45" s="490"/>
      <c r="M45" s="490"/>
      <c r="N45" s="490"/>
      <c r="O45" s="490"/>
      <c r="P45" s="502"/>
      <c r="Q45" s="462"/>
      <c r="X45" s="490"/>
    </row>
    <row r="46" spans="1:45" ht="13.8" thickBot="1" x14ac:dyDescent="0.3">
      <c r="A46" s="484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62"/>
      <c r="X46" s="490"/>
      <c r="Y46" s="495" t="s">
        <v>42</v>
      </c>
      <c r="Z46" s="495" t="s">
        <v>50</v>
      </c>
      <c r="AA46" s="495" t="s">
        <v>8</v>
      </c>
      <c r="AB46" s="495" t="s">
        <v>59</v>
      </c>
      <c r="AC46" s="495" t="s">
        <v>5</v>
      </c>
      <c r="AD46" s="495" t="s">
        <v>104</v>
      </c>
      <c r="AE46" s="495" t="s">
        <v>132</v>
      </c>
      <c r="AF46" s="495" t="s">
        <v>51</v>
      </c>
      <c r="AG46" s="495" t="s">
        <v>110</v>
      </c>
      <c r="AH46" s="495" t="s">
        <v>82</v>
      </c>
      <c r="AI46" s="533" t="s">
        <v>36</v>
      </c>
      <c r="AJ46" s="533" t="s">
        <v>136</v>
      </c>
      <c r="AK46" s="533" t="s">
        <v>65</v>
      </c>
      <c r="AL46" s="533" t="s">
        <v>3</v>
      </c>
      <c r="AM46" s="533" t="s">
        <v>102</v>
      </c>
      <c r="AN46" s="533" t="s">
        <v>19</v>
      </c>
      <c r="AO46" s="533" t="s">
        <v>83</v>
      </c>
      <c r="AP46" s="533" t="s">
        <v>16</v>
      </c>
      <c r="AQ46" s="533" t="s">
        <v>76</v>
      </c>
      <c r="AR46" s="533" t="s">
        <v>103</v>
      </c>
      <c r="AS46" s="533" t="s">
        <v>23</v>
      </c>
    </row>
    <row r="47" spans="1:45" ht="16.2" thickTop="1" x14ac:dyDescent="0.3">
      <c r="A47" s="521"/>
      <c r="B47" s="515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7"/>
      <c r="P47" s="517"/>
      <c r="Q47" s="512"/>
      <c r="R47" s="512"/>
      <c r="S47" s="512"/>
      <c r="T47" s="512"/>
      <c r="U47" s="512"/>
      <c r="V47" s="512"/>
    </row>
    <row r="48" spans="1:45" ht="16.2" thickBot="1" x14ac:dyDescent="0.35">
      <c r="A48" s="521"/>
      <c r="B48" s="515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7"/>
      <c r="P48" s="517"/>
      <c r="Q48" s="512"/>
      <c r="R48" s="512"/>
      <c r="S48" s="512"/>
      <c r="T48" s="512"/>
      <c r="U48" s="512"/>
      <c r="V48" s="512"/>
      <c r="Y48" s="533" t="s">
        <v>17</v>
      </c>
      <c r="Z48" s="533" t="s">
        <v>119</v>
      </c>
      <c r="AA48" s="533" t="s">
        <v>45</v>
      </c>
    </row>
    <row r="49" spans="1:40" ht="16.2" thickTop="1" x14ac:dyDescent="0.3">
      <c r="A49" s="521"/>
      <c r="B49" s="51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7"/>
      <c r="P49" s="517"/>
      <c r="Q49" s="512"/>
      <c r="R49" s="512"/>
      <c r="S49" s="512"/>
      <c r="T49" s="512"/>
      <c r="U49" s="512"/>
      <c r="V49" s="512"/>
      <c r="X49" s="490"/>
      <c r="Y49" s="534"/>
      <c r="Z49" s="534"/>
      <c r="AA49" s="534"/>
      <c r="AB49" s="534"/>
      <c r="AC49" s="534"/>
      <c r="AD49" s="534"/>
      <c r="AE49" s="534"/>
      <c r="AF49" s="534"/>
      <c r="AG49" s="534"/>
      <c r="AH49" s="534"/>
      <c r="AI49" s="534"/>
      <c r="AJ49" s="534"/>
      <c r="AK49" s="534"/>
      <c r="AL49" s="534"/>
      <c r="AM49" s="485"/>
      <c r="AN49" s="473"/>
    </row>
    <row r="50" spans="1:40" ht="15.6" x14ac:dyDescent="0.3">
      <c r="A50" s="521"/>
      <c r="B50" s="51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7"/>
      <c r="P50" s="517"/>
      <c r="Q50" s="512"/>
      <c r="R50" s="512"/>
      <c r="S50" s="512"/>
      <c r="T50" s="512"/>
      <c r="U50" s="512"/>
      <c r="V50" s="512"/>
      <c r="X50" s="490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534"/>
      <c r="AK50" s="534"/>
      <c r="AL50" s="534"/>
      <c r="AM50" s="485"/>
      <c r="AN50" s="473"/>
    </row>
    <row r="51" spans="1:40" ht="23.4" thickBot="1" x14ac:dyDescent="0.45">
      <c r="A51" s="578" t="s">
        <v>53</v>
      </c>
      <c r="B51" s="578"/>
      <c r="C51" s="578"/>
      <c r="D51" s="578"/>
      <c r="E51" s="578"/>
      <c r="F51" s="578"/>
      <c r="G51" s="516"/>
      <c r="H51" s="516"/>
      <c r="I51" s="516"/>
      <c r="J51" s="516"/>
      <c r="K51" s="516"/>
      <c r="L51" s="516"/>
      <c r="M51" s="516"/>
      <c r="N51" s="516"/>
      <c r="O51" s="517"/>
      <c r="P51" s="517"/>
      <c r="Q51" s="512"/>
      <c r="R51" s="512"/>
      <c r="S51" s="512"/>
      <c r="T51" s="512"/>
      <c r="U51" s="512"/>
      <c r="V51" s="512"/>
      <c r="X51" s="490"/>
      <c r="Y51" s="534"/>
      <c r="Z51" s="534"/>
      <c r="AA51" s="534"/>
      <c r="AB51" s="534"/>
      <c r="AC51" s="534"/>
      <c r="AD51" s="534"/>
      <c r="AE51" s="534"/>
      <c r="AF51" s="534"/>
      <c r="AG51" s="534"/>
      <c r="AH51" s="534"/>
      <c r="AI51" s="534"/>
      <c r="AJ51" s="534"/>
      <c r="AK51" s="534"/>
      <c r="AL51" s="534"/>
      <c r="AM51" s="485"/>
      <c r="AN51" s="473"/>
    </row>
    <row r="52" spans="1:40" ht="116.1" customHeight="1" thickBot="1" x14ac:dyDescent="0.55000000000000004">
      <c r="A52" s="552" t="s">
        <v>117</v>
      </c>
      <c r="B52" s="579"/>
      <c r="C52" s="580" t="s">
        <v>154</v>
      </c>
      <c r="D52" s="581"/>
      <c r="E52" s="582"/>
      <c r="F52" s="582"/>
      <c r="G52" s="582"/>
      <c r="H52" s="582"/>
      <c r="I52" s="582"/>
      <c r="J52" s="582"/>
      <c r="K52" s="583"/>
      <c r="L52" s="558">
        <v>2</v>
      </c>
      <c r="M52" s="559"/>
      <c r="N52" s="450" t="s">
        <v>69</v>
      </c>
      <c r="O52" s="560" t="s">
        <v>157</v>
      </c>
      <c r="P52" s="561"/>
      <c r="Q52" s="560" t="s">
        <v>156</v>
      </c>
      <c r="R52" s="561"/>
      <c r="S52" s="560" t="s">
        <v>73</v>
      </c>
      <c r="T52" s="561"/>
      <c r="U52" s="574" t="s">
        <v>95</v>
      </c>
      <c r="V52" s="575"/>
      <c r="W52" s="448" t="s">
        <v>145</v>
      </c>
      <c r="AM52" s="502"/>
      <c r="AN52" s="462"/>
    </row>
    <row r="53" spans="1:40" ht="16.2" thickBot="1" x14ac:dyDescent="0.35">
      <c r="A53" s="457" t="s">
        <v>100</v>
      </c>
      <c r="B53" s="522"/>
      <c r="C53" s="453">
        <v>1</v>
      </c>
      <c r="D53" s="454">
        <v>2</v>
      </c>
      <c r="E53" s="454">
        <v>3</v>
      </c>
      <c r="F53" s="454">
        <v>4</v>
      </c>
      <c r="G53" s="454">
        <v>5</v>
      </c>
      <c r="H53" s="454">
        <v>6</v>
      </c>
      <c r="I53" s="454">
        <v>7</v>
      </c>
      <c r="J53" s="454">
        <v>8</v>
      </c>
      <c r="K53" s="454">
        <v>9</v>
      </c>
      <c r="L53" s="455">
        <v>10</v>
      </c>
      <c r="M53" s="455">
        <v>11</v>
      </c>
      <c r="N53" s="456">
        <v>12</v>
      </c>
      <c r="O53" s="457" t="s">
        <v>99</v>
      </c>
      <c r="P53" s="458" t="s">
        <v>101</v>
      </c>
      <c r="Q53" s="459" t="s">
        <v>99</v>
      </c>
      <c r="R53" s="456" t="s">
        <v>101</v>
      </c>
      <c r="S53" s="459" t="s">
        <v>99</v>
      </c>
      <c r="T53" s="460" t="s">
        <v>101</v>
      </c>
      <c r="U53" s="576"/>
      <c r="V53" s="577"/>
    </row>
    <row r="54" spans="1:40" ht="15.6" x14ac:dyDescent="0.3">
      <c r="A54" s="226" t="s">
        <v>248</v>
      </c>
      <c r="B54" s="525">
        <v>1</v>
      </c>
      <c r="C54" s="464"/>
      <c r="D54" s="465"/>
      <c r="E54" s="465"/>
      <c r="F54" s="465"/>
      <c r="G54" s="465"/>
      <c r="H54" s="465"/>
      <c r="I54" s="465"/>
      <c r="J54" s="466"/>
      <c r="K54" s="466"/>
      <c r="L54" s="466"/>
      <c r="M54" s="466"/>
      <c r="N54" s="467"/>
      <c r="O54" s="468"/>
      <c r="P54" s="469"/>
      <c r="Q54" s="468"/>
      <c r="R54" s="469"/>
      <c r="S54" s="468"/>
      <c r="T54" s="470"/>
      <c r="U54" s="562"/>
      <c r="V54" s="563"/>
    </row>
    <row r="55" spans="1:40" ht="15.6" x14ac:dyDescent="0.3">
      <c r="A55" s="226" t="s">
        <v>226</v>
      </c>
      <c r="B55" s="526">
        <v>2</v>
      </c>
      <c r="C55" s="475"/>
      <c r="D55" s="476"/>
      <c r="E55" s="477"/>
      <c r="F55" s="477"/>
      <c r="G55" s="477"/>
      <c r="H55" s="477"/>
      <c r="I55" s="477"/>
      <c r="J55" s="478"/>
      <c r="K55" s="478"/>
      <c r="L55" s="478"/>
      <c r="M55" s="478"/>
      <c r="N55" s="467"/>
      <c r="O55" s="468"/>
      <c r="P55" s="469"/>
      <c r="Q55" s="468"/>
      <c r="R55" s="469"/>
      <c r="S55" s="468"/>
      <c r="T55" s="470"/>
      <c r="U55" s="562"/>
      <c r="V55" s="563"/>
      <c r="Z55" s="208" t="s">
        <v>154</v>
      </c>
    </row>
    <row r="56" spans="1:40" ht="15.6" x14ac:dyDescent="0.3">
      <c r="A56" s="226" t="s">
        <v>270</v>
      </c>
      <c r="B56" s="525">
        <v>3</v>
      </c>
      <c r="C56" s="475"/>
      <c r="D56" s="477"/>
      <c r="E56" s="476"/>
      <c r="F56" s="477"/>
      <c r="G56" s="477"/>
      <c r="H56" s="477"/>
      <c r="I56" s="477"/>
      <c r="J56" s="478"/>
      <c r="K56" s="478"/>
      <c r="L56" s="478"/>
      <c r="M56" s="478"/>
      <c r="N56" s="467"/>
      <c r="O56" s="468"/>
      <c r="P56" s="469"/>
      <c r="Q56" s="468"/>
      <c r="R56" s="469"/>
      <c r="S56" s="468"/>
      <c r="T56" s="470"/>
      <c r="U56" s="562"/>
      <c r="V56" s="563"/>
      <c r="Z56" s="208" t="s">
        <v>155</v>
      </c>
    </row>
    <row r="57" spans="1:40" ht="15.6" x14ac:dyDescent="0.3">
      <c r="A57" s="226" t="s">
        <v>268</v>
      </c>
      <c r="B57" s="526">
        <v>4</v>
      </c>
      <c r="C57" s="475"/>
      <c r="D57" s="477"/>
      <c r="E57" s="477"/>
      <c r="F57" s="476"/>
      <c r="G57" s="477"/>
      <c r="H57" s="477"/>
      <c r="I57" s="477"/>
      <c r="J57" s="478"/>
      <c r="K57" s="478"/>
      <c r="L57" s="478"/>
      <c r="M57" s="478"/>
      <c r="N57" s="467"/>
      <c r="O57" s="468"/>
      <c r="P57" s="469"/>
      <c r="Q57" s="468"/>
      <c r="R57" s="469"/>
      <c r="S57" s="468"/>
      <c r="T57" s="470"/>
      <c r="U57" s="562"/>
      <c r="V57" s="563"/>
      <c r="Z57" s="208" t="s">
        <v>162</v>
      </c>
    </row>
    <row r="58" spans="1:40" ht="15.6" x14ac:dyDescent="0.3">
      <c r="A58" s="226" t="s">
        <v>575</v>
      </c>
      <c r="B58" s="525">
        <v>5</v>
      </c>
      <c r="C58" s="475"/>
      <c r="D58" s="477"/>
      <c r="E58" s="477"/>
      <c r="F58" s="477"/>
      <c r="G58" s="476"/>
      <c r="H58" s="477"/>
      <c r="I58" s="477"/>
      <c r="J58" s="478"/>
      <c r="K58" s="478"/>
      <c r="L58" s="478"/>
      <c r="M58" s="478"/>
      <c r="N58" s="467"/>
      <c r="O58" s="468"/>
      <c r="P58" s="469"/>
      <c r="Q58" s="468"/>
      <c r="R58" s="469"/>
      <c r="S58" s="468"/>
      <c r="T58" s="470"/>
      <c r="U58" s="562"/>
      <c r="V58" s="563"/>
    </row>
    <row r="59" spans="1:40" ht="15.6" x14ac:dyDescent="0.3">
      <c r="A59" s="226" t="s">
        <v>244</v>
      </c>
      <c r="B59" s="526">
        <v>6</v>
      </c>
      <c r="C59" s="475"/>
      <c r="D59" s="477"/>
      <c r="E59" s="477"/>
      <c r="F59" s="477"/>
      <c r="G59" s="477"/>
      <c r="H59" s="476"/>
      <c r="I59" s="477"/>
      <c r="J59" s="478"/>
      <c r="K59" s="478"/>
      <c r="L59" s="478"/>
      <c r="M59" s="478"/>
      <c r="N59" s="467"/>
      <c r="O59" s="468"/>
      <c r="P59" s="469"/>
      <c r="Q59" s="468"/>
      <c r="R59" s="469"/>
      <c r="S59" s="468"/>
      <c r="T59" s="470"/>
      <c r="U59" s="562"/>
      <c r="V59" s="563"/>
    </row>
    <row r="60" spans="1:40" ht="15.6" x14ac:dyDescent="0.3">
      <c r="A60" s="226" t="s">
        <v>309</v>
      </c>
      <c r="B60" s="525">
        <v>7</v>
      </c>
      <c r="C60" s="475"/>
      <c r="D60" s="477"/>
      <c r="E60" s="477"/>
      <c r="F60" s="477"/>
      <c r="G60" s="477"/>
      <c r="H60" s="477"/>
      <c r="I60" s="476"/>
      <c r="J60" s="492"/>
      <c r="K60" s="492"/>
      <c r="L60" s="492"/>
      <c r="M60" s="492"/>
      <c r="N60" s="493"/>
      <c r="O60" s="468"/>
      <c r="P60" s="469"/>
      <c r="Q60" s="468"/>
      <c r="R60" s="469"/>
      <c r="S60" s="468"/>
      <c r="T60" s="470"/>
      <c r="U60" s="562"/>
      <c r="V60" s="563"/>
    </row>
    <row r="61" spans="1:40" ht="15.6" x14ac:dyDescent="0.3">
      <c r="A61" s="527"/>
      <c r="B61" s="526">
        <v>8</v>
      </c>
      <c r="C61" s="496"/>
      <c r="D61" s="497"/>
      <c r="E61" s="497"/>
      <c r="F61" s="497"/>
      <c r="G61" s="497"/>
      <c r="H61" s="497"/>
      <c r="I61" s="498"/>
      <c r="J61" s="499"/>
      <c r="K61" s="500"/>
      <c r="L61" s="500"/>
      <c r="M61" s="500"/>
      <c r="N61" s="493"/>
      <c r="O61" s="468"/>
      <c r="P61" s="469"/>
      <c r="Q61" s="468"/>
      <c r="R61" s="469"/>
      <c r="S61" s="468"/>
      <c r="T61" s="470"/>
      <c r="U61" s="562"/>
      <c r="V61" s="563"/>
    </row>
    <row r="62" spans="1:40" ht="15.6" x14ac:dyDescent="0.3">
      <c r="A62" s="527"/>
      <c r="B62" s="525">
        <v>9</v>
      </c>
      <c r="C62" s="496"/>
      <c r="D62" s="497"/>
      <c r="E62" s="497"/>
      <c r="F62" s="497"/>
      <c r="G62" s="497"/>
      <c r="H62" s="497"/>
      <c r="I62" s="498"/>
      <c r="J62" s="500"/>
      <c r="K62" s="499"/>
      <c r="L62" s="500"/>
      <c r="M62" s="500"/>
      <c r="N62" s="493"/>
      <c r="O62" s="468"/>
      <c r="P62" s="469"/>
      <c r="Q62" s="468"/>
      <c r="R62" s="469"/>
      <c r="S62" s="468"/>
      <c r="T62" s="470"/>
      <c r="U62" s="562"/>
      <c r="V62" s="563"/>
    </row>
    <row r="63" spans="1:40" ht="15.6" x14ac:dyDescent="0.3">
      <c r="A63" s="527"/>
      <c r="B63" s="526">
        <v>10</v>
      </c>
      <c r="C63" s="496"/>
      <c r="D63" s="497"/>
      <c r="E63" s="497"/>
      <c r="F63" s="497"/>
      <c r="G63" s="497"/>
      <c r="H63" s="497"/>
      <c r="I63" s="498"/>
      <c r="J63" s="500"/>
      <c r="K63" s="500"/>
      <c r="L63" s="499"/>
      <c r="M63" s="500"/>
      <c r="N63" s="493"/>
      <c r="O63" s="468"/>
      <c r="P63" s="469"/>
      <c r="Q63" s="468"/>
      <c r="R63" s="469"/>
      <c r="S63" s="468"/>
      <c r="T63" s="470"/>
      <c r="U63" s="562"/>
      <c r="V63" s="563"/>
    </row>
    <row r="64" spans="1:40" ht="15.6" x14ac:dyDescent="0.3">
      <c r="A64" s="527"/>
      <c r="B64" s="525">
        <v>11</v>
      </c>
      <c r="C64" s="496"/>
      <c r="D64" s="497"/>
      <c r="E64" s="497"/>
      <c r="F64" s="497"/>
      <c r="G64" s="497"/>
      <c r="H64" s="497"/>
      <c r="I64" s="498"/>
      <c r="J64" s="500"/>
      <c r="K64" s="500"/>
      <c r="L64" s="500"/>
      <c r="M64" s="499"/>
      <c r="N64" s="493"/>
      <c r="O64" s="468"/>
      <c r="P64" s="469"/>
      <c r="Q64" s="468"/>
      <c r="R64" s="469"/>
      <c r="S64" s="468"/>
      <c r="T64" s="470"/>
      <c r="U64" s="562"/>
      <c r="V64" s="563"/>
    </row>
    <row r="65" spans="1:40" ht="16.2" thickBot="1" x14ac:dyDescent="0.35">
      <c r="A65" s="530"/>
      <c r="B65" s="531">
        <v>12</v>
      </c>
      <c r="C65" s="505"/>
      <c r="D65" s="506"/>
      <c r="E65" s="506"/>
      <c r="F65" s="506"/>
      <c r="G65" s="506"/>
      <c r="H65" s="506"/>
      <c r="I65" s="506"/>
      <c r="J65" s="507"/>
      <c r="K65" s="507"/>
      <c r="L65" s="507"/>
      <c r="M65" s="507"/>
      <c r="N65" s="508"/>
      <c r="O65" s="509"/>
      <c r="P65" s="510"/>
      <c r="Q65" s="509"/>
      <c r="R65" s="510"/>
      <c r="S65" s="509"/>
      <c r="T65" s="511"/>
      <c r="U65" s="569"/>
      <c r="V65" s="570"/>
    </row>
    <row r="66" spans="1:40" ht="15.75" customHeight="1" x14ac:dyDescent="0.25"/>
    <row r="67" spans="1:40" ht="15.75" customHeight="1" thickBot="1" x14ac:dyDescent="0.3">
      <c r="A67" s="484" t="s">
        <v>151</v>
      </c>
    </row>
    <row r="68" spans="1:40" ht="15.75" customHeight="1" thickBot="1" x14ac:dyDescent="0.3">
      <c r="A68" s="479" t="s">
        <v>64</v>
      </c>
      <c r="B68" s="495" t="s">
        <v>132</v>
      </c>
      <c r="C68" s="495" t="s">
        <v>28</v>
      </c>
      <c r="D68" s="495" t="s">
        <v>62</v>
      </c>
      <c r="E68" s="495" t="s">
        <v>98</v>
      </c>
      <c r="F68" s="495" t="s">
        <v>74</v>
      </c>
      <c r="G68" s="495" t="s">
        <v>128</v>
      </c>
      <c r="H68" s="495" t="s">
        <v>108</v>
      </c>
      <c r="I68" s="495" t="s">
        <v>25</v>
      </c>
      <c r="J68" s="495" t="s">
        <v>72</v>
      </c>
      <c r="K68" s="495" t="s">
        <v>110</v>
      </c>
      <c r="L68" s="495" t="s">
        <v>67</v>
      </c>
      <c r="M68" s="495" t="s">
        <v>1</v>
      </c>
      <c r="N68" s="495" t="s">
        <v>135</v>
      </c>
      <c r="O68" s="495" t="s">
        <v>96</v>
      </c>
      <c r="P68" s="495" t="s">
        <v>129</v>
      </c>
      <c r="Q68" s="495" t="s">
        <v>109</v>
      </c>
      <c r="R68" s="495" t="s">
        <v>127</v>
      </c>
      <c r="S68" s="495" t="s">
        <v>8</v>
      </c>
      <c r="T68" s="495" t="s">
        <v>48</v>
      </c>
      <c r="U68" s="495" t="s">
        <v>76</v>
      </c>
      <c r="V68" s="495" t="s">
        <v>142</v>
      </c>
      <c r="Y68" s="484"/>
      <c r="Z68" s="484"/>
      <c r="AA68" s="484"/>
    </row>
    <row r="69" spans="1:40" ht="15.75" customHeight="1" x14ac:dyDescent="0.25">
      <c r="A69" s="484" t="s">
        <v>71</v>
      </c>
      <c r="L69" s="490"/>
      <c r="M69" s="490"/>
      <c r="N69" s="490"/>
      <c r="O69" s="490"/>
      <c r="P69" s="502"/>
      <c r="Q69" s="462"/>
      <c r="Y69" s="484"/>
      <c r="Z69" s="484"/>
      <c r="AA69" s="484"/>
    </row>
    <row r="70" spans="1:40" ht="15.75" customHeight="1" x14ac:dyDescent="0.3">
      <c r="A70" s="484"/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512"/>
      <c r="Q70" s="513"/>
      <c r="Y70" s="484"/>
      <c r="Z70" s="484"/>
      <c r="AA70" s="484"/>
    </row>
    <row r="71" spans="1:40" ht="15.75" customHeight="1" x14ac:dyDescent="0.4">
      <c r="A71" s="535"/>
      <c r="Y71" s="484"/>
      <c r="Z71" s="484"/>
      <c r="AA71" s="484"/>
    </row>
    <row r="72" spans="1:40" ht="15.75" customHeight="1" x14ac:dyDescent="0.4">
      <c r="A72" s="535"/>
      <c r="Y72" s="484"/>
      <c r="Z72" s="484"/>
      <c r="AA72" s="484"/>
    </row>
    <row r="73" spans="1:40" ht="15.75" customHeight="1" x14ac:dyDescent="0.4">
      <c r="A73" s="535"/>
      <c r="Y73" s="484"/>
      <c r="Z73" s="484"/>
      <c r="AA73" s="484"/>
    </row>
    <row r="74" spans="1:40" ht="15.75" customHeight="1" x14ac:dyDescent="0.4">
      <c r="A74" s="535"/>
      <c r="Y74" s="484"/>
      <c r="Z74" s="484"/>
      <c r="AA74" s="484"/>
    </row>
    <row r="75" spans="1:40" ht="17.399999999999999" x14ac:dyDescent="0.3">
      <c r="A75" s="571" t="s">
        <v>53</v>
      </c>
      <c r="B75" s="584"/>
      <c r="C75" s="584"/>
      <c r="D75" s="584"/>
      <c r="E75" s="584"/>
      <c r="Y75" s="484"/>
      <c r="Z75" s="484"/>
      <c r="AA75" s="484"/>
    </row>
    <row r="76" spans="1:40" ht="10.5" customHeight="1" thickBot="1" x14ac:dyDescent="0.3"/>
    <row r="77" spans="1:40" ht="100.5" customHeight="1" thickBot="1" x14ac:dyDescent="0.55000000000000004">
      <c r="A77" s="552" t="s">
        <v>117</v>
      </c>
      <c r="B77" s="579"/>
      <c r="C77" s="554" t="s">
        <v>154</v>
      </c>
      <c r="D77" s="555"/>
      <c r="E77" s="556"/>
      <c r="F77" s="556"/>
      <c r="G77" s="556"/>
      <c r="H77" s="556"/>
      <c r="I77" s="556"/>
      <c r="J77" s="556"/>
      <c r="K77" s="557"/>
      <c r="L77" s="558">
        <v>2</v>
      </c>
      <c r="M77" s="559"/>
      <c r="N77" s="450" t="s">
        <v>69</v>
      </c>
      <c r="O77" s="560" t="s">
        <v>157</v>
      </c>
      <c r="P77" s="561"/>
      <c r="Q77" s="560" t="s">
        <v>156</v>
      </c>
      <c r="R77" s="561"/>
      <c r="S77" s="560" t="s">
        <v>73</v>
      </c>
      <c r="T77" s="561"/>
      <c r="U77" s="574" t="s">
        <v>95</v>
      </c>
      <c r="V77" s="575"/>
      <c r="W77" s="448" t="s">
        <v>146</v>
      </c>
    </row>
    <row r="78" spans="1:40" ht="16.2" thickBot="1" x14ac:dyDescent="0.35">
      <c r="A78" s="457" t="s">
        <v>100</v>
      </c>
      <c r="B78" s="522"/>
      <c r="C78" s="453">
        <v>1</v>
      </c>
      <c r="D78" s="454">
        <v>2</v>
      </c>
      <c r="E78" s="454">
        <v>3</v>
      </c>
      <c r="F78" s="454">
        <v>4</v>
      </c>
      <c r="G78" s="454">
        <v>5</v>
      </c>
      <c r="H78" s="454">
        <v>6</v>
      </c>
      <c r="I78" s="454">
        <v>7</v>
      </c>
      <c r="J78" s="454">
        <v>8</v>
      </c>
      <c r="K78" s="454">
        <v>9</v>
      </c>
      <c r="L78" s="455">
        <v>10</v>
      </c>
      <c r="M78" s="455">
        <v>11</v>
      </c>
      <c r="N78" s="456">
        <v>12</v>
      </c>
      <c r="O78" s="457" t="s">
        <v>99</v>
      </c>
      <c r="P78" s="458" t="s">
        <v>101</v>
      </c>
      <c r="Q78" s="459" t="s">
        <v>99</v>
      </c>
      <c r="R78" s="456" t="s">
        <v>101</v>
      </c>
      <c r="S78" s="459" t="s">
        <v>99</v>
      </c>
      <c r="T78" s="460" t="s">
        <v>101</v>
      </c>
      <c r="U78" s="576"/>
      <c r="V78" s="577"/>
      <c r="X78" s="585"/>
      <c r="Y78" s="585"/>
      <c r="Z78" s="585"/>
      <c r="AA78" s="585"/>
      <c r="AB78" s="585"/>
      <c r="AC78" s="585"/>
      <c r="AD78" s="585"/>
      <c r="AE78" s="585"/>
      <c r="AF78" s="585"/>
      <c r="AG78" s="585"/>
      <c r="AH78" s="585"/>
      <c r="AI78" s="585"/>
      <c r="AJ78" s="585"/>
      <c r="AK78" s="585"/>
      <c r="AL78" s="585"/>
      <c r="AM78" s="585"/>
      <c r="AN78" s="585"/>
    </row>
    <row r="79" spans="1:40" ht="15.6" x14ac:dyDescent="0.3">
      <c r="A79" s="226" t="s">
        <v>267</v>
      </c>
      <c r="B79" s="525">
        <v>1</v>
      </c>
      <c r="C79" s="464"/>
      <c r="D79" s="465"/>
      <c r="E79" s="465"/>
      <c r="F79" s="465"/>
      <c r="G79" s="465"/>
      <c r="H79" s="465"/>
      <c r="I79" s="465"/>
      <c r="J79" s="466"/>
      <c r="K79" s="466"/>
      <c r="L79" s="466"/>
      <c r="M79" s="466"/>
      <c r="N79" s="467"/>
      <c r="O79" s="468"/>
      <c r="P79" s="469"/>
      <c r="Q79" s="468"/>
      <c r="R79" s="469"/>
      <c r="S79" s="468"/>
      <c r="T79" s="470"/>
      <c r="U79" s="562"/>
      <c r="V79" s="563"/>
      <c r="X79" s="461"/>
      <c r="Y79" s="462"/>
      <c r="Z79" s="462"/>
      <c r="AA79" s="462"/>
      <c r="AB79" s="462"/>
      <c r="AC79" s="462"/>
      <c r="AD79" s="462"/>
      <c r="AE79" s="462"/>
      <c r="AF79" s="462"/>
      <c r="AG79" s="462"/>
      <c r="AH79" s="462"/>
      <c r="AI79" s="462"/>
      <c r="AJ79" s="462"/>
      <c r="AK79" s="462"/>
      <c r="AL79" s="462"/>
      <c r="AM79" s="462"/>
      <c r="AN79" s="462"/>
    </row>
    <row r="80" spans="1:40" ht="15.6" x14ac:dyDescent="0.3">
      <c r="A80" s="226" t="s">
        <v>291</v>
      </c>
      <c r="B80" s="526">
        <v>2</v>
      </c>
      <c r="C80" s="475"/>
      <c r="D80" s="476"/>
      <c r="E80" s="477"/>
      <c r="F80" s="477"/>
      <c r="G80" s="477"/>
      <c r="H80" s="477"/>
      <c r="I80" s="477"/>
      <c r="J80" s="478"/>
      <c r="K80" s="478"/>
      <c r="L80" s="478"/>
      <c r="M80" s="478"/>
      <c r="N80" s="467"/>
      <c r="O80" s="468"/>
      <c r="P80" s="469"/>
      <c r="Q80" s="468"/>
      <c r="R80" s="469"/>
      <c r="S80" s="468"/>
      <c r="T80" s="470"/>
      <c r="U80" s="562"/>
      <c r="V80" s="563"/>
      <c r="X80" s="461"/>
      <c r="Y80" s="462"/>
      <c r="Z80" s="462"/>
      <c r="AA80" s="462"/>
      <c r="AB80" s="462"/>
      <c r="AC80" s="462"/>
      <c r="AD80" s="462"/>
      <c r="AE80" s="462"/>
      <c r="AF80" s="471"/>
      <c r="AG80" s="471"/>
      <c r="AH80" s="472"/>
      <c r="AI80" s="471"/>
      <c r="AJ80" s="471"/>
      <c r="AK80" s="471"/>
      <c r="AL80" s="473"/>
      <c r="AM80" s="473"/>
      <c r="AN80" s="473"/>
    </row>
    <row r="81" spans="1:45" ht="15.6" x14ac:dyDescent="0.3">
      <c r="A81" s="226" t="s">
        <v>303</v>
      </c>
      <c r="B81" s="525">
        <v>3</v>
      </c>
      <c r="C81" s="475"/>
      <c r="D81" s="477"/>
      <c r="E81" s="476"/>
      <c r="F81" s="477"/>
      <c r="G81" s="477"/>
      <c r="H81" s="477"/>
      <c r="I81" s="477"/>
      <c r="J81" s="478"/>
      <c r="K81" s="478"/>
      <c r="L81" s="478"/>
      <c r="M81" s="478"/>
      <c r="N81" s="467"/>
      <c r="O81" s="468"/>
      <c r="P81" s="469"/>
      <c r="Q81" s="468"/>
      <c r="R81" s="469"/>
      <c r="S81" s="468"/>
      <c r="T81" s="470"/>
      <c r="U81" s="562"/>
      <c r="V81" s="563"/>
      <c r="X81" s="520"/>
      <c r="Y81" s="483"/>
      <c r="Z81" s="483"/>
      <c r="AA81" s="483"/>
      <c r="AB81" s="483"/>
      <c r="AC81" s="483"/>
      <c r="AD81" s="483"/>
      <c r="AE81" s="483"/>
      <c r="AF81" s="483"/>
      <c r="AG81" s="483"/>
      <c r="AH81" s="483"/>
      <c r="AI81" s="483"/>
      <c r="AJ81" s="483"/>
      <c r="AK81" s="483"/>
      <c r="AL81" s="484"/>
      <c r="AM81" s="485"/>
      <c r="AN81" s="473"/>
    </row>
    <row r="82" spans="1:45" ht="15.6" x14ac:dyDescent="0.3">
      <c r="A82" s="226" t="s">
        <v>299</v>
      </c>
      <c r="B82" s="526">
        <v>4</v>
      </c>
      <c r="C82" s="475"/>
      <c r="D82" s="477"/>
      <c r="E82" s="477"/>
      <c r="F82" s="476"/>
      <c r="G82" s="477"/>
      <c r="H82" s="477"/>
      <c r="I82" s="477"/>
      <c r="J82" s="478"/>
      <c r="K82" s="478"/>
      <c r="L82" s="478"/>
      <c r="M82" s="478"/>
      <c r="N82" s="467"/>
      <c r="O82" s="468"/>
      <c r="P82" s="469"/>
      <c r="Q82" s="468"/>
      <c r="R82" s="469"/>
      <c r="S82" s="468"/>
      <c r="T82" s="470"/>
      <c r="U82" s="562"/>
      <c r="V82" s="563"/>
      <c r="X82" s="486"/>
      <c r="Y82" s="487"/>
      <c r="Z82" s="483"/>
      <c r="AA82" s="483"/>
      <c r="AB82" s="483"/>
      <c r="AC82" s="483"/>
      <c r="AD82" s="483"/>
      <c r="AE82" s="483"/>
      <c r="AF82" s="483"/>
      <c r="AG82" s="483"/>
      <c r="AH82" s="483"/>
      <c r="AI82" s="483"/>
      <c r="AJ82" s="483"/>
      <c r="AK82" s="483"/>
      <c r="AL82" s="484"/>
      <c r="AM82" s="485"/>
      <c r="AN82" s="473"/>
    </row>
    <row r="83" spans="1:45" ht="15.6" x14ac:dyDescent="0.3">
      <c r="A83" s="226" t="s">
        <v>576</v>
      </c>
      <c r="B83" s="525">
        <v>5</v>
      </c>
      <c r="C83" s="475"/>
      <c r="D83" s="477"/>
      <c r="E83" s="477"/>
      <c r="F83" s="477"/>
      <c r="G83" s="476"/>
      <c r="H83" s="477"/>
      <c r="I83" s="477"/>
      <c r="J83" s="478"/>
      <c r="K83" s="478"/>
      <c r="L83" s="478"/>
      <c r="M83" s="478"/>
      <c r="N83" s="467"/>
      <c r="O83" s="468"/>
      <c r="P83" s="469"/>
      <c r="Q83" s="468"/>
      <c r="R83" s="469"/>
      <c r="S83" s="468"/>
      <c r="T83" s="470"/>
      <c r="U83" s="562"/>
      <c r="V83" s="563"/>
      <c r="X83" s="520"/>
      <c r="Y83" s="483"/>
      <c r="Z83" s="483"/>
      <c r="AA83" s="483"/>
      <c r="AB83" s="483"/>
      <c r="AC83" s="483"/>
      <c r="AD83" s="483"/>
      <c r="AE83" s="483"/>
      <c r="AF83" s="483"/>
      <c r="AG83" s="483"/>
      <c r="AH83" s="483"/>
      <c r="AI83" s="490"/>
      <c r="AJ83" s="484"/>
      <c r="AK83" s="484"/>
      <c r="AL83" s="484"/>
      <c r="AM83" s="485"/>
      <c r="AN83" s="473"/>
    </row>
    <row r="84" spans="1:45" ht="15.6" x14ac:dyDescent="0.3">
      <c r="A84" s="226" t="s">
        <v>577</v>
      </c>
      <c r="B84" s="526">
        <v>6</v>
      </c>
      <c r="C84" s="475"/>
      <c r="D84" s="477"/>
      <c r="E84" s="477"/>
      <c r="F84" s="477"/>
      <c r="G84" s="477"/>
      <c r="H84" s="476"/>
      <c r="I84" s="477"/>
      <c r="J84" s="478"/>
      <c r="K84" s="478"/>
      <c r="L84" s="478"/>
      <c r="M84" s="478"/>
      <c r="N84" s="467"/>
      <c r="O84" s="468"/>
      <c r="P84" s="469"/>
      <c r="Q84" s="468"/>
      <c r="R84" s="469"/>
      <c r="S84" s="468"/>
      <c r="T84" s="470"/>
      <c r="U84" s="562"/>
      <c r="V84" s="563"/>
      <c r="X84" s="484"/>
      <c r="Y84" s="484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4"/>
      <c r="AK84" s="484"/>
      <c r="AL84" s="484"/>
      <c r="AM84" s="485"/>
      <c r="AN84" s="473"/>
    </row>
    <row r="85" spans="1:45" ht="15.6" x14ac:dyDescent="0.3">
      <c r="A85" s="527" t="s">
        <v>587</v>
      </c>
      <c r="B85" s="525">
        <v>7</v>
      </c>
      <c r="C85" s="475"/>
      <c r="D85" s="477"/>
      <c r="E85" s="477"/>
      <c r="F85" s="477"/>
      <c r="G85" s="477"/>
      <c r="H85" s="477"/>
      <c r="I85" s="476"/>
      <c r="J85" s="492"/>
      <c r="K85" s="492"/>
      <c r="L85" s="492"/>
      <c r="M85" s="492"/>
      <c r="N85" s="493"/>
      <c r="O85" s="468"/>
      <c r="P85" s="469"/>
      <c r="Q85" s="468"/>
      <c r="R85" s="469"/>
      <c r="S85" s="468"/>
      <c r="T85" s="470"/>
      <c r="U85" s="562"/>
      <c r="V85" s="563"/>
      <c r="X85" s="487"/>
      <c r="Y85" s="487"/>
      <c r="Z85" s="483"/>
      <c r="AA85" s="483"/>
      <c r="AB85" s="483"/>
      <c r="AC85" s="483"/>
      <c r="AD85" s="483"/>
      <c r="AE85" s="483"/>
      <c r="AF85" s="483"/>
      <c r="AG85" s="483"/>
      <c r="AH85" s="483"/>
      <c r="AI85" s="483"/>
      <c r="AJ85" s="484"/>
      <c r="AK85" s="484"/>
      <c r="AL85" s="484"/>
      <c r="AM85" s="485"/>
      <c r="AN85" s="473"/>
    </row>
    <row r="86" spans="1:45" ht="15.6" x14ac:dyDescent="0.3">
      <c r="A86" s="527"/>
      <c r="B86" s="526">
        <v>8</v>
      </c>
      <c r="C86" s="496"/>
      <c r="D86" s="497"/>
      <c r="E86" s="497"/>
      <c r="F86" s="497"/>
      <c r="G86" s="497"/>
      <c r="H86" s="497"/>
      <c r="I86" s="498"/>
      <c r="J86" s="499"/>
      <c r="K86" s="500"/>
      <c r="L86" s="500"/>
      <c r="M86" s="500"/>
      <c r="N86" s="493"/>
      <c r="O86" s="468"/>
      <c r="P86" s="469"/>
      <c r="Q86" s="468"/>
      <c r="R86" s="469"/>
      <c r="S86" s="468"/>
      <c r="T86" s="470"/>
      <c r="U86" s="562"/>
      <c r="V86" s="563"/>
      <c r="X86" s="520"/>
      <c r="Y86" s="484"/>
      <c r="Z86" s="484"/>
      <c r="AA86" s="484"/>
      <c r="AB86" s="484"/>
      <c r="AC86" s="484"/>
      <c r="AD86" s="484"/>
      <c r="AE86" s="484"/>
      <c r="AF86" s="484"/>
      <c r="AG86" s="484"/>
      <c r="AH86" s="484"/>
      <c r="AI86" s="484"/>
      <c r="AJ86" s="484"/>
      <c r="AK86" s="484"/>
      <c r="AL86" s="484"/>
      <c r="AM86" s="484"/>
    </row>
    <row r="87" spans="1:45" ht="15.6" x14ac:dyDescent="0.3">
      <c r="A87" s="527"/>
      <c r="B87" s="525">
        <v>9</v>
      </c>
      <c r="C87" s="496"/>
      <c r="D87" s="497"/>
      <c r="E87" s="497"/>
      <c r="F87" s="497"/>
      <c r="G87" s="497"/>
      <c r="H87" s="497"/>
      <c r="I87" s="498"/>
      <c r="J87" s="500"/>
      <c r="K87" s="499"/>
      <c r="L87" s="500"/>
      <c r="M87" s="500"/>
      <c r="N87" s="493"/>
      <c r="O87" s="468"/>
      <c r="P87" s="469"/>
      <c r="Q87" s="468"/>
      <c r="R87" s="469"/>
      <c r="S87" s="468"/>
      <c r="T87" s="470"/>
      <c r="U87" s="562"/>
      <c r="V87" s="563"/>
      <c r="X87" s="484"/>
      <c r="AF87" s="484"/>
      <c r="AG87" s="484"/>
      <c r="AH87" s="484"/>
      <c r="AI87" s="484"/>
      <c r="AJ87" s="484"/>
      <c r="AK87" s="483"/>
      <c r="AL87" s="483"/>
      <c r="AM87" s="501"/>
      <c r="AN87" s="471"/>
    </row>
    <row r="88" spans="1:45" ht="15.6" x14ac:dyDescent="0.3">
      <c r="A88" s="527"/>
      <c r="B88" s="526">
        <v>10</v>
      </c>
      <c r="C88" s="496"/>
      <c r="D88" s="497"/>
      <c r="E88" s="497"/>
      <c r="F88" s="497"/>
      <c r="G88" s="497"/>
      <c r="H88" s="497"/>
      <c r="I88" s="498"/>
      <c r="J88" s="500"/>
      <c r="K88" s="500"/>
      <c r="L88" s="499"/>
      <c r="M88" s="500"/>
      <c r="N88" s="493"/>
      <c r="O88" s="468"/>
      <c r="P88" s="469"/>
      <c r="Q88" s="468"/>
      <c r="R88" s="469"/>
      <c r="S88" s="468"/>
      <c r="T88" s="470"/>
      <c r="U88" s="562"/>
      <c r="V88" s="563"/>
      <c r="X88" s="487"/>
      <c r="Y88" s="487"/>
      <c r="Z88" s="483"/>
      <c r="AA88" s="483"/>
      <c r="AB88" s="483"/>
      <c r="AC88" s="483"/>
      <c r="AD88" s="483"/>
      <c r="AE88" s="483"/>
      <c r="AF88" s="483"/>
      <c r="AG88" s="484"/>
      <c r="AH88" s="484"/>
      <c r="AI88" s="484"/>
      <c r="AJ88" s="484"/>
      <c r="AK88" s="484"/>
      <c r="AL88" s="483"/>
      <c r="AM88" s="501"/>
      <c r="AN88" s="471"/>
    </row>
    <row r="89" spans="1:45" ht="15.6" x14ac:dyDescent="0.3">
      <c r="A89" s="527"/>
      <c r="B89" s="525">
        <v>11</v>
      </c>
      <c r="C89" s="496"/>
      <c r="D89" s="497"/>
      <c r="E89" s="497"/>
      <c r="F89" s="497"/>
      <c r="G89" s="497"/>
      <c r="H89" s="497"/>
      <c r="I89" s="498"/>
      <c r="J89" s="500"/>
      <c r="K89" s="500"/>
      <c r="L89" s="500"/>
      <c r="M89" s="499"/>
      <c r="N89" s="493"/>
      <c r="O89" s="468"/>
      <c r="P89" s="469"/>
      <c r="Q89" s="468"/>
      <c r="R89" s="469"/>
      <c r="S89" s="468"/>
      <c r="T89" s="470"/>
      <c r="U89" s="562"/>
      <c r="V89" s="563"/>
      <c r="X89" s="520"/>
      <c r="Y89" s="484"/>
      <c r="Z89" s="484"/>
      <c r="AA89" s="484"/>
      <c r="AB89" s="484"/>
      <c r="AC89" s="484"/>
      <c r="AD89" s="484"/>
      <c r="AE89" s="484"/>
      <c r="AF89" s="484"/>
      <c r="AG89" s="484"/>
      <c r="AH89" s="484"/>
      <c r="AI89" s="484"/>
      <c r="AJ89" s="484"/>
      <c r="AK89" s="484"/>
      <c r="AL89" s="484"/>
      <c r="AM89" s="484"/>
      <c r="AN89" s="484"/>
      <c r="AO89" s="484"/>
      <c r="AP89" s="484"/>
      <c r="AQ89" s="484"/>
      <c r="AR89" s="484"/>
      <c r="AS89" s="484"/>
    </row>
    <row r="90" spans="1:45" ht="16.2" thickBot="1" x14ac:dyDescent="0.35">
      <c r="A90" s="530"/>
      <c r="B90" s="531">
        <v>12</v>
      </c>
      <c r="C90" s="505"/>
      <c r="D90" s="506"/>
      <c r="E90" s="506"/>
      <c r="F90" s="506"/>
      <c r="G90" s="506"/>
      <c r="H90" s="506"/>
      <c r="I90" s="506"/>
      <c r="J90" s="507"/>
      <c r="K90" s="507"/>
      <c r="L90" s="507"/>
      <c r="M90" s="507"/>
      <c r="N90" s="508"/>
      <c r="O90" s="509"/>
      <c r="P90" s="510"/>
      <c r="Q90" s="509"/>
      <c r="R90" s="510"/>
      <c r="S90" s="509"/>
      <c r="T90" s="511"/>
      <c r="U90" s="569"/>
      <c r="V90" s="570"/>
      <c r="X90" s="484"/>
      <c r="AI90" s="490"/>
      <c r="AJ90" s="490"/>
      <c r="AK90" s="490"/>
      <c r="AL90" s="490"/>
      <c r="AM90" s="502"/>
      <c r="AN90" s="462"/>
    </row>
    <row r="91" spans="1:45" ht="15.6" x14ac:dyDescent="0.3"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484"/>
      <c r="AI91" s="484"/>
      <c r="AJ91" s="484"/>
      <c r="AK91" s="484"/>
      <c r="AL91" s="484"/>
      <c r="AM91" s="512"/>
      <c r="AN91" s="513"/>
    </row>
    <row r="92" spans="1:45" ht="16.2" thickBot="1" x14ac:dyDescent="0.35">
      <c r="A92" s="484" t="s">
        <v>151</v>
      </c>
      <c r="B92" s="483"/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4"/>
      <c r="P92" s="485"/>
      <c r="Q92" s="473"/>
      <c r="X92" s="520"/>
      <c r="Y92" s="484"/>
      <c r="Z92" s="484"/>
      <c r="AA92" s="484"/>
      <c r="AB92" s="484"/>
      <c r="AC92" s="484"/>
      <c r="AD92" s="484"/>
      <c r="AE92" s="484"/>
      <c r="AF92" s="484"/>
      <c r="AG92" s="484"/>
      <c r="AH92" s="484"/>
      <c r="AI92" s="484"/>
      <c r="AJ92" s="484"/>
      <c r="AK92" s="484"/>
      <c r="AL92" s="484"/>
      <c r="AM92" s="512"/>
      <c r="AN92" s="513"/>
    </row>
    <row r="93" spans="1:45" ht="16.2" thickBot="1" x14ac:dyDescent="0.35">
      <c r="A93" s="479" t="s">
        <v>64</v>
      </c>
      <c r="B93" s="495" t="s">
        <v>132</v>
      </c>
      <c r="C93" s="495" t="s">
        <v>28</v>
      </c>
      <c r="D93" s="495" t="s">
        <v>62</v>
      </c>
      <c r="E93" s="495" t="s">
        <v>98</v>
      </c>
      <c r="F93" s="495" t="s">
        <v>74</v>
      </c>
      <c r="G93" s="495" t="s">
        <v>128</v>
      </c>
      <c r="H93" s="495" t="s">
        <v>108</v>
      </c>
      <c r="I93" s="495" t="s">
        <v>25</v>
      </c>
      <c r="J93" s="495" t="s">
        <v>72</v>
      </c>
      <c r="K93" s="495" t="s">
        <v>110</v>
      </c>
      <c r="L93" s="495" t="s">
        <v>67</v>
      </c>
      <c r="M93" s="495" t="s">
        <v>1</v>
      </c>
      <c r="N93" s="495" t="s">
        <v>135</v>
      </c>
      <c r="O93" s="495" t="s">
        <v>96</v>
      </c>
      <c r="P93" s="495" t="s">
        <v>129</v>
      </c>
      <c r="Q93" s="495" t="s">
        <v>109</v>
      </c>
      <c r="R93" s="495" t="s">
        <v>127</v>
      </c>
      <c r="S93" s="495" t="s">
        <v>8</v>
      </c>
      <c r="T93" s="495" t="s">
        <v>48</v>
      </c>
      <c r="U93" s="495" t="s">
        <v>76</v>
      </c>
      <c r="V93" s="495" t="s">
        <v>142</v>
      </c>
      <c r="X93" s="483"/>
      <c r="Y93" s="484"/>
      <c r="Z93" s="485"/>
      <c r="AA93" s="473"/>
      <c r="AM93" s="512"/>
      <c r="AN93" s="513"/>
    </row>
    <row r="94" spans="1:45" ht="15.6" x14ac:dyDescent="0.3">
      <c r="A94" s="484" t="s">
        <v>71</v>
      </c>
      <c r="L94" s="490"/>
      <c r="M94" s="490"/>
      <c r="N94" s="490"/>
      <c r="O94" s="490"/>
      <c r="P94" s="502"/>
      <c r="Q94" s="462"/>
      <c r="X94" s="483"/>
      <c r="Y94" s="484"/>
      <c r="Z94" s="485"/>
      <c r="AA94" s="473"/>
      <c r="AB94" s="484"/>
      <c r="AC94" s="484"/>
      <c r="AD94" s="484"/>
      <c r="AE94" s="484"/>
      <c r="AF94" s="484"/>
      <c r="AG94" s="484"/>
      <c r="AH94" s="484"/>
      <c r="AI94" s="484"/>
      <c r="AJ94" s="484"/>
      <c r="AK94" s="484"/>
      <c r="AL94" s="484"/>
      <c r="AM94" s="512"/>
      <c r="AN94" s="513"/>
    </row>
    <row r="95" spans="1:45" ht="15.6" x14ac:dyDescent="0.3">
      <c r="A95" s="484"/>
      <c r="B95" s="484"/>
      <c r="C95" s="484"/>
      <c r="D95" s="484"/>
      <c r="E95" s="484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512"/>
      <c r="Q95" s="513"/>
      <c r="X95" s="484"/>
      <c r="Y95" s="484"/>
      <c r="Z95" s="484"/>
      <c r="AA95" s="484"/>
      <c r="AB95" s="484"/>
      <c r="AC95" s="484"/>
      <c r="AD95" s="484"/>
      <c r="AE95" s="484"/>
      <c r="AF95" s="484"/>
      <c r="AG95" s="484"/>
      <c r="AH95" s="484"/>
      <c r="AI95" s="484"/>
      <c r="AJ95" s="484"/>
      <c r="AK95" s="484"/>
      <c r="AL95" s="484"/>
      <c r="AM95" s="512"/>
      <c r="AN95" s="513"/>
    </row>
    <row r="96" spans="1:45" ht="15.6" x14ac:dyDescent="0.3">
      <c r="A96" s="520"/>
      <c r="B96" s="483"/>
      <c r="C96" s="483"/>
      <c r="D96" s="483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4"/>
      <c r="P96" s="485"/>
      <c r="Q96" s="473"/>
      <c r="X96" s="484"/>
      <c r="Y96" s="484"/>
      <c r="Z96" s="484"/>
      <c r="AA96" s="484"/>
      <c r="AB96" s="484"/>
      <c r="AC96" s="484"/>
      <c r="AD96" s="484"/>
      <c r="AE96" s="484"/>
      <c r="AF96" s="484"/>
      <c r="AG96" s="484"/>
      <c r="AH96" s="484"/>
      <c r="AI96" s="484"/>
      <c r="AJ96" s="484"/>
      <c r="AK96" s="484"/>
      <c r="AL96" s="484"/>
      <c r="AM96" s="512"/>
      <c r="AN96" s="513"/>
    </row>
    <row r="97" spans="1:45" ht="15.6" x14ac:dyDescent="0.3">
      <c r="A97" s="486"/>
      <c r="B97" s="487"/>
      <c r="C97" s="483"/>
      <c r="D97" s="483"/>
      <c r="E97" s="483"/>
      <c r="F97" s="483"/>
      <c r="G97" s="483"/>
      <c r="H97" s="483"/>
      <c r="I97" s="483"/>
      <c r="J97" s="520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X97" s="484"/>
      <c r="Y97" s="485"/>
      <c r="Z97" s="473"/>
      <c r="AA97" s="484"/>
      <c r="AB97" s="484"/>
      <c r="AC97" s="484"/>
      <c r="AD97" s="484"/>
      <c r="AE97" s="484"/>
      <c r="AF97" s="484"/>
      <c r="AG97" s="484"/>
      <c r="AH97" s="484"/>
      <c r="AI97" s="484"/>
      <c r="AJ97" s="484"/>
      <c r="AK97" s="484"/>
      <c r="AL97" s="484"/>
      <c r="AM97" s="512"/>
      <c r="AN97" s="513"/>
    </row>
    <row r="98" spans="1:45" ht="22.8" x14ac:dyDescent="0.4">
      <c r="A98" s="535"/>
      <c r="J98" s="486"/>
      <c r="K98" s="487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X98" s="520"/>
      <c r="Y98" s="484"/>
      <c r="Z98" s="484"/>
      <c r="AA98" s="484"/>
      <c r="AB98" s="484"/>
      <c r="AC98" s="484"/>
      <c r="AD98" s="484"/>
      <c r="AE98" s="484"/>
      <c r="AF98" s="484"/>
      <c r="AG98" s="484"/>
      <c r="AH98" s="484"/>
      <c r="AI98" s="484"/>
      <c r="AJ98" s="484"/>
      <c r="AK98" s="484"/>
      <c r="AL98" s="484"/>
      <c r="AM98" s="484"/>
      <c r="AN98" s="484"/>
      <c r="AO98" s="484"/>
      <c r="AP98" s="484"/>
      <c r="AQ98" s="484"/>
      <c r="AR98" s="484"/>
      <c r="AS98" s="484"/>
    </row>
    <row r="99" spans="1:45" ht="22.8" x14ac:dyDescent="0.4">
      <c r="A99" s="535"/>
      <c r="X99" s="484"/>
      <c r="AM99" s="512"/>
      <c r="AN99" s="513"/>
    </row>
    <row r="100" spans="1:45" ht="22.8" x14ac:dyDescent="0.4">
      <c r="A100" s="535" t="s">
        <v>0</v>
      </c>
      <c r="X100" s="484"/>
      <c r="Y100" s="484"/>
      <c r="Z100" s="484"/>
      <c r="AA100" s="484"/>
      <c r="AB100" s="484"/>
      <c r="AC100" s="484"/>
      <c r="AD100" s="484"/>
      <c r="AE100" s="484"/>
      <c r="AF100" s="484"/>
      <c r="AG100" s="484"/>
      <c r="AH100" s="484"/>
      <c r="AI100" s="484"/>
      <c r="AJ100" s="484"/>
      <c r="AK100" s="484"/>
      <c r="AL100" s="484"/>
      <c r="AM100" s="484"/>
      <c r="AN100" s="462"/>
    </row>
    <row r="101" spans="1:45" ht="13.8" thickBot="1" x14ac:dyDescent="0.3"/>
    <row r="102" spans="1:45" ht="98.25" customHeight="1" thickBot="1" x14ac:dyDescent="0.55000000000000004">
      <c r="A102" s="552" t="s">
        <v>117</v>
      </c>
      <c r="B102" s="579"/>
      <c r="C102" s="554" t="s">
        <v>155</v>
      </c>
      <c r="D102" s="555"/>
      <c r="E102" s="556"/>
      <c r="F102" s="556"/>
      <c r="G102" s="556"/>
      <c r="H102" s="556"/>
      <c r="I102" s="556"/>
      <c r="J102" s="556"/>
      <c r="K102" s="557"/>
      <c r="L102" s="558">
        <v>2</v>
      </c>
      <c r="M102" s="559"/>
      <c r="N102" s="450" t="s">
        <v>69</v>
      </c>
      <c r="O102" s="560" t="s">
        <v>157</v>
      </c>
      <c r="P102" s="561"/>
      <c r="Q102" s="560" t="s">
        <v>156</v>
      </c>
      <c r="R102" s="561"/>
      <c r="S102" s="560" t="s">
        <v>73</v>
      </c>
      <c r="T102" s="561"/>
      <c r="U102" s="574" t="s">
        <v>95</v>
      </c>
      <c r="V102" s="575"/>
      <c r="W102" s="448" t="s">
        <v>147</v>
      </c>
    </row>
    <row r="103" spans="1:45" ht="16.2" thickBot="1" x14ac:dyDescent="0.35">
      <c r="A103" s="457" t="s">
        <v>100</v>
      </c>
      <c r="B103" s="522"/>
      <c r="C103" s="453">
        <v>1</v>
      </c>
      <c r="D103" s="454">
        <v>2</v>
      </c>
      <c r="E103" s="454">
        <v>3</v>
      </c>
      <c r="F103" s="454">
        <v>4</v>
      </c>
      <c r="G103" s="454">
        <v>5</v>
      </c>
      <c r="H103" s="454">
        <v>6</v>
      </c>
      <c r="I103" s="454">
        <v>7</v>
      </c>
      <c r="J103" s="454">
        <v>8</v>
      </c>
      <c r="K103" s="454">
        <v>9</v>
      </c>
      <c r="L103" s="455">
        <v>10</v>
      </c>
      <c r="M103" s="455">
        <v>11</v>
      </c>
      <c r="N103" s="456">
        <v>12</v>
      </c>
      <c r="O103" s="457" t="s">
        <v>99</v>
      </c>
      <c r="P103" s="458" t="s">
        <v>101</v>
      </c>
      <c r="Q103" s="459" t="s">
        <v>99</v>
      </c>
      <c r="R103" s="456" t="s">
        <v>101</v>
      </c>
      <c r="S103" s="459" t="s">
        <v>99</v>
      </c>
      <c r="T103" s="460" t="s">
        <v>101</v>
      </c>
      <c r="U103" s="576"/>
      <c r="V103" s="577"/>
      <c r="X103" s="520"/>
      <c r="Y103" s="484"/>
      <c r="Z103" s="484"/>
      <c r="AA103" s="484"/>
      <c r="AB103" s="484"/>
      <c r="AC103" s="484"/>
      <c r="AD103" s="484"/>
      <c r="AE103" s="484"/>
      <c r="AF103" s="484"/>
      <c r="AG103" s="484"/>
      <c r="AH103" s="484"/>
      <c r="AI103" s="484"/>
      <c r="AJ103" s="484"/>
      <c r="AK103" s="484"/>
      <c r="AL103" s="484"/>
      <c r="AM103" s="484"/>
      <c r="AN103" s="484"/>
      <c r="AO103" s="484"/>
      <c r="AP103" s="484"/>
      <c r="AQ103" s="484"/>
      <c r="AR103" s="484"/>
      <c r="AS103" s="484"/>
    </row>
    <row r="104" spans="1:45" ht="15.6" x14ac:dyDescent="0.3">
      <c r="A104" s="226" t="s">
        <v>289</v>
      </c>
      <c r="B104" s="525">
        <v>1</v>
      </c>
      <c r="C104" s="464"/>
      <c r="D104" s="465"/>
      <c r="E104" s="465"/>
      <c r="F104" s="465"/>
      <c r="G104" s="465"/>
      <c r="H104" s="465"/>
      <c r="I104" s="465"/>
      <c r="J104" s="466"/>
      <c r="K104" s="466"/>
      <c r="L104" s="466"/>
      <c r="M104" s="466"/>
      <c r="N104" s="467"/>
      <c r="O104" s="468"/>
      <c r="P104" s="469"/>
      <c r="Q104" s="468"/>
      <c r="R104" s="469"/>
      <c r="S104" s="468"/>
      <c r="T104" s="470"/>
      <c r="U104" s="562"/>
      <c r="V104" s="563"/>
      <c r="X104" s="484"/>
    </row>
    <row r="105" spans="1:45" ht="15.6" x14ac:dyDescent="0.3">
      <c r="A105" s="226" t="s">
        <v>285</v>
      </c>
      <c r="B105" s="526">
        <v>2</v>
      </c>
      <c r="C105" s="475"/>
      <c r="D105" s="476"/>
      <c r="E105" s="477"/>
      <c r="F105" s="477"/>
      <c r="G105" s="477"/>
      <c r="H105" s="477"/>
      <c r="I105" s="477"/>
      <c r="J105" s="478"/>
      <c r="K105" s="478"/>
      <c r="L105" s="478"/>
      <c r="M105" s="478"/>
      <c r="N105" s="467"/>
      <c r="O105" s="468"/>
      <c r="P105" s="469"/>
      <c r="Q105" s="468"/>
      <c r="R105" s="469"/>
      <c r="S105" s="468"/>
      <c r="T105" s="470"/>
      <c r="U105" s="562"/>
      <c r="V105" s="563"/>
      <c r="X105" s="484"/>
      <c r="Y105" s="484"/>
      <c r="Z105" s="484"/>
      <c r="AA105" s="484"/>
      <c r="AB105" s="484"/>
      <c r="AC105" s="484"/>
      <c r="AD105" s="484"/>
      <c r="AE105" s="484"/>
      <c r="AF105" s="484"/>
      <c r="AG105" s="484"/>
      <c r="AH105" s="484"/>
      <c r="AI105" s="484"/>
      <c r="AJ105" s="484"/>
      <c r="AK105" s="484"/>
      <c r="AL105" s="484"/>
      <c r="AM105" s="484"/>
      <c r="AN105" s="484"/>
      <c r="AO105" s="484"/>
      <c r="AP105" s="484"/>
      <c r="AQ105" s="484"/>
      <c r="AR105" s="484"/>
      <c r="AS105" s="484"/>
    </row>
    <row r="106" spans="1:45" ht="15.6" x14ac:dyDescent="0.3">
      <c r="A106" s="226" t="s">
        <v>296</v>
      </c>
      <c r="B106" s="525">
        <v>3</v>
      </c>
      <c r="C106" s="475"/>
      <c r="D106" s="477"/>
      <c r="E106" s="476"/>
      <c r="F106" s="477"/>
      <c r="G106" s="477"/>
      <c r="H106" s="477"/>
      <c r="I106" s="477"/>
      <c r="J106" s="478"/>
      <c r="K106" s="478"/>
      <c r="L106" s="478"/>
      <c r="M106" s="478"/>
      <c r="N106" s="467"/>
      <c r="O106" s="468"/>
      <c r="P106" s="469"/>
      <c r="Q106" s="468"/>
      <c r="R106" s="469"/>
      <c r="S106" s="468"/>
      <c r="T106" s="470"/>
      <c r="U106" s="562"/>
      <c r="V106" s="563"/>
      <c r="X106" s="490"/>
      <c r="AE106" s="490"/>
      <c r="AF106" s="490"/>
      <c r="AG106" s="490"/>
      <c r="AH106" s="490"/>
      <c r="AI106" s="490"/>
      <c r="AJ106" s="490"/>
      <c r="AK106" s="490"/>
      <c r="AL106" s="490"/>
      <c r="AM106" s="502"/>
      <c r="AN106" s="462"/>
    </row>
    <row r="107" spans="1:45" ht="15.6" x14ac:dyDescent="0.3">
      <c r="A107" s="207" t="s">
        <v>294</v>
      </c>
      <c r="B107" s="526">
        <v>4</v>
      </c>
      <c r="C107" s="475"/>
      <c r="D107" s="477"/>
      <c r="E107" s="477"/>
      <c r="F107" s="476"/>
      <c r="G107" s="477"/>
      <c r="H107" s="477"/>
      <c r="I107" s="477"/>
      <c r="J107" s="478"/>
      <c r="K107" s="478"/>
      <c r="L107" s="478"/>
      <c r="M107" s="478"/>
      <c r="N107" s="467"/>
      <c r="O107" s="468"/>
      <c r="P107" s="469"/>
      <c r="Q107" s="468"/>
      <c r="R107" s="469"/>
      <c r="S107" s="468"/>
      <c r="T107" s="470"/>
      <c r="U107" s="562"/>
      <c r="V107" s="563"/>
      <c r="Y107" s="484"/>
      <c r="Z107" s="484"/>
      <c r="AA107" s="484"/>
      <c r="AM107" s="502"/>
      <c r="AN107" s="462"/>
    </row>
    <row r="108" spans="1:45" ht="15.6" x14ac:dyDescent="0.3">
      <c r="A108" s="537" t="s">
        <v>579</v>
      </c>
      <c r="B108" s="525">
        <v>5</v>
      </c>
      <c r="C108" s="475"/>
      <c r="D108" s="477"/>
      <c r="E108" s="477"/>
      <c r="F108" s="477"/>
      <c r="G108" s="476"/>
      <c r="H108" s="477"/>
      <c r="I108" s="477"/>
      <c r="J108" s="478"/>
      <c r="K108" s="478"/>
      <c r="L108" s="478"/>
      <c r="M108" s="478"/>
      <c r="N108" s="467"/>
      <c r="O108" s="468"/>
      <c r="P108" s="469"/>
      <c r="Q108" s="468"/>
      <c r="R108" s="469"/>
      <c r="S108" s="468"/>
      <c r="T108" s="470"/>
      <c r="U108" s="562"/>
      <c r="V108" s="563"/>
    </row>
    <row r="109" spans="1:45" ht="15.6" x14ac:dyDescent="0.3">
      <c r="A109" s="226" t="s">
        <v>295</v>
      </c>
      <c r="B109" s="526">
        <v>6</v>
      </c>
      <c r="C109" s="475"/>
      <c r="D109" s="477"/>
      <c r="E109" s="477"/>
      <c r="F109" s="477"/>
      <c r="G109" s="477"/>
      <c r="H109" s="476"/>
      <c r="I109" s="477"/>
      <c r="J109" s="478"/>
      <c r="K109" s="478"/>
      <c r="L109" s="478"/>
      <c r="M109" s="478"/>
      <c r="N109" s="467"/>
      <c r="O109" s="468"/>
      <c r="P109" s="469"/>
      <c r="Q109" s="468"/>
      <c r="R109" s="469"/>
      <c r="S109" s="468"/>
      <c r="T109" s="470"/>
      <c r="U109" s="562"/>
      <c r="V109" s="563"/>
    </row>
    <row r="110" spans="1:45" ht="15.6" x14ac:dyDescent="0.3">
      <c r="A110" s="226" t="s">
        <v>580</v>
      </c>
      <c r="B110" s="525">
        <v>7</v>
      </c>
      <c r="C110" s="475"/>
      <c r="D110" s="477"/>
      <c r="E110" s="477"/>
      <c r="F110" s="477"/>
      <c r="G110" s="477"/>
      <c r="H110" s="477"/>
      <c r="I110" s="476"/>
      <c r="J110" s="492"/>
      <c r="K110" s="492"/>
      <c r="L110" s="492"/>
      <c r="M110" s="492"/>
      <c r="N110" s="493"/>
      <c r="O110" s="468"/>
      <c r="P110" s="469"/>
      <c r="Q110" s="468"/>
      <c r="R110" s="469"/>
      <c r="S110" s="468"/>
      <c r="T110" s="470"/>
      <c r="U110" s="562"/>
      <c r="V110" s="563"/>
      <c r="X110" s="532"/>
      <c r="Y110" s="484"/>
      <c r="Z110" s="484"/>
      <c r="AA110" s="484"/>
      <c r="AB110" s="484"/>
      <c r="AC110" s="484"/>
      <c r="AD110" s="484"/>
      <c r="AE110" s="484"/>
      <c r="AF110" s="484"/>
      <c r="AG110" s="484"/>
      <c r="AH110" s="484"/>
      <c r="AI110" s="484"/>
      <c r="AJ110" s="484"/>
      <c r="AK110" s="484"/>
      <c r="AL110" s="484"/>
      <c r="AM110" s="484"/>
      <c r="AN110" s="484"/>
      <c r="AO110" s="484"/>
      <c r="AP110" s="484"/>
      <c r="AQ110" s="484"/>
      <c r="AR110" s="484"/>
      <c r="AS110" s="484"/>
    </row>
    <row r="111" spans="1:45" ht="15.6" x14ac:dyDescent="0.3">
      <c r="A111" s="527"/>
      <c r="B111" s="526">
        <v>8</v>
      </c>
      <c r="C111" s="496"/>
      <c r="D111" s="497"/>
      <c r="E111" s="497"/>
      <c r="F111" s="497"/>
      <c r="G111" s="497"/>
      <c r="H111" s="497"/>
      <c r="I111" s="498"/>
      <c r="J111" s="499"/>
      <c r="K111" s="500"/>
      <c r="L111" s="500"/>
      <c r="M111" s="500"/>
      <c r="N111" s="493"/>
      <c r="O111" s="468"/>
      <c r="P111" s="469"/>
      <c r="Q111" s="468"/>
      <c r="R111" s="469"/>
      <c r="S111" s="468"/>
      <c r="T111" s="470"/>
      <c r="U111" s="562"/>
      <c r="V111" s="563"/>
      <c r="X111" s="490"/>
      <c r="AM111" s="502"/>
      <c r="AN111" s="462"/>
    </row>
    <row r="112" spans="1:45" ht="15.6" x14ac:dyDescent="0.3">
      <c r="A112" s="527"/>
      <c r="B112" s="525">
        <v>9</v>
      </c>
      <c r="C112" s="496"/>
      <c r="D112" s="497"/>
      <c r="E112" s="497"/>
      <c r="F112" s="497"/>
      <c r="G112" s="497"/>
      <c r="H112" s="497"/>
      <c r="I112" s="498"/>
      <c r="J112" s="500"/>
      <c r="K112" s="499"/>
      <c r="L112" s="500"/>
      <c r="M112" s="500"/>
      <c r="N112" s="493"/>
      <c r="O112" s="468"/>
      <c r="P112" s="469"/>
      <c r="Q112" s="468"/>
      <c r="R112" s="469"/>
      <c r="S112" s="468"/>
      <c r="T112" s="470"/>
      <c r="U112" s="562"/>
      <c r="V112" s="563"/>
      <c r="Y112" s="484"/>
      <c r="Z112" s="484"/>
      <c r="AA112" s="484"/>
      <c r="AB112" s="484"/>
      <c r="AC112" s="484"/>
      <c r="AD112" s="484"/>
      <c r="AE112" s="484"/>
      <c r="AF112" s="484"/>
      <c r="AG112" s="484"/>
      <c r="AH112" s="484"/>
      <c r="AI112" s="484"/>
      <c r="AJ112" s="484"/>
      <c r="AK112" s="484"/>
      <c r="AL112" s="484"/>
      <c r="AM112" s="484"/>
      <c r="AN112" s="484"/>
      <c r="AO112" s="484"/>
      <c r="AP112" s="484"/>
      <c r="AQ112" s="484"/>
      <c r="AR112" s="484"/>
      <c r="AS112" s="484"/>
    </row>
    <row r="113" spans="1:45" ht="15.6" x14ac:dyDescent="0.3">
      <c r="A113" s="527"/>
      <c r="B113" s="526">
        <v>10</v>
      </c>
      <c r="C113" s="496"/>
      <c r="D113" s="497"/>
      <c r="E113" s="497"/>
      <c r="F113" s="497"/>
      <c r="G113" s="497"/>
      <c r="H113" s="497"/>
      <c r="I113" s="498"/>
      <c r="J113" s="500"/>
      <c r="K113" s="500"/>
      <c r="L113" s="499"/>
      <c r="M113" s="500"/>
      <c r="N113" s="493"/>
      <c r="O113" s="468"/>
      <c r="P113" s="469"/>
      <c r="Q113" s="468"/>
      <c r="R113" s="469"/>
      <c r="S113" s="468"/>
      <c r="T113" s="470"/>
      <c r="U113" s="562"/>
      <c r="V113" s="563"/>
    </row>
    <row r="114" spans="1:45" ht="15.6" x14ac:dyDescent="0.3">
      <c r="A114" s="527"/>
      <c r="B114" s="525">
        <v>11</v>
      </c>
      <c r="C114" s="496"/>
      <c r="D114" s="497"/>
      <c r="E114" s="497"/>
      <c r="F114" s="497"/>
      <c r="G114" s="497"/>
      <c r="H114" s="497"/>
      <c r="I114" s="498"/>
      <c r="J114" s="500"/>
      <c r="K114" s="500"/>
      <c r="L114" s="500"/>
      <c r="M114" s="499"/>
      <c r="N114" s="493"/>
      <c r="O114" s="468"/>
      <c r="P114" s="469"/>
      <c r="Q114" s="468"/>
      <c r="R114" s="469"/>
      <c r="S114" s="468"/>
      <c r="T114" s="470"/>
      <c r="U114" s="562"/>
      <c r="V114" s="563"/>
      <c r="Y114" s="484"/>
      <c r="Z114" s="484"/>
      <c r="AA114" s="484"/>
      <c r="AB114" s="484"/>
      <c r="AC114" s="484"/>
      <c r="AD114" s="484"/>
      <c r="AE114" s="484"/>
      <c r="AF114" s="484"/>
      <c r="AG114" s="484"/>
      <c r="AH114" s="484"/>
      <c r="AI114" s="484"/>
      <c r="AJ114" s="484"/>
      <c r="AK114" s="484"/>
    </row>
    <row r="115" spans="1:45" ht="16.2" thickBot="1" x14ac:dyDescent="0.35">
      <c r="A115" s="530"/>
      <c r="B115" s="531">
        <v>12</v>
      </c>
      <c r="C115" s="505"/>
      <c r="D115" s="506"/>
      <c r="E115" s="506"/>
      <c r="F115" s="506"/>
      <c r="G115" s="506"/>
      <c r="H115" s="506"/>
      <c r="I115" s="506"/>
      <c r="J115" s="507"/>
      <c r="K115" s="507"/>
      <c r="L115" s="507"/>
      <c r="M115" s="507"/>
      <c r="N115" s="508"/>
      <c r="O115" s="509"/>
      <c r="P115" s="510"/>
      <c r="Q115" s="509"/>
      <c r="R115" s="510"/>
      <c r="S115" s="509"/>
      <c r="T115" s="511"/>
      <c r="U115" s="569"/>
      <c r="V115" s="570"/>
    </row>
    <row r="116" spans="1:45" ht="16.5" customHeight="1" x14ac:dyDescent="0.25"/>
    <row r="117" spans="1:45" ht="16.5" customHeight="1" thickBot="1" x14ac:dyDescent="0.3">
      <c r="A117" s="484" t="s">
        <v>151</v>
      </c>
      <c r="B117" s="483"/>
      <c r="C117" s="483"/>
      <c r="D117" s="483"/>
      <c r="E117" s="483"/>
      <c r="F117" s="483"/>
      <c r="G117" s="483"/>
      <c r="H117" s="483"/>
      <c r="I117" s="483"/>
      <c r="J117" s="483"/>
      <c r="K117" s="483"/>
      <c r="L117" s="483"/>
      <c r="M117" s="483"/>
      <c r="N117" s="483"/>
      <c r="O117" s="484"/>
      <c r="P117" s="485"/>
      <c r="Q117" s="473"/>
      <c r="X117" s="520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4"/>
      <c r="AM117" s="484"/>
      <c r="AN117" s="484"/>
      <c r="AO117" s="484"/>
      <c r="AP117" s="484"/>
      <c r="AQ117" s="484"/>
      <c r="AR117" s="484"/>
      <c r="AS117" s="484"/>
    </row>
    <row r="118" spans="1:45" ht="16.5" customHeight="1" thickBot="1" x14ac:dyDescent="0.3">
      <c r="A118" s="479" t="s">
        <v>64</v>
      </c>
      <c r="B118" s="495" t="s">
        <v>132</v>
      </c>
      <c r="C118" s="495" t="s">
        <v>28</v>
      </c>
      <c r="D118" s="495" t="s">
        <v>62</v>
      </c>
      <c r="E118" s="495" t="s">
        <v>98</v>
      </c>
      <c r="F118" s="495" t="s">
        <v>74</v>
      </c>
      <c r="G118" s="495" t="s">
        <v>128</v>
      </c>
      <c r="H118" s="495" t="s">
        <v>108</v>
      </c>
      <c r="I118" s="495" t="s">
        <v>25</v>
      </c>
      <c r="J118" s="495" t="s">
        <v>72</v>
      </c>
      <c r="K118" s="495" t="s">
        <v>110</v>
      </c>
      <c r="L118" s="495" t="s">
        <v>67</v>
      </c>
      <c r="M118" s="495" t="s">
        <v>1</v>
      </c>
      <c r="N118" s="495" t="s">
        <v>135</v>
      </c>
      <c r="O118" s="495" t="s">
        <v>96</v>
      </c>
      <c r="P118" s="495" t="s">
        <v>129</v>
      </c>
      <c r="Q118" s="495" t="s">
        <v>109</v>
      </c>
      <c r="R118" s="495" t="s">
        <v>127</v>
      </c>
      <c r="S118" s="495" t="s">
        <v>8</v>
      </c>
      <c r="T118" s="495" t="s">
        <v>48</v>
      </c>
      <c r="U118" s="495" t="s">
        <v>76</v>
      </c>
      <c r="V118" s="495" t="s">
        <v>142</v>
      </c>
      <c r="X118" s="484"/>
    </row>
    <row r="119" spans="1:45" ht="16.5" customHeight="1" x14ac:dyDescent="0.25">
      <c r="A119" s="484" t="s">
        <v>71</v>
      </c>
      <c r="L119" s="490"/>
      <c r="M119" s="490"/>
      <c r="N119" s="490"/>
      <c r="O119" s="490"/>
      <c r="P119" s="502"/>
      <c r="Q119" s="462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484"/>
      <c r="AI119" s="484"/>
      <c r="AJ119" s="484"/>
      <c r="AK119" s="484"/>
      <c r="AL119" s="484"/>
      <c r="AM119" s="484"/>
      <c r="AN119" s="484"/>
      <c r="AO119" s="484"/>
      <c r="AP119" s="484"/>
      <c r="AQ119" s="484"/>
      <c r="AR119" s="484"/>
      <c r="AS119" s="484"/>
    </row>
    <row r="120" spans="1:45" ht="16.5" customHeight="1" x14ac:dyDescent="0.25">
      <c r="A120" s="484"/>
      <c r="B120" s="484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X120" s="490"/>
    </row>
    <row r="121" spans="1:45" ht="16.5" customHeight="1" x14ac:dyDescent="0.25">
      <c r="A121" s="490"/>
      <c r="H121" s="490"/>
      <c r="I121" s="490"/>
      <c r="J121" s="490"/>
      <c r="K121" s="490"/>
      <c r="L121" s="490"/>
      <c r="M121" s="490"/>
      <c r="N121" s="490"/>
      <c r="O121" s="490"/>
      <c r="P121" s="502"/>
      <c r="Q121" s="462"/>
      <c r="X121" s="490"/>
      <c r="Y121" s="484"/>
      <c r="Z121" s="484"/>
      <c r="AA121" s="484"/>
      <c r="AB121" s="484"/>
      <c r="AC121" s="484"/>
      <c r="AD121" s="484"/>
      <c r="AE121" s="484"/>
      <c r="AF121" s="484"/>
      <c r="AG121" s="484"/>
      <c r="AH121" s="484"/>
      <c r="AI121" s="484"/>
      <c r="AJ121" s="484"/>
      <c r="AK121" s="484"/>
      <c r="AL121" s="484"/>
      <c r="AM121" s="484"/>
      <c r="AN121" s="484"/>
      <c r="AO121" s="484"/>
      <c r="AP121" s="484"/>
      <c r="AQ121" s="484"/>
      <c r="AR121" s="484"/>
      <c r="AS121" s="484"/>
    </row>
    <row r="122" spans="1:45" ht="16.5" customHeight="1" x14ac:dyDescent="0.25">
      <c r="B122" s="484"/>
      <c r="C122" s="484"/>
      <c r="D122" s="484"/>
      <c r="P122" s="502"/>
      <c r="Q122" s="462"/>
    </row>
    <row r="123" spans="1:45" ht="16.5" customHeight="1" x14ac:dyDescent="0.25">
      <c r="Y123" s="484"/>
      <c r="Z123" s="484"/>
      <c r="AA123" s="484"/>
    </row>
    <row r="124" spans="1:45" ht="16.5" customHeight="1" x14ac:dyDescent="0.25"/>
    <row r="125" spans="1:45" ht="17.399999999999999" x14ac:dyDescent="0.3">
      <c r="A125" s="571" t="s">
        <v>53</v>
      </c>
      <c r="B125" s="584"/>
      <c r="C125" s="584"/>
      <c r="D125" s="584"/>
      <c r="E125" s="584"/>
    </row>
    <row r="126" spans="1:45" ht="13.8" thickBot="1" x14ac:dyDescent="0.3"/>
    <row r="127" spans="1:45" ht="93" customHeight="1" thickBot="1" x14ac:dyDescent="0.55000000000000004">
      <c r="A127" s="552" t="s">
        <v>117</v>
      </c>
      <c r="B127" s="579"/>
      <c r="C127" s="554" t="s">
        <v>155</v>
      </c>
      <c r="D127" s="555"/>
      <c r="E127" s="556"/>
      <c r="F127" s="556"/>
      <c r="G127" s="556"/>
      <c r="H127" s="556"/>
      <c r="I127" s="556"/>
      <c r="J127" s="556"/>
      <c r="K127" s="557"/>
      <c r="L127" s="558">
        <v>3</v>
      </c>
      <c r="M127" s="559"/>
      <c r="N127" s="450" t="s">
        <v>69</v>
      </c>
      <c r="O127" s="560" t="s">
        <v>157</v>
      </c>
      <c r="P127" s="561"/>
      <c r="Q127" s="560" t="s">
        <v>156</v>
      </c>
      <c r="R127" s="561"/>
      <c r="S127" s="560" t="s">
        <v>73</v>
      </c>
      <c r="T127" s="561"/>
      <c r="U127" s="574" t="s">
        <v>95</v>
      </c>
      <c r="V127" s="575"/>
      <c r="W127" s="448" t="s">
        <v>148</v>
      </c>
    </row>
    <row r="128" spans="1:45" ht="16.2" thickBot="1" x14ac:dyDescent="0.35">
      <c r="A128" s="457" t="s">
        <v>100</v>
      </c>
      <c r="B128" s="522"/>
      <c r="C128" s="453">
        <v>1</v>
      </c>
      <c r="D128" s="454">
        <v>2</v>
      </c>
      <c r="E128" s="454">
        <v>3</v>
      </c>
      <c r="F128" s="454">
        <v>4</v>
      </c>
      <c r="G128" s="454">
        <v>5</v>
      </c>
      <c r="H128" s="454">
        <v>6</v>
      </c>
      <c r="I128" s="454">
        <v>7</v>
      </c>
      <c r="J128" s="454">
        <v>8</v>
      </c>
      <c r="K128" s="454">
        <v>9</v>
      </c>
      <c r="L128" s="455">
        <v>10</v>
      </c>
      <c r="M128" s="455">
        <v>11</v>
      </c>
      <c r="N128" s="456">
        <v>12</v>
      </c>
      <c r="O128" s="457" t="s">
        <v>99</v>
      </c>
      <c r="P128" s="458" t="s">
        <v>101</v>
      </c>
      <c r="Q128" s="459" t="s">
        <v>99</v>
      </c>
      <c r="R128" s="456" t="s">
        <v>101</v>
      </c>
      <c r="S128" s="459" t="s">
        <v>99</v>
      </c>
      <c r="T128" s="460" t="s">
        <v>101</v>
      </c>
      <c r="U128" s="576"/>
      <c r="V128" s="577"/>
    </row>
    <row r="129" spans="1:40" ht="15.6" x14ac:dyDescent="0.3">
      <c r="A129" s="226" t="s">
        <v>582</v>
      </c>
      <c r="B129" s="525">
        <v>1</v>
      </c>
      <c r="C129" s="464"/>
      <c r="D129" s="465"/>
      <c r="E129" s="465"/>
      <c r="F129" s="465"/>
      <c r="G129" s="465"/>
      <c r="H129" s="465"/>
      <c r="I129" s="465"/>
      <c r="J129" s="466"/>
      <c r="K129" s="466"/>
      <c r="L129" s="466"/>
      <c r="M129" s="466"/>
      <c r="N129" s="467"/>
      <c r="O129" s="468"/>
      <c r="P129" s="469"/>
      <c r="Q129" s="468"/>
      <c r="R129" s="469"/>
      <c r="S129" s="468"/>
      <c r="T129" s="470"/>
      <c r="U129" s="562"/>
      <c r="V129" s="563"/>
    </row>
    <row r="130" spans="1:40" ht="15.6" x14ac:dyDescent="0.3">
      <c r="A130" s="226" t="s">
        <v>260</v>
      </c>
      <c r="B130" s="526">
        <v>2</v>
      </c>
      <c r="C130" s="475"/>
      <c r="D130" s="476"/>
      <c r="E130" s="477"/>
      <c r="F130" s="477"/>
      <c r="G130" s="477"/>
      <c r="H130" s="477"/>
      <c r="I130" s="477"/>
      <c r="J130" s="478"/>
      <c r="K130" s="478"/>
      <c r="L130" s="478"/>
      <c r="M130" s="478"/>
      <c r="N130" s="467"/>
      <c r="O130" s="468"/>
      <c r="P130" s="469"/>
      <c r="Q130" s="468"/>
      <c r="R130" s="469"/>
      <c r="S130" s="468"/>
      <c r="T130" s="470"/>
      <c r="U130" s="562"/>
      <c r="V130" s="563"/>
    </row>
    <row r="131" spans="1:40" ht="15.6" x14ac:dyDescent="0.3">
      <c r="A131" s="207" t="s">
        <v>269</v>
      </c>
      <c r="B131" s="525">
        <v>3</v>
      </c>
      <c r="C131" s="475"/>
      <c r="D131" s="477"/>
      <c r="E131" s="476"/>
      <c r="F131" s="477"/>
      <c r="G131" s="477"/>
      <c r="H131" s="477"/>
      <c r="I131" s="477"/>
      <c r="J131" s="478"/>
      <c r="K131" s="478"/>
      <c r="L131" s="478"/>
      <c r="M131" s="478"/>
      <c r="N131" s="467"/>
      <c r="O131" s="468"/>
      <c r="P131" s="469"/>
      <c r="Q131" s="468"/>
      <c r="R131" s="469"/>
      <c r="S131" s="468"/>
      <c r="T131" s="470"/>
      <c r="U131" s="562"/>
      <c r="V131" s="563"/>
    </row>
    <row r="132" spans="1:40" ht="15.6" x14ac:dyDescent="0.3">
      <c r="A132" s="226" t="s">
        <v>302</v>
      </c>
      <c r="B132" s="526">
        <v>4</v>
      </c>
      <c r="C132" s="475"/>
      <c r="D132" s="477"/>
      <c r="E132" s="477"/>
      <c r="F132" s="476"/>
      <c r="G132" s="477"/>
      <c r="H132" s="477"/>
      <c r="I132" s="477"/>
      <c r="J132" s="478"/>
      <c r="K132" s="478"/>
      <c r="L132" s="478"/>
      <c r="M132" s="478"/>
      <c r="N132" s="467"/>
      <c r="O132" s="468"/>
      <c r="P132" s="469"/>
      <c r="Q132" s="468"/>
      <c r="R132" s="469"/>
      <c r="S132" s="468"/>
      <c r="T132" s="470"/>
      <c r="U132" s="562"/>
      <c r="V132" s="563"/>
    </row>
    <row r="133" spans="1:40" ht="15.6" x14ac:dyDescent="0.3">
      <c r="A133" s="226" t="s">
        <v>297</v>
      </c>
      <c r="B133" s="525">
        <v>5</v>
      </c>
      <c r="C133" s="475"/>
      <c r="D133" s="477"/>
      <c r="E133" s="477"/>
      <c r="F133" s="477"/>
      <c r="G133" s="476"/>
      <c r="H133" s="477"/>
      <c r="I133" s="477"/>
      <c r="J133" s="478"/>
      <c r="K133" s="478"/>
      <c r="L133" s="478"/>
      <c r="M133" s="478"/>
      <c r="N133" s="467"/>
      <c r="O133" s="468"/>
      <c r="P133" s="469"/>
      <c r="Q133" s="468"/>
      <c r="R133" s="469"/>
      <c r="S133" s="468"/>
      <c r="T133" s="470"/>
      <c r="U133" s="562"/>
      <c r="V133" s="563"/>
    </row>
    <row r="134" spans="1:40" ht="15.6" x14ac:dyDescent="0.3">
      <c r="A134" s="527"/>
      <c r="B134" s="526">
        <v>6</v>
      </c>
      <c r="C134" s="475"/>
      <c r="D134" s="477"/>
      <c r="E134" s="477"/>
      <c r="F134" s="477"/>
      <c r="G134" s="477"/>
      <c r="H134" s="476"/>
      <c r="I134" s="477"/>
      <c r="J134" s="478"/>
      <c r="K134" s="478"/>
      <c r="L134" s="478"/>
      <c r="M134" s="478"/>
      <c r="N134" s="467"/>
      <c r="O134" s="468"/>
      <c r="P134" s="469"/>
      <c r="Q134" s="468"/>
      <c r="R134" s="469"/>
      <c r="S134" s="468"/>
      <c r="T134" s="470"/>
      <c r="U134" s="562"/>
      <c r="V134" s="563"/>
    </row>
    <row r="135" spans="1:40" ht="15.6" x14ac:dyDescent="0.3">
      <c r="A135" s="527"/>
      <c r="B135" s="525">
        <v>7</v>
      </c>
      <c r="C135" s="475"/>
      <c r="D135" s="477"/>
      <c r="E135" s="477"/>
      <c r="F135" s="477"/>
      <c r="G135" s="477"/>
      <c r="H135" s="477"/>
      <c r="I135" s="476"/>
      <c r="J135" s="492"/>
      <c r="K135" s="492"/>
      <c r="L135" s="492"/>
      <c r="M135" s="492"/>
      <c r="N135" s="493"/>
      <c r="O135" s="468"/>
      <c r="P135" s="469"/>
      <c r="Q135" s="468"/>
      <c r="R135" s="469"/>
      <c r="S135" s="468"/>
      <c r="T135" s="470"/>
      <c r="U135" s="562"/>
      <c r="V135" s="563"/>
    </row>
    <row r="136" spans="1:40" ht="15.6" x14ac:dyDescent="0.3">
      <c r="A136" s="527"/>
      <c r="B136" s="526">
        <v>8</v>
      </c>
      <c r="C136" s="496"/>
      <c r="D136" s="497"/>
      <c r="E136" s="497"/>
      <c r="F136" s="497"/>
      <c r="G136" s="497"/>
      <c r="H136" s="497"/>
      <c r="I136" s="498"/>
      <c r="J136" s="499"/>
      <c r="K136" s="500"/>
      <c r="L136" s="500"/>
      <c r="M136" s="500"/>
      <c r="N136" s="493"/>
      <c r="O136" s="468"/>
      <c r="P136" s="469"/>
      <c r="Q136" s="468"/>
      <c r="R136" s="469"/>
      <c r="S136" s="468"/>
      <c r="T136" s="470"/>
      <c r="U136" s="562"/>
      <c r="V136" s="563"/>
    </row>
    <row r="137" spans="1:40" ht="15.6" x14ac:dyDescent="0.3">
      <c r="A137" s="527"/>
      <c r="B137" s="525">
        <v>9</v>
      </c>
      <c r="C137" s="496"/>
      <c r="D137" s="497"/>
      <c r="E137" s="497"/>
      <c r="F137" s="497"/>
      <c r="G137" s="497"/>
      <c r="H137" s="497"/>
      <c r="I137" s="498"/>
      <c r="J137" s="500"/>
      <c r="K137" s="499"/>
      <c r="L137" s="500"/>
      <c r="M137" s="500"/>
      <c r="N137" s="493"/>
      <c r="O137" s="468"/>
      <c r="P137" s="469"/>
      <c r="Q137" s="468"/>
      <c r="R137" s="469"/>
      <c r="S137" s="468"/>
      <c r="T137" s="470"/>
      <c r="U137" s="562"/>
      <c r="V137" s="563"/>
    </row>
    <row r="138" spans="1:40" ht="15.6" x14ac:dyDescent="0.3">
      <c r="A138" s="527"/>
      <c r="B138" s="526">
        <v>10</v>
      </c>
      <c r="C138" s="496"/>
      <c r="D138" s="497"/>
      <c r="E138" s="497"/>
      <c r="F138" s="497"/>
      <c r="G138" s="497"/>
      <c r="H138" s="497"/>
      <c r="I138" s="498"/>
      <c r="J138" s="500"/>
      <c r="K138" s="500"/>
      <c r="L138" s="499"/>
      <c r="M138" s="500"/>
      <c r="N138" s="493"/>
      <c r="O138" s="468"/>
      <c r="P138" s="469"/>
      <c r="Q138" s="468"/>
      <c r="R138" s="469"/>
      <c r="S138" s="468"/>
      <c r="T138" s="470"/>
      <c r="U138" s="562"/>
      <c r="V138" s="563"/>
      <c r="X138" s="520"/>
      <c r="Y138" s="483"/>
      <c r="Z138" s="483"/>
      <c r="AA138" s="483"/>
      <c r="AB138" s="483"/>
      <c r="AC138" s="483"/>
      <c r="AD138" s="483"/>
      <c r="AE138" s="483"/>
      <c r="AF138" s="483"/>
      <c r="AG138" s="483"/>
      <c r="AH138" s="483"/>
      <c r="AI138" s="483"/>
      <c r="AJ138" s="483"/>
      <c r="AK138" s="483"/>
      <c r="AL138" s="484"/>
      <c r="AM138" s="485"/>
      <c r="AN138" s="473"/>
    </row>
    <row r="139" spans="1:40" ht="15.6" x14ac:dyDescent="0.3">
      <c r="A139" s="527"/>
      <c r="B139" s="525">
        <v>11</v>
      </c>
      <c r="C139" s="496"/>
      <c r="D139" s="497"/>
      <c r="E139" s="497"/>
      <c r="F139" s="497"/>
      <c r="G139" s="497"/>
      <c r="H139" s="497"/>
      <c r="I139" s="498"/>
      <c r="J139" s="500"/>
      <c r="K139" s="500"/>
      <c r="L139" s="500"/>
      <c r="M139" s="499"/>
      <c r="N139" s="493"/>
      <c r="O139" s="468"/>
      <c r="P139" s="469"/>
      <c r="Q139" s="468"/>
      <c r="R139" s="469"/>
      <c r="S139" s="468"/>
      <c r="T139" s="470"/>
      <c r="U139" s="562"/>
      <c r="V139" s="563"/>
      <c r="X139" s="486"/>
      <c r="Y139" s="487"/>
      <c r="Z139" s="483"/>
      <c r="AA139" s="483"/>
      <c r="AB139" s="483"/>
      <c r="AC139" s="483"/>
      <c r="AD139" s="483"/>
      <c r="AE139" s="483"/>
      <c r="AF139" s="483"/>
      <c r="AG139" s="483"/>
      <c r="AH139" s="483"/>
      <c r="AI139" s="483"/>
      <c r="AJ139" s="483"/>
      <c r="AK139" s="483"/>
      <c r="AL139" s="484"/>
      <c r="AM139" s="485"/>
      <c r="AN139" s="473"/>
    </row>
    <row r="140" spans="1:40" ht="16.2" thickBot="1" x14ac:dyDescent="0.35">
      <c r="A140" s="530"/>
      <c r="B140" s="531">
        <v>12</v>
      </c>
      <c r="C140" s="505"/>
      <c r="D140" s="506"/>
      <c r="E140" s="506"/>
      <c r="F140" s="506"/>
      <c r="G140" s="506"/>
      <c r="H140" s="506"/>
      <c r="I140" s="506"/>
      <c r="J140" s="507"/>
      <c r="K140" s="507"/>
      <c r="L140" s="507"/>
      <c r="M140" s="507"/>
      <c r="N140" s="508"/>
      <c r="O140" s="509"/>
      <c r="P140" s="510"/>
      <c r="Q140" s="509"/>
      <c r="R140" s="510"/>
      <c r="S140" s="509"/>
      <c r="T140" s="511"/>
      <c r="U140" s="569"/>
      <c r="V140" s="570"/>
      <c r="X140" s="520"/>
      <c r="Y140" s="483"/>
      <c r="Z140" s="483"/>
      <c r="AA140" s="483"/>
      <c r="AB140" s="483"/>
      <c r="AC140" s="483"/>
      <c r="AD140" s="483"/>
      <c r="AE140" s="483"/>
      <c r="AF140" s="483"/>
      <c r="AG140" s="483"/>
      <c r="AH140" s="483"/>
      <c r="AI140" s="490"/>
      <c r="AJ140" s="484"/>
      <c r="AK140" s="484"/>
      <c r="AL140" s="484"/>
      <c r="AM140" s="485"/>
      <c r="AN140" s="473"/>
    </row>
    <row r="141" spans="1:40" ht="15" x14ac:dyDescent="0.25">
      <c r="X141" s="484"/>
      <c r="Y141" s="484"/>
      <c r="Z141" s="483"/>
      <c r="AA141" s="483"/>
      <c r="AB141" s="483"/>
      <c r="AC141" s="483"/>
      <c r="AD141" s="483"/>
      <c r="AE141" s="483"/>
      <c r="AF141" s="483"/>
      <c r="AG141" s="483"/>
      <c r="AH141" s="483"/>
      <c r="AI141" s="483"/>
      <c r="AJ141" s="484"/>
      <c r="AK141" s="484"/>
      <c r="AL141" s="484"/>
      <c r="AM141" s="485"/>
      <c r="AN141" s="473"/>
    </row>
    <row r="142" spans="1:40" ht="15.6" thickBot="1" x14ac:dyDescent="0.3">
      <c r="A142" s="484" t="s">
        <v>151</v>
      </c>
      <c r="X142" s="487"/>
      <c r="Y142" s="487"/>
      <c r="Z142" s="483"/>
      <c r="AA142" s="483"/>
      <c r="AB142" s="483"/>
      <c r="AC142" s="483"/>
      <c r="AD142" s="483"/>
      <c r="AE142" s="483"/>
      <c r="AF142" s="483"/>
      <c r="AG142" s="483"/>
      <c r="AH142" s="483"/>
      <c r="AI142" s="483"/>
      <c r="AJ142" s="484"/>
      <c r="AK142" s="484"/>
      <c r="AL142" s="484"/>
      <c r="AM142" s="485"/>
      <c r="AN142" s="473"/>
    </row>
    <row r="143" spans="1:40" ht="15" x14ac:dyDescent="0.25">
      <c r="A143" s="488" t="s">
        <v>10</v>
      </c>
      <c r="B143" s="489" t="s">
        <v>76</v>
      </c>
      <c r="C143" s="489" t="s">
        <v>139</v>
      </c>
      <c r="D143" s="489" t="s">
        <v>25</v>
      </c>
      <c r="E143" s="489" t="s">
        <v>128</v>
      </c>
      <c r="F143" s="489" t="s">
        <v>74</v>
      </c>
      <c r="G143" s="489" t="s">
        <v>65</v>
      </c>
      <c r="H143" s="489" t="s">
        <v>28</v>
      </c>
      <c r="I143" s="489" t="s">
        <v>68</v>
      </c>
      <c r="J143" s="489" t="s">
        <v>129</v>
      </c>
      <c r="K143" s="489" t="s">
        <v>3</v>
      </c>
      <c r="L143" s="490"/>
      <c r="M143" s="484"/>
      <c r="N143" s="484"/>
      <c r="O143" s="484"/>
      <c r="P143" s="485"/>
      <c r="Q143" s="473"/>
      <c r="X143" s="520"/>
      <c r="Y143" s="484"/>
      <c r="Z143" s="484"/>
      <c r="AA143" s="484"/>
      <c r="AB143" s="484"/>
      <c r="AC143" s="484"/>
      <c r="AD143" s="484"/>
      <c r="AE143" s="484"/>
      <c r="AF143" s="484"/>
      <c r="AG143" s="484"/>
      <c r="AH143" s="484"/>
      <c r="AI143" s="484"/>
      <c r="AJ143" s="484"/>
      <c r="AK143" s="484"/>
      <c r="AL143" s="484"/>
      <c r="AM143" s="484"/>
    </row>
    <row r="144" spans="1:40" ht="15" x14ac:dyDescent="0.25">
      <c r="A144" s="484" t="s">
        <v>39</v>
      </c>
      <c r="B144" s="484"/>
      <c r="C144" s="483"/>
      <c r="D144" s="483"/>
      <c r="E144" s="483"/>
      <c r="F144" s="483"/>
      <c r="G144" s="483"/>
      <c r="H144" s="483"/>
      <c r="I144" s="483"/>
      <c r="J144" s="483"/>
      <c r="K144" s="483"/>
      <c r="L144" s="483"/>
      <c r="M144" s="484"/>
      <c r="N144" s="484"/>
      <c r="O144" s="484"/>
      <c r="P144" s="485"/>
      <c r="Q144" s="473"/>
      <c r="X144" s="484"/>
      <c r="AF144" s="484"/>
      <c r="AG144" s="484"/>
      <c r="AH144" s="484"/>
      <c r="AI144" s="484"/>
      <c r="AJ144" s="484"/>
      <c r="AK144" s="483"/>
      <c r="AL144" s="483"/>
      <c r="AM144" s="501"/>
      <c r="AN144" s="471"/>
    </row>
    <row r="145" spans="1:45" ht="15" x14ac:dyDescent="0.25">
      <c r="B145" s="484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  <c r="V145" s="484"/>
      <c r="X145" s="487"/>
      <c r="Y145" s="487"/>
      <c r="Z145" s="483"/>
      <c r="AA145" s="483"/>
      <c r="AB145" s="483"/>
      <c r="AC145" s="483"/>
      <c r="AD145" s="483"/>
      <c r="AE145" s="483"/>
      <c r="AF145" s="483"/>
      <c r="AG145" s="484"/>
      <c r="AH145" s="484"/>
      <c r="AI145" s="484"/>
      <c r="AJ145" s="484"/>
      <c r="AK145" s="484"/>
      <c r="AL145" s="483"/>
      <c r="AM145" s="501"/>
      <c r="AN145" s="471"/>
    </row>
    <row r="146" spans="1:45" x14ac:dyDescent="0.25">
      <c r="X146" s="520"/>
      <c r="Y146" s="484"/>
      <c r="Z146" s="484"/>
      <c r="AA146" s="484"/>
      <c r="AB146" s="484"/>
      <c r="AC146" s="484"/>
      <c r="AD146" s="484"/>
      <c r="AE146" s="484"/>
      <c r="AF146" s="484"/>
      <c r="AG146" s="484"/>
      <c r="AH146" s="484"/>
      <c r="AI146" s="484"/>
      <c r="AJ146" s="484"/>
      <c r="AK146" s="484"/>
      <c r="AL146" s="484"/>
      <c r="AM146" s="484"/>
      <c r="AN146" s="484"/>
      <c r="AO146" s="484"/>
      <c r="AP146" s="484"/>
      <c r="AQ146" s="484"/>
      <c r="AR146" s="484"/>
      <c r="AS146" s="484"/>
    </row>
    <row r="147" spans="1:45" ht="15" x14ac:dyDescent="0.25">
      <c r="B147" s="484"/>
      <c r="C147" s="484"/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X147" s="484"/>
      <c r="AI147" s="490"/>
      <c r="AJ147" s="490"/>
      <c r="AK147" s="490"/>
      <c r="AL147" s="490"/>
      <c r="AM147" s="502"/>
      <c r="AN147" s="462"/>
    </row>
    <row r="148" spans="1:45" ht="15.6" x14ac:dyDescent="0.3"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484"/>
      <c r="AI148" s="484"/>
      <c r="AJ148" s="484"/>
      <c r="AK148" s="484"/>
      <c r="AL148" s="484"/>
      <c r="AM148" s="512"/>
      <c r="AN148" s="513"/>
    </row>
    <row r="149" spans="1:45" ht="15.6" x14ac:dyDescent="0.3">
      <c r="X149" s="520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484"/>
      <c r="AI149" s="484"/>
      <c r="AJ149" s="484"/>
      <c r="AK149" s="484"/>
      <c r="AL149" s="484"/>
      <c r="AM149" s="512"/>
      <c r="AN149" s="513"/>
    </row>
    <row r="150" spans="1:45" ht="22.8" x14ac:dyDescent="0.4">
      <c r="A150" s="535" t="s">
        <v>53</v>
      </c>
      <c r="X150" s="484"/>
      <c r="AM150" s="512"/>
      <c r="AN150" s="513"/>
    </row>
    <row r="151" spans="1:45" ht="16.2" thickBot="1" x14ac:dyDescent="0.35">
      <c r="X151" s="484"/>
      <c r="Y151" s="484"/>
      <c r="Z151" s="484"/>
      <c r="AA151" s="484"/>
      <c r="AB151" s="484"/>
      <c r="AC151" s="484"/>
      <c r="AD151" s="484"/>
      <c r="AE151" s="484"/>
      <c r="AF151" s="484"/>
      <c r="AG151" s="484"/>
      <c r="AH151" s="484"/>
      <c r="AI151" s="484"/>
      <c r="AJ151" s="484"/>
      <c r="AK151" s="484"/>
      <c r="AL151" s="484"/>
      <c r="AM151" s="512"/>
      <c r="AN151" s="513"/>
    </row>
    <row r="152" spans="1:45" ht="105.75" customHeight="1" thickBot="1" x14ac:dyDescent="0.55000000000000004">
      <c r="A152" s="552" t="s">
        <v>117</v>
      </c>
      <c r="B152" s="579"/>
      <c r="C152" s="554" t="s">
        <v>155</v>
      </c>
      <c r="D152" s="555"/>
      <c r="E152" s="556"/>
      <c r="F152" s="556"/>
      <c r="G152" s="556"/>
      <c r="H152" s="556"/>
      <c r="I152" s="556"/>
      <c r="J152" s="556"/>
      <c r="K152" s="557"/>
      <c r="L152" s="558">
        <v>2</v>
      </c>
      <c r="M152" s="559"/>
      <c r="N152" s="450" t="s">
        <v>69</v>
      </c>
      <c r="O152" s="560" t="s">
        <v>157</v>
      </c>
      <c r="P152" s="561"/>
      <c r="Q152" s="560" t="s">
        <v>156</v>
      </c>
      <c r="R152" s="561"/>
      <c r="S152" s="560" t="s">
        <v>73</v>
      </c>
      <c r="T152" s="561"/>
      <c r="U152" s="574" t="s">
        <v>95</v>
      </c>
      <c r="V152" s="575"/>
      <c r="W152" s="448" t="s">
        <v>149</v>
      </c>
      <c r="X152" s="484"/>
      <c r="Y152" s="484"/>
      <c r="Z152" s="484"/>
      <c r="AA152" s="484"/>
      <c r="AB152" s="484"/>
      <c r="AC152" s="484"/>
      <c r="AD152" s="484"/>
      <c r="AE152" s="484"/>
      <c r="AF152" s="484"/>
      <c r="AG152" s="484"/>
      <c r="AH152" s="484"/>
      <c r="AI152" s="484"/>
      <c r="AJ152" s="484"/>
      <c r="AK152" s="484"/>
      <c r="AL152" s="484"/>
      <c r="AM152" s="512"/>
      <c r="AN152" s="513"/>
    </row>
    <row r="153" spans="1:45" ht="16.2" thickBot="1" x14ac:dyDescent="0.35">
      <c r="A153" s="457" t="s">
        <v>100</v>
      </c>
      <c r="B153" s="522"/>
      <c r="C153" s="453">
        <v>1</v>
      </c>
      <c r="D153" s="454">
        <v>2</v>
      </c>
      <c r="E153" s="454">
        <v>3</v>
      </c>
      <c r="F153" s="454">
        <v>4</v>
      </c>
      <c r="G153" s="454">
        <v>5</v>
      </c>
      <c r="H153" s="454">
        <v>6</v>
      </c>
      <c r="I153" s="454">
        <v>7</v>
      </c>
      <c r="J153" s="454">
        <v>8</v>
      </c>
      <c r="K153" s="454">
        <v>9</v>
      </c>
      <c r="L153" s="455">
        <v>10</v>
      </c>
      <c r="M153" s="455">
        <v>11</v>
      </c>
      <c r="N153" s="456">
        <v>12</v>
      </c>
      <c r="O153" s="457" t="s">
        <v>99</v>
      </c>
      <c r="P153" s="458" t="s">
        <v>101</v>
      </c>
      <c r="Q153" s="459" t="s">
        <v>99</v>
      </c>
      <c r="R153" s="456" t="s">
        <v>101</v>
      </c>
      <c r="S153" s="459" t="s">
        <v>99</v>
      </c>
      <c r="T153" s="460" t="s">
        <v>101</v>
      </c>
      <c r="U153" s="576"/>
      <c r="V153" s="577"/>
      <c r="X153" s="484"/>
      <c r="Y153" s="484"/>
      <c r="Z153" s="484"/>
      <c r="AA153" s="484"/>
      <c r="AB153" s="484"/>
      <c r="AC153" s="484"/>
      <c r="AD153" s="484"/>
      <c r="AE153" s="484"/>
      <c r="AF153" s="484"/>
      <c r="AG153" s="484"/>
      <c r="AH153" s="484"/>
      <c r="AI153" s="484"/>
      <c r="AJ153" s="484"/>
      <c r="AK153" s="484"/>
      <c r="AL153" s="484"/>
      <c r="AM153" s="512"/>
      <c r="AN153" s="513"/>
    </row>
    <row r="154" spans="1:45" ht="15.75" customHeight="1" x14ac:dyDescent="0.3">
      <c r="A154" s="226" t="s">
        <v>301</v>
      </c>
      <c r="B154" s="525">
        <v>1</v>
      </c>
      <c r="C154" s="464"/>
      <c r="D154" s="465"/>
      <c r="E154" s="465"/>
      <c r="F154" s="465"/>
      <c r="G154" s="465"/>
      <c r="H154" s="465"/>
      <c r="I154" s="465"/>
      <c r="J154" s="466"/>
      <c r="K154" s="466"/>
      <c r="L154" s="466"/>
      <c r="M154" s="466"/>
      <c r="N154" s="467"/>
      <c r="O154" s="468"/>
      <c r="P154" s="469"/>
      <c r="Q154" s="468"/>
      <c r="R154" s="469"/>
      <c r="S154" s="468"/>
      <c r="T154" s="470"/>
      <c r="U154" s="562"/>
      <c r="V154" s="563"/>
    </row>
    <row r="155" spans="1:45" ht="15.6" x14ac:dyDescent="0.3">
      <c r="A155" s="207" t="s">
        <v>312</v>
      </c>
      <c r="B155" s="526">
        <v>2</v>
      </c>
      <c r="C155" s="475"/>
      <c r="D155" s="476"/>
      <c r="E155" s="477"/>
      <c r="F155" s="477"/>
      <c r="G155" s="477"/>
      <c r="H155" s="477"/>
      <c r="I155" s="477"/>
      <c r="J155" s="478"/>
      <c r="K155" s="478"/>
      <c r="L155" s="478"/>
      <c r="M155" s="478"/>
      <c r="N155" s="467"/>
      <c r="O155" s="468"/>
      <c r="P155" s="469"/>
      <c r="Q155" s="468"/>
      <c r="R155" s="469"/>
      <c r="S155" s="468"/>
      <c r="T155" s="470"/>
      <c r="U155" s="562"/>
      <c r="V155" s="563"/>
    </row>
    <row r="156" spans="1:45" ht="15.6" x14ac:dyDescent="0.3">
      <c r="A156" s="226" t="s">
        <v>583</v>
      </c>
      <c r="B156" s="525">
        <v>3</v>
      </c>
      <c r="C156" s="475"/>
      <c r="D156" s="477"/>
      <c r="E156" s="476"/>
      <c r="F156" s="477"/>
      <c r="G156" s="477"/>
      <c r="H156" s="477"/>
      <c r="I156" s="477"/>
      <c r="J156" s="478"/>
      <c r="K156" s="478"/>
      <c r="L156" s="478"/>
      <c r="M156" s="478"/>
      <c r="N156" s="467"/>
      <c r="O156" s="468"/>
      <c r="P156" s="469"/>
      <c r="Q156" s="468"/>
      <c r="R156" s="469"/>
      <c r="S156" s="468"/>
      <c r="T156" s="470"/>
      <c r="U156" s="562"/>
      <c r="V156" s="563"/>
    </row>
    <row r="157" spans="1:45" ht="15.6" x14ac:dyDescent="0.3">
      <c r="A157" s="207" t="s">
        <v>305</v>
      </c>
      <c r="B157" s="526">
        <v>4</v>
      </c>
      <c r="C157" s="475"/>
      <c r="D157" s="477"/>
      <c r="E157" s="477"/>
      <c r="F157" s="476"/>
      <c r="G157" s="477"/>
      <c r="H157" s="477"/>
      <c r="I157" s="477"/>
      <c r="J157" s="478"/>
      <c r="K157" s="478"/>
      <c r="L157" s="478"/>
      <c r="M157" s="478"/>
      <c r="N157" s="467"/>
      <c r="O157" s="468"/>
      <c r="P157" s="469"/>
      <c r="Q157" s="468"/>
      <c r="R157" s="469"/>
      <c r="S157" s="468"/>
      <c r="T157" s="470"/>
      <c r="U157" s="562"/>
      <c r="V157" s="563"/>
    </row>
    <row r="158" spans="1:45" ht="15.6" x14ac:dyDescent="0.3">
      <c r="A158" s="259" t="s">
        <v>584</v>
      </c>
      <c r="B158" s="525">
        <v>5</v>
      </c>
      <c r="C158" s="475"/>
      <c r="D158" s="477"/>
      <c r="E158" s="477"/>
      <c r="F158" s="477"/>
      <c r="G158" s="476"/>
      <c r="H158" s="477"/>
      <c r="I158" s="477"/>
      <c r="J158" s="478"/>
      <c r="K158" s="478"/>
      <c r="L158" s="478"/>
      <c r="M158" s="478"/>
      <c r="N158" s="467"/>
      <c r="O158" s="468"/>
      <c r="P158" s="469"/>
      <c r="Q158" s="468"/>
      <c r="R158" s="469"/>
      <c r="S158" s="468"/>
      <c r="T158" s="470"/>
      <c r="U158" s="562"/>
      <c r="V158" s="563"/>
    </row>
    <row r="159" spans="1:45" ht="15.6" x14ac:dyDescent="0.3">
      <c r="A159" s="537" t="s">
        <v>585</v>
      </c>
      <c r="B159" s="526">
        <v>6</v>
      </c>
      <c r="C159" s="475"/>
      <c r="D159" s="477"/>
      <c r="E159" s="477"/>
      <c r="F159" s="477"/>
      <c r="G159" s="477"/>
      <c r="H159" s="476"/>
      <c r="I159" s="477"/>
      <c r="J159" s="478"/>
      <c r="K159" s="478"/>
      <c r="L159" s="478"/>
      <c r="M159" s="478"/>
      <c r="N159" s="467"/>
      <c r="O159" s="468"/>
      <c r="P159" s="469"/>
      <c r="Q159" s="468"/>
      <c r="R159" s="469"/>
      <c r="S159" s="468"/>
      <c r="T159" s="470"/>
      <c r="U159" s="562"/>
      <c r="V159" s="563"/>
    </row>
    <row r="160" spans="1:45" ht="15.6" x14ac:dyDescent="0.3">
      <c r="A160" s="527" t="s">
        <v>588</v>
      </c>
      <c r="B160" s="525">
        <v>7</v>
      </c>
      <c r="C160" s="475"/>
      <c r="D160" s="477"/>
      <c r="E160" s="477"/>
      <c r="F160" s="477"/>
      <c r="G160" s="477"/>
      <c r="H160" s="477"/>
      <c r="I160" s="476"/>
      <c r="J160" s="492"/>
      <c r="K160" s="492"/>
      <c r="L160" s="492"/>
      <c r="M160" s="492"/>
      <c r="N160" s="493"/>
      <c r="O160" s="468"/>
      <c r="P160" s="469"/>
      <c r="Q160" s="468"/>
      <c r="R160" s="469"/>
      <c r="S160" s="468"/>
      <c r="T160" s="470"/>
      <c r="U160" s="562"/>
      <c r="V160" s="563"/>
    </row>
    <row r="161" spans="1:22" ht="15.6" x14ac:dyDescent="0.3">
      <c r="A161" s="527"/>
      <c r="B161" s="526">
        <v>8</v>
      </c>
      <c r="C161" s="496"/>
      <c r="D161" s="497"/>
      <c r="E161" s="497"/>
      <c r="F161" s="497"/>
      <c r="G161" s="497"/>
      <c r="H161" s="497"/>
      <c r="I161" s="498"/>
      <c r="J161" s="499"/>
      <c r="K161" s="500"/>
      <c r="L161" s="500"/>
      <c r="M161" s="500"/>
      <c r="N161" s="493"/>
      <c r="O161" s="468"/>
      <c r="P161" s="469"/>
      <c r="Q161" s="468"/>
      <c r="R161" s="469"/>
      <c r="S161" s="468"/>
      <c r="T161" s="470"/>
      <c r="U161" s="562"/>
      <c r="V161" s="563"/>
    </row>
    <row r="162" spans="1:22" ht="15.6" x14ac:dyDescent="0.3">
      <c r="A162" s="527"/>
      <c r="B162" s="525">
        <v>9</v>
      </c>
      <c r="C162" s="496"/>
      <c r="D162" s="497"/>
      <c r="E162" s="497"/>
      <c r="F162" s="497"/>
      <c r="G162" s="497"/>
      <c r="H162" s="497"/>
      <c r="I162" s="498"/>
      <c r="J162" s="500"/>
      <c r="K162" s="499"/>
      <c r="L162" s="500"/>
      <c r="M162" s="500"/>
      <c r="N162" s="493"/>
      <c r="O162" s="468"/>
      <c r="P162" s="469"/>
      <c r="Q162" s="468"/>
      <c r="R162" s="469"/>
      <c r="S162" s="468"/>
      <c r="T162" s="470"/>
      <c r="U162" s="562"/>
      <c r="V162" s="563"/>
    </row>
    <row r="163" spans="1:22" ht="15.6" x14ac:dyDescent="0.3">
      <c r="A163" s="527"/>
      <c r="B163" s="526">
        <v>10</v>
      </c>
      <c r="C163" s="496"/>
      <c r="D163" s="497"/>
      <c r="E163" s="497"/>
      <c r="F163" s="497"/>
      <c r="G163" s="497"/>
      <c r="H163" s="497"/>
      <c r="I163" s="498"/>
      <c r="J163" s="500"/>
      <c r="K163" s="500"/>
      <c r="L163" s="499"/>
      <c r="M163" s="500"/>
      <c r="N163" s="493"/>
      <c r="O163" s="468"/>
      <c r="P163" s="469"/>
      <c r="Q163" s="468"/>
      <c r="R163" s="469"/>
      <c r="S163" s="468"/>
      <c r="T163" s="470"/>
      <c r="U163" s="562"/>
      <c r="V163" s="563"/>
    </row>
    <row r="164" spans="1:22" ht="15.6" x14ac:dyDescent="0.3">
      <c r="A164" s="527"/>
      <c r="B164" s="525">
        <v>11</v>
      </c>
      <c r="C164" s="496"/>
      <c r="D164" s="497"/>
      <c r="E164" s="497"/>
      <c r="F164" s="497"/>
      <c r="G164" s="497"/>
      <c r="H164" s="497"/>
      <c r="I164" s="498"/>
      <c r="J164" s="500"/>
      <c r="K164" s="500"/>
      <c r="L164" s="500"/>
      <c r="M164" s="499"/>
      <c r="N164" s="493"/>
      <c r="O164" s="468"/>
      <c r="P164" s="469"/>
      <c r="Q164" s="468"/>
      <c r="R164" s="469"/>
      <c r="S164" s="468"/>
      <c r="T164" s="470"/>
      <c r="U164" s="562"/>
      <c r="V164" s="563"/>
    </row>
    <row r="165" spans="1:22" ht="16.2" thickBot="1" x14ac:dyDescent="0.35">
      <c r="A165" s="530"/>
      <c r="B165" s="531">
        <v>12</v>
      </c>
      <c r="C165" s="505"/>
      <c r="D165" s="506"/>
      <c r="E165" s="506"/>
      <c r="F165" s="506"/>
      <c r="G165" s="506"/>
      <c r="H165" s="506"/>
      <c r="I165" s="506"/>
      <c r="J165" s="507"/>
      <c r="K165" s="507"/>
      <c r="L165" s="507"/>
      <c r="M165" s="507"/>
      <c r="N165" s="508"/>
      <c r="O165" s="509"/>
      <c r="P165" s="510"/>
      <c r="Q165" s="509"/>
      <c r="R165" s="510"/>
      <c r="S165" s="509"/>
      <c r="T165" s="511"/>
      <c r="U165" s="569"/>
      <c r="V165" s="570"/>
    </row>
    <row r="167" spans="1:22" ht="13.8" thickBot="1" x14ac:dyDescent="0.3">
      <c r="A167" s="484" t="s">
        <v>151</v>
      </c>
    </row>
    <row r="168" spans="1:22" ht="13.8" thickBot="1" x14ac:dyDescent="0.3">
      <c r="A168" s="479" t="s">
        <v>64</v>
      </c>
      <c r="B168" s="495" t="s">
        <v>132</v>
      </c>
      <c r="C168" s="495" t="s">
        <v>28</v>
      </c>
      <c r="D168" s="495" t="s">
        <v>62</v>
      </c>
      <c r="E168" s="495" t="s">
        <v>98</v>
      </c>
      <c r="F168" s="495" t="s">
        <v>74</v>
      </c>
      <c r="G168" s="495" t="s">
        <v>128</v>
      </c>
      <c r="H168" s="495" t="s">
        <v>108</v>
      </c>
      <c r="I168" s="495" t="s">
        <v>25</v>
      </c>
      <c r="J168" s="495" t="s">
        <v>72</v>
      </c>
      <c r="K168" s="495" t="s">
        <v>110</v>
      </c>
      <c r="L168" s="495" t="s">
        <v>67</v>
      </c>
      <c r="M168" s="495" t="s">
        <v>1</v>
      </c>
      <c r="N168" s="495" t="s">
        <v>135</v>
      </c>
      <c r="O168" s="495" t="s">
        <v>96</v>
      </c>
      <c r="P168" s="495" t="s">
        <v>129</v>
      </c>
      <c r="Q168" s="495" t="s">
        <v>109</v>
      </c>
      <c r="R168" s="495" t="s">
        <v>127</v>
      </c>
      <c r="S168" s="495" t="s">
        <v>8</v>
      </c>
      <c r="T168" s="495" t="s">
        <v>48</v>
      </c>
      <c r="U168" s="495" t="s">
        <v>76</v>
      </c>
      <c r="V168" s="495" t="s">
        <v>142</v>
      </c>
    </row>
    <row r="169" spans="1:22" ht="15" x14ac:dyDescent="0.25">
      <c r="A169" s="484" t="s">
        <v>71</v>
      </c>
      <c r="L169" s="490"/>
      <c r="M169" s="490"/>
      <c r="N169" s="490"/>
      <c r="O169" s="490"/>
      <c r="P169" s="502"/>
      <c r="Q169" s="462"/>
    </row>
    <row r="170" spans="1:22" x14ac:dyDescent="0.25">
      <c r="B170" s="484"/>
      <c r="C170" s="484"/>
      <c r="D170" s="484"/>
      <c r="E170" s="484"/>
      <c r="F170" s="484"/>
      <c r="G170" s="484"/>
      <c r="H170" s="484"/>
      <c r="I170" s="484"/>
      <c r="J170" s="484"/>
      <c r="K170" s="484"/>
      <c r="L170" s="484"/>
      <c r="M170" s="484"/>
      <c r="N170" s="484"/>
      <c r="O170" s="484"/>
      <c r="P170" s="484"/>
      <c r="Q170" s="484"/>
      <c r="R170" s="484"/>
      <c r="S170" s="484"/>
      <c r="T170" s="484"/>
      <c r="U170" s="484"/>
      <c r="V170" s="484"/>
    </row>
    <row r="171" spans="1:22" x14ac:dyDescent="0.25">
      <c r="A171" s="490"/>
    </row>
    <row r="172" spans="1:22" x14ac:dyDescent="0.25">
      <c r="A172" s="490"/>
      <c r="B172" s="484"/>
      <c r="C172" s="484"/>
      <c r="D172" s="484"/>
      <c r="E172" s="484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</row>
    <row r="174" spans="1:22" x14ac:dyDescent="0.25">
      <c r="B174" s="484"/>
      <c r="C174" s="484"/>
      <c r="D174" s="484"/>
    </row>
    <row r="175" spans="1:22" ht="17.399999999999999" x14ac:dyDescent="0.3">
      <c r="A175" s="571" t="s">
        <v>53</v>
      </c>
      <c r="B175" s="584"/>
      <c r="C175" s="584"/>
      <c r="D175" s="584"/>
      <c r="E175" s="584"/>
    </row>
    <row r="176" spans="1:22" ht="13.8" thickBot="1" x14ac:dyDescent="0.3"/>
    <row r="177" spans="1:23" ht="99.75" customHeight="1" thickBot="1" x14ac:dyDescent="0.65">
      <c r="A177" s="572" t="s">
        <v>152</v>
      </c>
      <c r="B177" s="586"/>
      <c r="C177" s="554" t="s">
        <v>155</v>
      </c>
      <c r="D177" s="555"/>
      <c r="E177" s="556"/>
      <c r="F177" s="556"/>
      <c r="G177" s="556"/>
      <c r="H177" s="556"/>
      <c r="I177" s="556"/>
      <c r="J177" s="556"/>
      <c r="K177" s="557"/>
      <c r="L177" s="558">
        <v>2</v>
      </c>
      <c r="M177" s="559"/>
      <c r="N177" s="450" t="s">
        <v>69</v>
      </c>
      <c r="O177" s="560" t="s">
        <v>157</v>
      </c>
      <c r="P177" s="561"/>
      <c r="Q177" s="560" t="s">
        <v>156</v>
      </c>
      <c r="R177" s="561"/>
      <c r="S177" s="560" t="s">
        <v>73</v>
      </c>
      <c r="T177" s="561"/>
      <c r="U177" s="574" t="s">
        <v>95</v>
      </c>
      <c r="V177" s="575"/>
      <c r="W177" s="448" t="s">
        <v>150</v>
      </c>
    </row>
    <row r="178" spans="1:23" ht="16.2" thickBot="1" x14ac:dyDescent="0.35">
      <c r="A178" s="457" t="s">
        <v>100</v>
      </c>
      <c r="B178" s="522"/>
      <c r="C178" s="453">
        <v>1</v>
      </c>
      <c r="D178" s="454">
        <v>2</v>
      </c>
      <c r="E178" s="454">
        <v>3</v>
      </c>
      <c r="F178" s="454">
        <v>4</v>
      </c>
      <c r="G178" s="454">
        <v>5</v>
      </c>
      <c r="H178" s="454">
        <v>6</v>
      </c>
      <c r="I178" s="454">
        <v>7</v>
      </c>
      <c r="J178" s="454">
        <v>8</v>
      </c>
      <c r="K178" s="454">
        <v>9</v>
      </c>
      <c r="L178" s="455">
        <v>10</v>
      </c>
      <c r="M178" s="455">
        <v>11</v>
      </c>
      <c r="N178" s="456">
        <v>12</v>
      </c>
      <c r="O178" s="457" t="s">
        <v>99</v>
      </c>
      <c r="P178" s="458" t="s">
        <v>101</v>
      </c>
      <c r="Q178" s="459" t="s">
        <v>99</v>
      </c>
      <c r="R178" s="456" t="s">
        <v>101</v>
      </c>
      <c r="S178" s="459" t="s">
        <v>99</v>
      </c>
      <c r="T178" s="460" t="s">
        <v>101</v>
      </c>
      <c r="U178" s="576"/>
      <c r="V178" s="577"/>
    </row>
    <row r="179" spans="1:23" ht="17.25" customHeight="1" x14ac:dyDescent="0.3">
      <c r="A179" s="527"/>
      <c r="B179" s="525">
        <v>1</v>
      </c>
      <c r="C179" s="464"/>
      <c r="D179" s="465"/>
      <c r="E179" s="465"/>
      <c r="F179" s="465"/>
      <c r="G179" s="465"/>
      <c r="H179" s="465"/>
      <c r="I179" s="465"/>
      <c r="J179" s="466"/>
      <c r="K179" s="466"/>
      <c r="L179" s="466"/>
      <c r="M179" s="466"/>
      <c r="N179" s="467"/>
      <c r="O179" s="468"/>
      <c r="P179" s="469"/>
      <c r="Q179" s="468"/>
      <c r="R179" s="469"/>
      <c r="S179" s="468"/>
      <c r="T179" s="470"/>
      <c r="U179" s="562"/>
      <c r="V179" s="563"/>
    </row>
    <row r="180" spans="1:23" ht="15.6" x14ac:dyDescent="0.3">
      <c r="A180" s="527"/>
      <c r="B180" s="526">
        <v>2</v>
      </c>
      <c r="C180" s="475"/>
      <c r="D180" s="476"/>
      <c r="E180" s="477"/>
      <c r="F180" s="477"/>
      <c r="G180" s="477"/>
      <c r="H180" s="477"/>
      <c r="I180" s="477"/>
      <c r="J180" s="478"/>
      <c r="K180" s="478"/>
      <c r="L180" s="478"/>
      <c r="M180" s="478"/>
      <c r="N180" s="467"/>
      <c r="O180" s="468"/>
      <c r="P180" s="469"/>
      <c r="Q180" s="468"/>
      <c r="R180" s="469"/>
      <c r="S180" s="468"/>
      <c r="T180" s="470"/>
      <c r="U180" s="562"/>
      <c r="V180" s="563"/>
    </row>
    <row r="181" spans="1:23" ht="15.6" x14ac:dyDescent="0.3">
      <c r="A181" s="527"/>
      <c r="B181" s="525">
        <v>3</v>
      </c>
      <c r="C181" s="475"/>
      <c r="D181" s="477"/>
      <c r="E181" s="476"/>
      <c r="F181" s="477"/>
      <c r="G181" s="477"/>
      <c r="H181" s="477"/>
      <c r="I181" s="477"/>
      <c r="J181" s="478"/>
      <c r="K181" s="478"/>
      <c r="L181" s="478"/>
      <c r="M181" s="478"/>
      <c r="N181" s="467"/>
      <c r="O181" s="468"/>
      <c r="P181" s="469"/>
      <c r="Q181" s="468"/>
      <c r="R181" s="469"/>
      <c r="S181" s="468"/>
      <c r="T181" s="470"/>
      <c r="U181" s="562"/>
      <c r="V181" s="563"/>
    </row>
    <row r="182" spans="1:23" ht="15.6" x14ac:dyDescent="0.3">
      <c r="A182" s="527"/>
      <c r="B182" s="526">
        <v>4</v>
      </c>
      <c r="C182" s="475"/>
      <c r="D182" s="477"/>
      <c r="E182" s="477"/>
      <c r="F182" s="476"/>
      <c r="G182" s="477"/>
      <c r="H182" s="477"/>
      <c r="I182" s="477"/>
      <c r="J182" s="478"/>
      <c r="K182" s="478"/>
      <c r="L182" s="478"/>
      <c r="M182" s="478"/>
      <c r="N182" s="467"/>
      <c r="O182" s="468"/>
      <c r="P182" s="469"/>
      <c r="Q182" s="468"/>
      <c r="R182" s="469"/>
      <c r="S182" s="468"/>
      <c r="T182" s="470"/>
      <c r="U182" s="562"/>
      <c r="V182" s="563"/>
    </row>
    <row r="183" spans="1:23" ht="15.6" x14ac:dyDescent="0.3">
      <c r="A183" s="527"/>
      <c r="B183" s="525">
        <v>5</v>
      </c>
      <c r="C183" s="475"/>
      <c r="D183" s="477"/>
      <c r="E183" s="477"/>
      <c r="F183" s="477"/>
      <c r="G183" s="476"/>
      <c r="H183" s="477"/>
      <c r="I183" s="477"/>
      <c r="J183" s="478"/>
      <c r="K183" s="478"/>
      <c r="L183" s="478"/>
      <c r="M183" s="478"/>
      <c r="N183" s="467"/>
      <c r="O183" s="468"/>
      <c r="P183" s="469"/>
      <c r="Q183" s="468"/>
      <c r="R183" s="469"/>
      <c r="S183" s="468"/>
      <c r="T183" s="470"/>
      <c r="U183" s="562"/>
      <c r="V183" s="563"/>
    </row>
    <row r="184" spans="1:23" ht="15.6" x14ac:dyDescent="0.3">
      <c r="A184" s="527"/>
      <c r="B184" s="526">
        <v>6</v>
      </c>
      <c r="C184" s="475"/>
      <c r="D184" s="477"/>
      <c r="E184" s="477"/>
      <c r="F184" s="477"/>
      <c r="G184" s="477"/>
      <c r="H184" s="476"/>
      <c r="I184" s="477"/>
      <c r="J184" s="478"/>
      <c r="K184" s="478"/>
      <c r="L184" s="478"/>
      <c r="M184" s="478"/>
      <c r="N184" s="467"/>
      <c r="O184" s="468"/>
      <c r="P184" s="469"/>
      <c r="Q184" s="468"/>
      <c r="R184" s="469"/>
      <c r="S184" s="468"/>
      <c r="T184" s="470"/>
      <c r="U184" s="562"/>
      <c r="V184" s="563"/>
    </row>
    <row r="185" spans="1:23" ht="15.6" x14ac:dyDescent="0.3">
      <c r="A185" s="527"/>
      <c r="B185" s="525">
        <v>7</v>
      </c>
      <c r="C185" s="475"/>
      <c r="D185" s="477"/>
      <c r="E185" s="477"/>
      <c r="F185" s="477"/>
      <c r="G185" s="477"/>
      <c r="H185" s="477"/>
      <c r="I185" s="476"/>
      <c r="J185" s="492"/>
      <c r="K185" s="492"/>
      <c r="L185" s="492"/>
      <c r="M185" s="492"/>
      <c r="N185" s="493"/>
      <c r="O185" s="468"/>
      <c r="P185" s="469"/>
      <c r="Q185" s="468"/>
      <c r="R185" s="469"/>
      <c r="S185" s="468"/>
      <c r="T185" s="470"/>
      <c r="U185" s="562"/>
      <c r="V185" s="563"/>
    </row>
    <row r="186" spans="1:23" ht="15.6" x14ac:dyDescent="0.3">
      <c r="A186" s="527"/>
      <c r="B186" s="526">
        <v>8</v>
      </c>
      <c r="C186" s="496"/>
      <c r="D186" s="497"/>
      <c r="E186" s="497"/>
      <c r="F186" s="497"/>
      <c r="G186" s="497"/>
      <c r="H186" s="497"/>
      <c r="I186" s="498"/>
      <c r="J186" s="499"/>
      <c r="K186" s="500"/>
      <c r="L186" s="500"/>
      <c r="M186" s="500"/>
      <c r="N186" s="493"/>
      <c r="O186" s="468"/>
      <c r="P186" s="469"/>
      <c r="Q186" s="468"/>
      <c r="R186" s="469"/>
      <c r="S186" s="468"/>
      <c r="T186" s="470"/>
      <c r="U186" s="562"/>
      <c r="V186" s="563"/>
    </row>
    <row r="187" spans="1:23" ht="15.6" x14ac:dyDescent="0.3">
      <c r="A187" s="527"/>
      <c r="B187" s="525">
        <v>9</v>
      </c>
      <c r="C187" s="496"/>
      <c r="D187" s="497"/>
      <c r="E187" s="497"/>
      <c r="F187" s="497"/>
      <c r="G187" s="497"/>
      <c r="H187" s="497"/>
      <c r="I187" s="498"/>
      <c r="J187" s="500"/>
      <c r="K187" s="499"/>
      <c r="L187" s="500"/>
      <c r="M187" s="500"/>
      <c r="N187" s="493"/>
      <c r="O187" s="468"/>
      <c r="P187" s="469"/>
      <c r="Q187" s="468"/>
      <c r="R187" s="469"/>
      <c r="S187" s="468"/>
      <c r="T187" s="470"/>
      <c r="U187" s="562"/>
      <c r="V187" s="563"/>
    </row>
    <row r="188" spans="1:23" ht="15.6" x14ac:dyDescent="0.3">
      <c r="A188" s="527"/>
      <c r="B188" s="526">
        <v>10</v>
      </c>
      <c r="C188" s="496"/>
      <c r="D188" s="497"/>
      <c r="E188" s="497"/>
      <c r="F188" s="497"/>
      <c r="G188" s="497"/>
      <c r="H188" s="497"/>
      <c r="I188" s="498"/>
      <c r="J188" s="500"/>
      <c r="K188" s="500"/>
      <c r="L188" s="499"/>
      <c r="M188" s="500"/>
      <c r="N188" s="493"/>
      <c r="O188" s="468"/>
      <c r="P188" s="469"/>
      <c r="Q188" s="468"/>
      <c r="R188" s="469"/>
      <c r="S188" s="468"/>
      <c r="T188" s="470"/>
      <c r="U188" s="562"/>
      <c r="V188" s="563"/>
    </row>
    <row r="189" spans="1:23" ht="15.6" x14ac:dyDescent="0.3">
      <c r="A189" s="527"/>
      <c r="B189" s="525">
        <v>11</v>
      </c>
      <c r="C189" s="496"/>
      <c r="D189" s="497"/>
      <c r="E189" s="497"/>
      <c r="F189" s="497"/>
      <c r="G189" s="497"/>
      <c r="H189" s="497"/>
      <c r="I189" s="498"/>
      <c r="J189" s="500"/>
      <c r="K189" s="500"/>
      <c r="L189" s="500"/>
      <c r="M189" s="499"/>
      <c r="N189" s="493"/>
      <c r="O189" s="468"/>
      <c r="P189" s="469"/>
      <c r="Q189" s="468"/>
      <c r="R189" s="469"/>
      <c r="S189" s="468"/>
      <c r="T189" s="470"/>
      <c r="U189" s="562"/>
      <c r="V189" s="563"/>
    </row>
    <row r="190" spans="1:23" ht="16.2" thickBot="1" x14ac:dyDescent="0.35">
      <c r="A190" s="530"/>
      <c r="B190" s="531">
        <v>12</v>
      </c>
      <c r="C190" s="505"/>
      <c r="D190" s="506"/>
      <c r="E190" s="506"/>
      <c r="F190" s="506"/>
      <c r="G190" s="506"/>
      <c r="H190" s="506"/>
      <c r="I190" s="506"/>
      <c r="J190" s="507"/>
      <c r="K190" s="507"/>
      <c r="L190" s="507"/>
      <c r="M190" s="507"/>
      <c r="N190" s="508"/>
      <c r="O190" s="509"/>
      <c r="P190" s="510"/>
      <c r="Q190" s="509"/>
      <c r="R190" s="510"/>
      <c r="S190" s="509"/>
      <c r="T190" s="511"/>
      <c r="U190" s="569"/>
      <c r="V190" s="570"/>
    </row>
    <row r="192" spans="1:23" x14ac:dyDescent="0.25">
      <c r="A192" s="484" t="s">
        <v>151</v>
      </c>
    </row>
    <row r="193" spans="1:23" x14ac:dyDescent="0.25">
      <c r="A193" s="520"/>
      <c r="B193" s="484"/>
      <c r="C193" s="484"/>
      <c r="D193" s="484"/>
      <c r="E193" s="484"/>
      <c r="F193" s="484"/>
      <c r="G193" s="484"/>
      <c r="H193" s="484"/>
      <c r="I193" s="484"/>
      <c r="J193" s="484"/>
      <c r="K193" s="484"/>
      <c r="L193" s="484"/>
      <c r="M193" s="484"/>
      <c r="N193" s="484"/>
      <c r="O193" s="484"/>
      <c r="P193" s="484"/>
    </row>
    <row r="194" spans="1:23" ht="15" x14ac:dyDescent="0.25">
      <c r="A194" s="484"/>
      <c r="I194" s="484"/>
      <c r="J194" s="484"/>
      <c r="K194" s="484"/>
      <c r="L194" s="484"/>
      <c r="M194" s="484"/>
      <c r="N194" s="483"/>
      <c r="O194" s="483"/>
      <c r="P194" s="501"/>
      <c r="Q194" s="471"/>
      <c r="W194" s="208"/>
    </row>
    <row r="195" spans="1:23" ht="15" x14ac:dyDescent="0.25">
      <c r="F195" s="484"/>
      <c r="G195" s="484"/>
      <c r="H195" s="483"/>
      <c r="I195" s="483"/>
      <c r="J195" s="483"/>
      <c r="K195" s="483"/>
      <c r="L195" s="483"/>
      <c r="M195" s="483"/>
      <c r="N195" s="483"/>
      <c r="O195" s="483"/>
      <c r="P195" s="483"/>
      <c r="Q195" s="483"/>
      <c r="R195" s="484"/>
      <c r="S195" s="484"/>
      <c r="T195" s="484"/>
      <c r="U195" s="485"/>
      <c r="V195" s="473"/>
      <c r="W195" s="208"/>
    </row>
    <row r="200" spans="1:23" ht="20.399999999999999" x14ac:dyDescent="0.35">
      <c r="A200" s="587" t="s">
        <v>53</v>
      </c>
      <c r="B200" s="588"/>
      <c r="C200" s="588"/>
      <c r="D200" s="588"/>
      <c r="E200" s="588"/>
    </row>
  </sheetData>
  <mergeCells count="160">
    <mergeCell ref="U189:V189"/>
    <mergeCell ref="U190:V190"/>
    <mergeCell ref="A200:E200"/>
    <mergeCell ref="U183:V183"/>
    <mergeCell ref="U184:V184"/>
    <mergeCell ref="U185:V185"/>
    <mergeCell ref="U186:V186"/>
    <mergeCell ref="U187:V187"/>
    <mergeCell ref="U188:V188"/>
    <mergeCell ref="S177:T177"/>
    <mergeCell ref="U177:V178"/>
    <mergeCell ref="U179:V179"/>
    <mergeCell ref="U180:V180"/>
    <mergeCell ref="U181:V181"/>
    <mergeCell ref="U182:V182"/>
    <mergeCell ref="A175:E175"/>
    <mergeCell ref="A177:B177"/>
    <mergeCell ref="C177:K177"/>
    <mergeCell ref="L177:M177"/>
    <mergeCell ref="O177:P177"/>
    <mergeCell ref="Q177:R177"/>
    <mergeCell ref="U160:V160"/>
    <mergeCell ref="U161:V161"/>
    <mergeCell ref="U162:V162"/>
    <mergeCell ref="U163:V163"/>
    <mergeCell ref="U164:V164"/>
    <mergeCell ref="U165:V165"/>
    <mergeCell ref="U154:V154"/>
    <mergeCell ref="U155:V155"/>
    <mergeCell ref="U156:V156"/>
    <mergeCell ref="U157:V157"/>
    <mergeCell ref="U158:V158"/>
    <mergeCell ref="U159:V159"/>
    <mergeCell ref="U139:V139"/>
    <mergeCell ref="U140:V140"/>
    <mergeCell ref="A152:B152"/>
    <mergeCell ref="C152:K152"/>
    <mergeCell ref="L152:M152"/>
    <mergeCell ref="O152:P152"/>
    <mergeCell ref="Q152:R152"/>
    <mergeCell ref="S152:T152"/>
    <mergeCell ref="U152:V153"/>
    <mergeCell ref="U133:V133"/>
    <mergeCell ref="U134:V134"/>
    <mergeCell ref="U135:V135"/>
    <mergeCell ref="U136:V136"/>
    <mergeCell ref="U137:V137"/>
    <mergeCell ref="U138:V138"/>
    <mergeCell ref="S127:T127"/>
    <mergeCell ref="U127:V128"/>
    <mergeCell ref="U129:V129"/>
    <mergeCell ref="U130:V130"/>
    <mergeCell ref="U131:V131"/>
    <mergeCell ref="U132:V132"/>
    <mergeCell ref="A125:E125"/>
    <mergeCell ref="A127:B127"/>
    <mergeCell ref="C127:K127"/>
    <mergeCell ref="L127:M127"/>
    <mergeCell ref="O127:P127"/>
    <mergeCell ref="Q127:R127"/>
    <mergeCell ref="U110:V110"/>
    <mergeCell ref="U111:V111"/>
    <mergeCell ref="U112:V112"/>
    <mergeCell ref="U113:V113"/>
    <mergeCell ref="U114:V114"/>
    <mergeCell ref="U115:V115"/>
    <mergeCell ref="U104:V104"/>
    <mergeCell ref="U105:V105"/>
    <mergeCell ref="U106:V106"/>
    <mergeCell ref="U107:V107"/>
    <mergeCell ref="U108:V108"/>
    <mergeCell ref="U109:V109"/>
    <mergeCell ref="U90:V90"/>
    <mergeCell ref="A102:B102"/>
    <mergeCell ref="C102:K102"/>
    <mergeCell ref="L102:M102"/>
    <mergeCell ref="O102:P102"/>
    <mergeCell ref="Q102:R102"/>
    <mergeCell ref="S102:T102"/>
    <mergeCell ref="U102:V103"/>
    <mergeCell ref="U84:V84"/>
    <mergeCell ref="U85:V85"/>
    <mergeCell ref="U86:V86"/>
    <mergeCell ref="U87:V87"/>
    <mergeCell ref="U88:V88"/>
    <mergeCell ref="U89:V89"/>
    <mergeCell ref="X78:AN78"/>
    <mergeCell ref="U79:V79"/>
    <mergeCell ref="U80:V80"/>
    <mergeCell ref="U81:V81"/>
    <mergeCell ref="U82:V82"/>
    <mergeCell ref="U83:V83"/>
    <mergeCell ref="U64:V64"/>
    <mergeCell ref="U65:V65"/>
    <mergeCell ref="A75:E75"/>
    <mergeCell ref="A77:B77"/>
    <mergeCell ref="C77:K77"/>
    <mergeCell ref="L77:M77"/>
    <mergeCell ref="O77:P77"/>
    <mergeCell ref="Q77:R77"/>
    <mergeCell ref="S77:T77"/>
    <mergeCell ref="U77:V78"/>
    <mergeCell ref="U58:V58"/>
    <mergeCell ref="U59:V59"/>
    <mergeCell ref="U60:V60"/>
    <mergeCell ref="U61:V61"/>
    <mergeCell ref="U62:V62"/>
    <mergeCell ref="U63:V63"/>
    <mergeCell ref="S52:T52"/>
    <mergeCell ref="U52:V53"/>
    <mergeCell ref="U54:V54"/>
    <mergeCell ref="U55:V55"/>
    <mergeCell ref="U56:V56"/>
    <mergeCell ref="U57:V57"/>
    <mergeCell ref="A51:F51"/>
    <mergeCell ref="A52:B52"/>
    <mergeCell ref="C52:K52"/>
    <mergeCell ref="L52:M52"/>
    <mergeCell ref="O52:P52"/>
    <mergeCell ref="Q52:R52"/>
    <mergeCell ref="U36:V36"/>
    <mergeCell ref="U37:V37"/>
    <mergeCell ref="U38:V38"/>
    <mergeCell ref="U39:V39"/>
    <mergeCell ref="U40:V40"/>
    <mergeCell ref="U41:V41"/>
    <mergeCell ref="U30:V30"/>
    <mergeCell ref="U31:V31"/>
    <mergeCell ref="U32:V32"/>
    <mergeCell ref="U33:V33"/>
    <mergeCell ref="U34:V34"/>
    <mergeCell ref="U35:V35"/>
    <mergeCell ref="U15:V15"/>
    <mergeCell ref="U16:V16"/>
    <mergeCell ref="A26:E26"/>
    <mergeCell ref="A28:B28"/>
    <mergeCell ref="C28:K28"/>
    <mergeCell ref="L28:M28"/>
    <mergeCell ref="O28:P28"/>
    <mergeCell ref="Q28:R28"/>
    <mergeCell ref="S28:T28"/>
    <mergeCell ref="U28:V29"/>
    <mergeCell ref="U12:V12"/>
    <mergeCell ref="U13:V13"/>
    <mergeCell ref="U14:V14"/>
    <mergeCell ref="U3:V4"/>
    <mergeCell ref="X3:AN3"/>
    <mergeCell ref="U5:V5"/>
    <mergeCell ref="U6:V6"/>
    <mergeCell ref="U7:V7"/>
    <mergeCell ref="U8:V8"/>
    <mergeCell ref="A3:B3"/>
    <mergeCell ref="C3:K3"/>
    <mergeCell ref="L3:M3"/>
    <mergeCell ref="O3:P3"/>
    <mergeCell ref="Q3:R3"/>
    <mergeCell ref="S3:T3"/>
    <mergeCell ref="U9:V9"/>
    <mergeCell ref="U10:V10"/>
    <mergeCell ref="U11:V11"/>
  </mergeCells>
  <dataValidations count="2">
    <dataValidation type="list" allowBlank="1" showInputMessage="1" showErrorMessage="1" errorTitle="poule" error="Poule wordt maximaal 4 x uitgevoerd" sqref="L3:M3 L177:M177 L152:M152 L127:M127 L102:M102 L77:M77 L52:M52 L28:M28" xr:uid="{AE435958-7140-467E-8F40-DD1B7CBB0F12}">
      <formula1>$AU$5:$AU$8</formula1>
    </dataValidation>
    <dataValidation type="list" allowBlank="1" showInputMessage="1" showErrorMessage="1" sqref="C177:K177 C3:K3 C28:K28 C52:K52 C77:K77 C102:K102 C127:K127 C152:K152" xr:uid="{7D282A49-C7C2-444F-A064-4C552BFFBEC5}">
      <formula1>$Z$55:$Z$57</formula1>
    </dataValidation>
  </dataValidations>
  <pageMargins left="0" right="0" top="0.39000000000000007" bottom="1.1000000000000001" header="0.51" footer="1.18"/>
  <pageSetup paperSize="9" orientation="landscape" r:id="rId1"/>
  <headerFooter alignWithMargins="0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073" r:id="rId4" name="Button 1">
              <controlPr defaultSize="0" print="0" autoFill="0" autoPict="0" macro="[1]!PSPrint_A">
                <anchor moveWithCells="1" sizeWithCells="1">
                  <from>
                    <xdr:col>0</xdr:col>
                    <xdr:colOff>45720</xdr:colOff>
                    <xdr:row>2</xdr:row>
                    <xdr:rowOff>38100</xdr:rowOff>
                  </from>
                  <to>
                    <xdr:col>1</xdr:col>
                    <xdr:colOff>144780</xdr:colOff>
                    <xdr:row>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74" r:id="rId5" name="Button 2">
              <controlPr defaultSize="0" print="0" autoFill="0" autoPict="0" macro="[1]!PSPrint_B">
                <anchor moveWithCells="1" sizeWithCells="1">
                  <from>
                    <xdr:col>0</xdr:col>
                    <xdr:colOff>30480</xdr:colOff>
                    <xdr:row>27</xdr:row>
                    <xdr:rowOff>38100</xdr:rowOff>
                  </from>
                  <to>
                    <xdr:col>1</xdr:col>
                    <xdr:colOff>121920</xdr:colOff>
                    <xdr:row>27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75" r:id="rId6" name="Button 3">
              <controlPr defaultSize="0" print="0" autoFill="0" autoPict="0" macro="[1]!PSPrint_C">
                <anchor moveWithCells="1" sizeWithCells="1">
                  <from>
                    <xdr:col>0</xdr:col>
                    <xdr:colOff>60960</xdr:colOff>
                    <xdr:row>51</xdr:row>
                    <xdr:rowOff>38100</xdr:rowOff>
                  </from>
                  <to>
                    <xdr:col>1</xdr:col>
                    <xdr:colOff>152400</xdr:colOff>
                    <xdr:row>51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76" r:id="rId7" name="Button 4">
              <controlPr defaultSize="0" print="0" autoFill="0" autoPict="0" macro="[1]!PSPrint_D">
                <anchor moveWithCells="1" sizeWithCells="1">
                  <from>
                    <xdr:col>0</xdr:col>
                    <xdr:colOff>60960</xdr:colOff>
                    <xdr:row>76</xdr:row>
                    <xdr:rowOff>38100</xdr:rowOff>
                  </from>
                  <to>
                    <xdr:col>1</xdr:col>
                    <xdr:colOff>152400</xdr:colOff>
                    <xdr:row>76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77" r:id="rId8" name="Button 5">
              <controlPr defaultSize="0" print="0" autoFill="0" autoPict="0" macro="[1]!PSPrint_E">
                <anchor moveWithCells="1" sizeWithCells="1">
                  <from>
                    <xdr:col>0</xdr:col>
                    <xdr:colOff>60960</xdr:colOff>
                    <xdr:row>101</xdr:row>
                    <xdr:rowOff>38100</xdr:rowOff>
                  </from>
                  <to>
                    <xdr:col>1</xdr:col>
                    <xdr:colOff>152400</xdr:colOff>
                    <xdr:row>101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78" r:id="rId9" name="Button 6">
              <controlPr defaultSize="0" print="0" autoFill="0" autoPict="0" macro="[1]!PSPrint_F">
                <anchor moveWithCells="1" sizeWithCells="1">
                  <from>
                    <xdr:col>0</xdr:col>
                    <xdr:colOff>38100</xdr:colOff>
                    <xdr:row>126</xdr:row>
                    <xdr:rowOff>68580</xdr:rowOff>
                  </from>
                  <to>
                    <xdr:col>1</xdr:col>
                    <xdr:colOff>137160</xdr:colOff>
                    <xdr:row>126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79" r:id="rId10" name="Button 7">
              <controlPr defaultSize="0" print="0" autoFill="0" autoPict="0" macro="[1]!PSPrint_G">
                <anchor moveWithCells="1" sizeWithCells="1">
                  <from>
                    <xdr:col>0</xdr:col>
                    <xdr:colOff>76200</xdr:colOff>
                    <xdr:row>151</xdr:row>
                    <xdr:rowOff>38100</xdr:rowOff>
                  </from>
                  <to>
                    <xdr:col>1</xdr:col>
                    <xdr:colOff>175260</xdr:colOff>
                    <xdr:row>151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0" r:id="rId11" name="Button 8">
              <controlPr defaultSize="0" print="0" autoFill="0" autoPict="0" macro="[1]!PSPrint_H">
                <anchor moveWithCells="1" sizeWithCells="1">
                  <from>
                    <xdr:col>0</xdr:col>
                    <xdr:colOff>76200</xdr:colOff>
                    <xdr:row>176</xdr:row>
                    <xdr:rowOff>38100</xdr:rowOff>
                  </from>
                  <to>
                    <xdr:col>1</xdr:col>
                    <xdr:colOff>175260</xdr:colOff>
                    <xdr:row>176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1" r:id="rId12" name="Button 9">
              <controlPr defaultSize="0" print="0" autoFill="0" autoPict="0" macro="[1]!kopie4">
                <anchor moveWithCells="1" sizeWithCells="1">
                  <from>
                    <xdr:col>5</xdr:col>
                    <xdr:colOff>83820</xdr:colOff>
                    <xdr:row>98</xdr:row>
                    <xdr:rowOff>83820</xdr:rowOff>
                  </from>
                  <to>
                    <xdr:col>6</xdr:col>
                    <xdr:colOff>198120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2" r:id="rId13" name="Button 10">
              <controlPr defaultSize="0" print="0" autoFill="0" autoPict="0" macro="[1]!kopie5">
                <anchor moveWithCells="1" sizeWithCells="1">
                  <from>
                    <xdr:col>7</xdr:col>
                    <xdr:colOff>144780</xdr:colOff>
                    <xdr:row>98</xdr:row>
                    <xdr:rowOff>83820</xdr:rowOff>
                  </from>
                  <to>
                    <xdr:col>8</xdr:col>
                    <xdr:colOff>266700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3" r:id="rId14" name="Button 11">
              <controlPr defaultSize="0" print="0" autoFill="0" autoPict="0" macro="[1]!kopie6">
                <anchor moveWithCells="1" sizeWithCells="1">
                  <from>
                    <xdr:col>9</xdr:col>
                    <xdr:colOff>220980</xdr:colOff>
                    <xdr:row>98</xdr:row>
                    <xdr:rowOff>83820</xdr:rowOff>
                  </from>
                  <to>
                    <xdr:col>11</xdr:col>
                    <xdr:colOff>45720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4" r:id="rId15" name="Button 12">
              <controlPr defaultSize="0" print="0" autoFill="0" autoPict="0" macro="[1]!kopie7">
                <anchor moveWithCells="1" sizeWithCells="1">
                  <from>
                    <xdr:col>11</xdr:col>
                    <xdr:colOff>281940</xdr:colOff>
                    <xdr:row>98</xdr:row>
                    <xdr:rowOff>83820</xdr:rowOff>
                  </from>
                  <to>
                    <xdr:col>13</xdr:col>
                    <xdr:colOff>106680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5" r:id="rId16" name="Button 13">
              <controlPr defaultSize="0" print="0" autoFill="0" autoPict="0" macro="[1]!kopie8">
                <anchor moveWithCells="1" sizeWithCells="1">
                  <from>
                    <xdr:col>14</xdr:col>
                    <xdr:colOff>129540</xdr:colOff>
                    <xdr:row>98</xdr:row>
                    <xdr:rowOff>83820</xdr:rowOff>
                  </from>
                  <to>
                    <xdr:col>15</xdr:col>
                    <xdr:colOff>129540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6" r:id="rId17" name="Button 14">
              <controlPr defaultSize="0" print="0" autoFill="0" autoPict="0" macro="[1]!kopie9">
                <anchor moveWithCells="1" sizeWithCells="1">
                  <from>
                    <xdr:col>16</xdr:col>
                    <xdr:colOff>0</xdr:colOff>
                    <xdr:row>98</xdr:row>
                    <xdr:rowOff>83820</xdr:rowOff>
                  </from>
                  <to>
                    <xdr:col>16</xdr:col>
                    <xdr:colOff>419100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7" r:id="rId18" name="Button 15">
              <controlPr defaultSize="0" print="0" autoFill="0" autoPict="0" macro="[1]!kopie10">
                <anchor moveWithCells="1" sizeWithCells="1">
                  <from>
                    <xdr:col>17</xdr:col>
                    <xdr:colOff>198120</xdr:colOff>
                    <xdr:row>98</xdr:row>
                    <xdr:rowOff>83820</xdr:rowOff>
                  </from>
                  <to>
                    <xdr:col>18</xdr:col>
                    <xdr:colOff>198120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8" r:id="rId19" name="Button 16">
              <controlPr defaultSize="0" print="0" autoFill="0" autoPict="0" macro="[1]!kopie11">
                <anchor moveWithCells="1" sizeWithCells="1">
                  <from>
                    <xdr:col>18</xdr:col>
                    <xdr:colOff>411480</xdr:colOff>
                    <xdr:row>98</xdr:row>
                    <xdr:rowOff>83820</xdr:rowOff>
                  </from>
                  <to>
                    <xdr:col>19</xdr:col>
                    <xdr:colOff>411480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89" r:id="rId20" name="Button 17">
              <controlPr defaultSize="0" print="0" autoFill="0" autoPict="0" macro="[1]!kopie12">
                <anchor moveWithCells="1" sizeWithCells="1">
                  <from>
                    <xdr:col>20</xdr:col>
                    <xdr:colOff>190500</xdr:colOff>
                    <xdr:row>98</xdr:row>
                    <xdr:rowOff>83820</xdr:rowOff>
                  </from>
                  <to>
                    <xdr:col>21</xdr:col>
                    <xdr:colOff>182880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0" r:id="rId21" name="Button 18">
              <controlPr defaultSize="0" print="0" autoFill="0" autoPict="0" macro="[1]!kopie4">
                <anchor moveWithCells="1" sizeWithCells="1">
                  <from>
                    <xdr:col>5</xdr:col>
                    <xdr:colOff>0</xdr:colOff>
                    <xdr:row>25</xdr:row>
                    <xdr:rowOff>76200</xdr:rowOff>
                  </from>
                  <to>
                    <xdr:col>6</xdr:col>
                    <xdr:colOff>121920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1" r:id="rId22" name="Button 19">
              <controlPr defaultSize="0" print="0" autoFill="0" autoPict="0" macro="[1]!kopie5">
                <anchor moveWithCells="1" sizeWithCells="1">
                  <from>
                    <xdr:col>7</xdr:col>
                    <xdr:colOff>60960</xdr:colOff>
                    <xdr:row>25</xdr:row>
                    <xdr:rowOff>76200</xdr:rowOff>
                  </from>
                  <to>
                    <xdr:col>8</xdr:col>
                    <xdr:colOff>182880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2" r:id="rId23" name="Button 20">
              <controlPr defaultSize="0" print="0" autoFill="0" autoPict="0" macro="[1]!kopie6">
                <anchor moveWithCells="1" sizeWithCells="1">
                  <from>
                    <xdr:col>9</xdr:col>
                    <xdr:colOff>144780</xdr:colOff>
                    <xdr:row>25</xdr:row>
                    <xdr:rowOff>76200</xdr:rowOff>
                  </from>
                  <to>
                    <xdr:col>10</xdr:col>
                    <xdr:colOff>266700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3" r:id="rId24" name="Button 21">
              <controlPr defaultSize="0" print="0" autoFill="0" autoPict="0" macro="[1]!kopie7">
                <anchor moveWithCells="1" sizeWithCells="1">
                  <from>
                    <xdr:col>11</xdr:col>
                    <xdr:colOff>198120</xdr:colOff>
                    <xdr:row>25</xdr:row>
                    <xdr:rowOff>76200</xdr:rowOff>
                  </from>
                  <to>
                    <xdr:col>13</xdr:col>
                    <xdr:colOff>30480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4" r:id="rId25" name="Button 22">
              <controlPr defaultSize="0" print="0" autoFill="0" autoPict="0" macro="[1]!kopie8">
                <anchor moveWithCells="1" sizeWithCells="1">
                  <from>
                    <xdr:col>14</xdr:col>
                    <xdr:colOff>53340</xdr:colOff>
                    <xdr:row>25</xdr:row>
                    <xdr:rowOff>76200</xdr:rowOff>
                  </from>
                  <to>
                    <xdr:col>15</xdr:col>
                    <xdr:colOff>45720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5" r:id="rId26" name="Button 23">
              <controlPr defaultSize="0" print="0" autoFill="0" autoPict="0" macro="[1]!kopie9">
                <anchor moveWithCells="1" sizeWithCells="1">
                  <from>
                    <xdr:col>15</xdr:col>
                    <xdr:colOff>342900</xdr:colOff>
                    <xdr:row>25</xdr:row>
                    <xdr:rowOff>76200</xdr:rowOff>
                  </from>
                  <to>
                    <xdr:col>16</xdr:col>
                    <xdr:colOff>335280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6" r:id="rId27" name="Button 24">
              <controlPr defaultSize="0" print="0" autoFill="0" autoPict="0" macro="[1]!kopie10">
                <anchor moveWithCells="1" sizeWithCells="1">
                  <from>
                    <xdr:col>17</xdr:col>
                    <xdr:colOff>121920</xdr:colOff>
                    <xdr:row>25</xdr:row>
                    <xdr:rowOff>76200</xdr:rowOff>
                  </from>
                  <to>
                    <xdr:col>18</xdr:col>
                    <xdr:colOff>114300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7" r:id="rId28" name="Button 25">
              <controlPr defaultSize="0" print="0" autoFill="0" autoPict="0" macro="[1]!kopie11">
                <anchor moveWithCells="1" sizeWithCells="1">
                  <from>
                    <xdr:col>18</xdr:col>
                    <xdr:colOff>327660</xdr:colOff>
                    <xdr:row>25</xdr:row>
                    <xdr:rowOff>76200</xdr:rowOff>
                  </from>
                  <to>
                    <xdr:col>19</xdr:col>
                    <xdr:colOff>335280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8" r:id="rId29" name="Button 26">
              <controlPr defaultSize="0" print="0" autoFill="0" autoPict="0" macro="[1]!kopie12">
                <anchor moveWithCells="1" sizeWithCells="1">
                  <from>
                    <xdr:col>20</xdr:col>
                    <xdr:colOff>106680</xdr:colOff>
                    <xdr:row>25</xdr:row>
                    <xdr:rowOff>76200</xdr:rowOff>
                  </from>
                  <to>
                    <xdr:col>21</xdr:col>
                    <xdr:colOff>106680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99" r:id="rId30" name="Button 27">
              <controlPr defaultSize="0" print="0" autoFill="0" autoPict="0" macro="[1]!kopie4">
                <anchor moveWithCells="1" sizeWithCells="1">
                  <from>
                    <xdr:col>4</xdr:col>
                    <xdr:colOff>152400</xdr:colOff>
                    <xdr:row>50</xdr:row>
                    <xdr:rowOff>106680</xdr:rowOff>
                  </from>
                  <to>
                    <xdr:col>5</xdr:col>
                    <xdr:colOff>281940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0" r:id="rId31" name="Button 28">
              <controlPr defaultSize="0" print="0" autoFill="0" autoPict="0" macro="[1]!kopie5">
                <anchor moveWithCells="1" sizeWithCells="1">
                  <from>
                    <xdr:col>6</xdr:col>
                    <xdr:colOff>228600</xdr:colOff>
                    <xdr:row>50</xdr:row>
                    <xdr:rowOff>106680</xdr:rowOff>
                  </from>
                  <to>
                    <xdr:col>8</xdr:col>
                    <xdr:colOff>60960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1" r:id="rId32" name="Button 29">
              <controlPr defaultSize="0" print="0" autoFill="0" autoPict="0" macro="[1]!kopie6">
                <anchor moveWithCells="1" sizeWithCells="1">
                  <from>
                    <xdr:col>9</xdr:col>
                    <xdr:colOff>22860</xdr:colOff>
                    <xdr:row>50</xdr:row>
                    <xdr:rowOff>106680</xdr:rowOff>
                  </from>
                  <to>
                    <xdr:col>10</xdr:col>
                    <xdr:colOff>152400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2" r:id="rId33" name="Button 30">
              <controlPr defaultSize="0" print="0" autoFill="0" autoPict="0" macro="[1]!kopie7">
                <anchor moveWithCells="1" sizeWithCells="1">
                  <from>
                    <xdr:col>11</xdr:col>
                    <xdr:colOff>91440</xdr:colOff>
                    <xdr:row>50</xdr:row>
                    <xdr:rowOff>106680</xdr:rowOff>
                  </from>
                  <to>
                    <xdr:col>12</xdr:col>
                    <xdr:colOff>220980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3" r:id="rId34" name="Button 31">
              <controlPr defaultSize="0" print="0" autoFill="0" autoPict="0" macro="[1]!kopie8">
                <anchor moveWithCells="1" sizeWithCells="1">
                  <from>
                    <xdr:col>13</xdr:col>
                    <xdr:colOff>251460</xdr:colOff>
                    <xdr:row>50</xdr:row>
                    <xdr:rowOff>106680</xdr:rowOff>
                  </from>
                  <to>
                    <xdr:col>14</xdr:col>
                    <xdr:colOff>373380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4" r:id="rId35" name="Button 32">
              <controlPr defaultSize="0" print="0" autoFill="0" autoPict="0" macro="[1]!kopie9">
                <anchor moveWithCells="1" sizeWithCells="1">
                  <from>
                    <xdr:col>15</xdr:col>
                    <xdr:colOff>259080</xdr:colOff>
                    <xdr:row>50</xdr:row>
                    <xdr:rowOff>106680</xdr:rowOff>
                  </from>
                  <to>
                    <xdr:col>16</xdr:col>
                    <xdr:colOff>251460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5" r:id="rId36" name="Button 33">
              <controlPr defaultSize="0" print="0" autoFill="0" autoPict="0" macro="[1]!kopie10">
                <anchor moveWithCells="1" sizeWithCells="1">
                  <from>
                    <xdr:col>17</xdr:col>
                    <xdr:colOff>45720</xdr:colOff>
                    <xdr:row>50</xdr:row>
                    <xdr:rowOff>106680</xdr:rowOff>
                  </from>
                  <to>
                    <xdr:col>18</xdr:col>
                    <xdr:colOff>45720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6" r:id="rId37" name="Button 34">
              <controlPr defaultSize="0" print="0" autoFill="0" autoPict="0" macro="[1]!kopie11">
                <anchor moveWithCells="1" sizeWithCells="1">
                  <from>
                    <xdr:col>18</xdr:col>
                    <xdr:colOff>259080</xdr:colOff>
                    <xdr:row>50</xdr:row>
                    <xdr:rowOff>106680</xdr:rowOff>
                  </from>
                  <to>
                    <xdr:col>19</xdr:col>
                    <xdr:colOff>266700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7" r:id="rId38" name="Button 35">
              <controlPr defaultSize="0" print="0" autoFill="0" autoPict="0" macro="[1]!kopie12">
                <anchor moveWithCells="1" sizeWithCells="1">
                  <from>
                    <xdr:col>20</xdr:col>
                    <xdr:colOff>53340</xdr:colOff>
                    <xdr:row>50</xdr:row>
                    <xdr:rowOff>106680</xdr:rowOff>
                  </from>
                  <to>
                    <xdr:col>21</xdr:col>
                    <xdr:colOff>53340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8" r:id="rId39" name="Button 36">
              <controlPr defaultSize="0" print="0" autoFill="0" autoPict="0" macro="[1]!kopie4">
                <anchor moveWithCells="1" sizeWithCells="1">
                  <from>
                    <xdr:col>5</xdr:col>
                    <xdr:colOff>68580</xdr:colOff>
                    <xdr:row>74</xdr:row>
                    <xdr:rowOff>0</xdr:rowOff>
                  </from>
                  <to>
                    <xdr:col>6</xdr:col>
                    <xdr:colOff>190500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09" r:id="rId40" name="Button 37">
              <controlPr defaultSize="0" print="0" autoFill="0" autoPict="0" macro="[1]!kopie5">
                <anchor moveWithCells="1" sizeWithCells="1">
                  <from>
                    <xdr:col>7</xdr:col>
                    <xdr:colOff>137160</xdr:colOff>
                    <xdr:row>74</xdr:row>
                    <xdr:rowOff>0</xdr:rowOff>
                  </from>
                  <to>
                    <xdr:col>8</xdr:col>
                    <xdr:colOff>251460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0" r:id="rId41" name="Button 38">
              <controlPr defaultSize="0" print="0" autoFill="0" autoPict="0" macro="[1]!kopie6">
                <anchor moveWithCells="1" sizeWithCells="1">
                  <from>
                    <xdr:col>9</xdr:col>
                    <xdr:colOff>213360</xdr:colOff>
                    <xdr:row>74</xdr:row>
                    <xdr:rowOff>0</xdr:rowOff>
                  </from>
                  <to>
                    <xdr:col>11</xdr:col>
                    <xdr:colOff>38100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1" r:id="rId42" name="Button 39">
              <controlPr defaultSize="0" print="0" autoFill="0" autoPict="0" macro="[1]!kopie7">
                <anchor moveWithCells="1" sizeWithCells="1">
                  <from>
                    <xdr:col>11</xdr:col>
                    <xdr:colOff>266700</xdr:colOff>
                    <xdr:row>74</xdr:row>
                    <xdr:rowOff>0</xdr:rowOff>
                  </from>
                  <to>
                    <xdr:col>13</xdr:col>
                    <xdr:colOff>99060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2" r:id="rId43" name="Button 40">
              <controlPr defaultSize="0" print="0" autoFill="0" autoPict="0" macro="[1]!kopie8">
                <anchor moveWithCells="1" sizeWithCells="1">
                  <from>
                    <xdr:col>14</xdr:col>
                    <xdr:colOff>121920</xdr:colOff>
                    <xdr:row>74</xdr:row>
                    <xdr:rowOff>0</xdr:rowOff>
                  </from>
                  <to>
                    <xdr:col>15</xdr:col>
                    <xdr:colOff>114300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3" r:id="rId44" name="Button 41">
              <controlPr defaultSize="0" print="0" autoFill="0" autoPict="0" macro="[1]!kopie9">
                <anchor moveWithCells="1" sizeWithCells="1">
                  <from>
                    <xdr:col>15</xdr:col>
                    <xdr:colOff>411480</xdr:colOff>
                    <xdr:row>74</xdr:row>
                    <xdr:rowOff>0</xdr:rowOff>
                  </from>
                  <to>
                    <xdr:col>16</xdr:col>
                    <xdr:colOff>403860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4" r:id="rId45" name="Button 42">
              <controlPr defaultSize="0" print="0" autoFill="0" autoPict="0" macro="[1]!kopie10">
                <anchor moveWithCells="1" sizeWithCells="1">
                  <from>
                    <xdr:col>17</xdr:col>
                    <xdr:colOff>190500</xdr:colOff>
                    <xdr:row>74</xdr:row>
                    <xdr:rowOff>0</xdr:rowOff>
                  </from>
                  <to>
                    <xdr:col>18</xdr:col>
                    <xdr:colOff>182880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5" r:id="rId46" name="Button 43">
              <controlPr defaultSize="0" print="0" autoFill="0" autoPict="0" macro="[1]!kopie11">
                <anchor moveWithCells="1" sizeWithCells="1">
                  <from>
                    <xdr:col>18</xdr:col>
                    <xdr:colOff>396240</xdr:colOff>
                    <xdr:row>74</xdr:row>
                    <xdr:rowOff>0</xdr:rowOff>
                  </from>
                  <to>
                    <xdr:col>19</xdr:col>
                    <xdr:colOff>403860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6" r:id="rId47" name="Button 44">
              <controlPr defaultSize="0" print="0" autoFill="0" autoPict="0" macro="[1]!kopie12">
                <anchor moveWithCells="1" sizeWithCells="1">
                  <from>
                    <xdr:col>20</xdr:col>
                    <xdr:colOff>175260</xdr:colOff>
                    <xdr:row>74</xdr:row>
                    <xdr:rowOff>0</xdr:rowOff>
                  </from>
                  <to>
                    <xdr:col>21</xdr:col>
                    <xdr:colOff>175260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7" r:id="rId48" name="Button 45">
              <controlPr defaultSize="0" print="0" autoFill="0" autoPict="0" macro="[1]!kopie4">
                <anchor moveWithCells="1" sizeWithCells="1">
                  <from>
                    <xdr:col>5</xdr:col>
                    <xdr:colOff>0</xdr:colOff>
                    <xdr:row>149</xdr:row>
                    <xdr:rowOff>106680</xdr:rowOff>
                  </from>
                  <to>
                    <xdr:col>6</xdr:col>
                    <xdr:colOff>121920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8" r:id="rId49" name="Button 46">
              <controlPr defaultSize="0" print="0" autoFill="0" autoPict="0" macro="[1]!kopie5">
                <anchor moveWithCells="1" sizeWithCells="1">
                  <from>
                    <xdr:col>7</xdr:col>
                    <xdr:colOff>60960</xdr:colOff>
                    <xdr:row>149</xdr:row>
                    <xdr:rowOff>106680</xdr:rowOff>
                  </from>
                  <to>
                    <xdr:col>8</xdr:col>
                    <xdr:colOff>182880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19" r:id="rId50" name="Button 47">
              <controlPr defaultSize="0" print="0" autoFill="0" autoPict="0" macro="[1]!kopie6">
                <anchor moveWithCells="1" sizeWithCells="1">
                  <from>
                    <xdr:col>9</xdr:col>
                    <xdr:colOff>144780</xdr:colOff>
                    <xdr:row>149</xdr:row>
                    <xdr:rowOff>106680</xdr:rowOff>
                  </from>
                  <to>
                    <xdr:col>10</xdr:col>
                    <xdr:colOff>266700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0" r:id="rId51" name="Button 48">
              <controlPr defaultSize="0" print="0" autoFill="0" autoPict="0" macro="[1]!kopie7">
                <anchor moveWithCells="1" sizeWithCells="1">
                  <from>
                    <xdr:col>11</xdr:col>
                    <xdr:colOff>198120</xdr:colOff>
                    <xdr:row>149</xdr:row>
                    <xdr:rowOff>106680</xdr:rowOff>
                  </from>
                  <to>
                    <xdr:col>13</xdr:col>
                    <xdr:colOff>30480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1" r:id="rId52" name="Button 49">
              <controlPr defaultSize="0" print="0" autoFill="0" autoPict="0" macro="[1]!kopie8">
                <anchor moveWithCells="1" sizeWithCells="1">
                  <from>
                    <xdr:col>14</xdr:col>
                    <xdr:colOff>53340</xdr:colOff>
                    <xdr:row>149</xdr:row>
                    <xdr:rowOff>106680</xdr:rowOff>
                  </from>
                  <to>
                    <xdr:col>15</xdr:col>
                    <xdr:colOff>45720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2" r:id="rId53" name="Button 50">
              <controlPr defaultSize="0" print="0" autoFill="0" autoPict="0" macro="[1]!kopie9">
                <anchor moveWithCells="1" sizeWithCells="1">
                  <from>
                    <xdr:col>15</xdr:col>
                    <xdr:colOff>342900</xdr:colOff>
                    <xdr:row>149</xdr:row>
                    <xdr:rowOff>106680</xdr:rowOff>
                  </from>
                  <to>
                    <xdr:col>16</xdr:col>
                    <xdr:colOff>335280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3" r:id="rId54" name="Button 51">
              <controlPr defaultSize="0" print="0" autoFill="0" autoPict="0" macro="[1]!kopie10">
                <anchor moveWithCells="1" sizeWithCells="1">
                  <from>
                    <xdr:col>17</xdr:col>
                    <xdr:colOff>121920</xdr:colOff>
                    <xdr:row>149</xdr:row>
                    <xdr:rowOff>106680</xdr:rowOff>
                  </from>
                  <to>
                    <xdr:col>18</xdr:col>
                    <xdr:colOff>114300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4" r:id="rId55" name="Button 52">
              <controlPr defaultSize="0" print="0" autoFill="0" autoPict="0" macro="[1]!kopie11">
                <anchor moveWithCells="1" sizeWithCells="1">
                  <from>
                    <xdr:col>18</xdr:col>
                    <xdr:colOff>327660</xdr:colOff>
                    <xdr:row>149</xdr:row>
                    <xdr:rowOff>106680</xdr:rowOff>
                  </from>
                  <to>
                    <xdr:col>19</xdr:col>
                    <xdr:colOff>335280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5" r:id="rId56" name="Button 53">
              <controlPr defaultSize="0" print="0" autoFill="0" autoPict="0" macro="[1]!kopie12">
                <anchor moveWithCells="1" sizeWithCells="1">
                  <from>
                    <xdr:col>20</xdr:col>
                    <xdr:colOff>106680</xdr:colOff>
                    <xdr:row>149</xdr:row>
                    <xdr:rowOff>106680</xdr:rowOff>
                  </from>
                  <to>
                    <xdr:col>21</xdr:col>
                    <xdr:colOff>106680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6" r:id="rId57" name="Button 54">
              <controlPr defaultSize="0" print="0" autoFill="0" autoPict="0" macro="[1]!kopie4">
                <anchor moveWithCells="1" sizeWithCells="1">
                  <from>
                    <xdr:col>5</xdr:col>
                    <xdr:colOff>129540</xdr:colOff>
                    <xdr:row>174</xdr:row>
                    <xdr:rowOff>0</xdr:rowOff>
                  </from>
                  <to>
                    <xdr:col>6</xdr:col>
                    <xdr:colOff>251460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7" r:id="rId58" name="Button 55">
              <controlPr defaultSize="0" print="0" autoFill="0" autoPict="0" macro="[1]!kopie5">
                <anchor moveWithCells="1" sizeWithCells="1">
                  <from>
                    <xdr:col>7</xdr:col>
                    <xdr:colOff>190500</xdr:colOff>
                    <xdr:row>174</xdr:row>
                    <xdr:rowOff>0</xdr:rowOff>
                  </from>
                  <to>
                    <xdr:col>9</xdr:col>
                    <xdr:colOff>15240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8" r:id="rId59" name="Button 56">
              <controlPr defaultSize="0" print="0" autoFill="0" autoPict="0" macro="[1]!kopie6">
                <anchor moveWithCells="1" sizeWithCells="1">
                  <from>
                    <xdr:col>9</xdr:col>
                    <xdr:colOff>274320</xdr:colOff>
                    <xdr:row>174</xdr:row>
                    <xdr:rowOff>0</xdr:rowOff>
                  </from>
                  <to>
                    <xdr:col>11</xdr:col>
                    <xdr:colOff>99060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29" r:id="rId60" name="Button 57">
              <controlPr defaultSize="0" print="0" autoFill="0" autoPict="0" macro="[1]!kopie7">
                <anchor moveWithCells="1" sizeWithCells="1">
                  <from>
                    <xdr:col>12</xdr:col>
                    <xdr:colOff>30480</xdr:colOff>
                    <xdr:row>174</xdr:row>
                    <xdr:rowOff>0</xdr:rowOff>
                  </from>
                  <to>
                    <xdr:col>13</xdr:col>
                    <xdr:colOff>160020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0" r:id="rId61" name="Button 58">
              <controlPr defaultSize="0" print="0" autoFill="0" autoPict="0" macro="[1]!kopie8">
                <anchor moveWithCells="1" sizeWithCells="1">
                  <from>
                    <xdr:col>14</xdr:col>
                    <xdr:colOff>182880</xdr:colOff>
                    <xdr:row>174</xdr:row>
                    <xdr:rowOff>0</xdr:rowOff>
                  </from>
                  <to>
                    <xdr:col>15</xdr:col>
                    <xdr:colOff>175260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1" r:id="rId62" name="Button 59">
              <controlPr defaultSize="0" print="0" autoFill="0" autoPict="0" macro="[1]!kopie9">
                <anchor moveWithCells="1" sizeWithCells="1">
                  <from>
                    <xdr:col>16</xdr:col>
                    <xdr:colOff>53340</xdr:colOff>
                    <xdr:row>174</xdr:row>
                    <xdr:rowOff>0</xdr:rowOff>
                  </from>
                  <to>
                    <xdr:col>17</xdr:col>
                    <xdr:colOff>45720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2" r:id="rId63" name="Button 60">
              <controlPr defaultSize="0" print="0" autoFill="0" autoPict="0" macro="[1]!kopie10">
                <anchor moveWithCells="1" sizeWithCells="1">
                  <from>
                    <xdr:col>17</xdr:col>
                    <xdr:colOff>251460</xdr:colOff>
                    <xdr:row>174</xdr:row>
                    <xdr:rowOff>0</xdr:rowOff>
                  </from>
                  <to>
                    <xdr:col>18</xdr:col>
                    <xdr:colOff>243840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3" r:id="rId64" name="Button 61">
              <controlPr defaultSize="0" print="0" autoFill="0" autoPict="0" macro="[1]!kopie11">
                <anchor moveWithCells="1" sizeWithCells="1">
                  <from>
                    <xdr:col>19</xdr:col>
                    <xdr:colOff>38100</xdr:colOff>
                    <xdr:row>174</xdr:row>
                    <xdr:rowOff>0</xdr:rowOff>
                  </from>
                  <to>
                    <xdr:col>20</xdr:col>
                    <xdr:colOff>38100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4" r:id="rId65" name="Button 62">
              <controlPr defaultSize="0" print="0" autoFill="0" autoPict="0" macro="[1]!kopie12">
                <anchor moveWithCells="1" sizeWithCells="1">
                  <from>
                    <xdr:col>20</xdr:col>
                    <xdr:colOff>236220</xdr:colOff>
                    <xdr:row>174</xdr:row>
                    <xdr:rowOff>0</xdr:rowOff>
                  </from>
                  <to>
                    <xdr:col>21</xdr:col>
                    <xdr:colOff>236220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5" r:id="rId66" name="Button 63">
              <controlPr defaultSize="0" print="0" autoFill="0" autoPict="0" macro="[1]!kopie4">
                <anchor moveWithCells="1" sizeWithCells="1">
                  <from>
                    <xdr:col>5</xdr:col>
                    <xdr:colOff>137160</xdr:colOff>
                    <xdr:row>199</xdr:row>
                    <xdr:rowOff>0</xdr:rowOff>
                  </from>
                  <to>
                    <xdr:col>6</xdr:col>
                    <xdr:colOff>259080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6" r:id="rId67" name="Button 64">
              <controlPr defaultSize="0" print="0" autoFill="0" autoPict="0" macro="[1]!kopie5">
                <anchor moveWithCells="1" sizeWithCells="1">
                  <from>
                    <xdr:col>7</xdr:col>
                    <xdr:colOff>205740</xdr:colOff>
                    <xdr:row>199</xdr:row>
                    <xdr:rowOff>0</xdr:rowOff>
                  </from>
                  <to>
                    <xdr:col>9</xdr:col>
                    <xdr:colOff>22860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7" r:id="rId68" name="Button 65">
              <controlPr defaultSize="0" print="0" autoFill="0" autoPict="0" macro="[1]!kopie6">
                <anchor moveWithCells="1" sizeWithCells="1">
                  <from>
                    <xdr:col>9</xdr:col>
                    <xdr:colOff>281940</xdr:colOff>
                    <xdr:row>199</xdr:row>
                    <xdr:rowOff>0</xdr:rowOff>
                  </from>
                  <to>
                    <xdr:col>11</xdr:col>
                    <xdr:colOff>106680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8" r:id="rId69" name="Button 66">
              <controlPr defaultSize="0" print="0" autoFill="0" autoPict="0" macro="[1]!kopie7">
                <anchor moveWithCells="1" sizeWithCells="1">
                  <from>
                    <xdr:col>12</xdr:col>
                    <xdr:colOff>38100</xdr:colOff>
                    <xdr:row>199</xdr:row>
                    <xdr:rowOff>0</xdr:rowOff>
                  </from>
                  <to>
                    <xdr:col>13</xdr:col>
                    <xdr:colOff>167640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39" r:id="rId70" name="Button 67">
              <controlPr defaultSize="0" print="0" autoFill="0" autoPict="0" macro="[1]!kopie8">
                <anchor moveWithCells="1" sizeWithCells="1">
                  <from>
                    <xdr:col>14</xdr:col>
                    <xdr:colOff>190500</xdr:colOff>
                    <xdr:row>199</xdr:row>
                    <xdr:rowOff>0</xdr:rowOff>
                  </from>
                  <to>
                    <xdr:col>15</xdr:col>
                    <xdr:colOff>182880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0" r:id="rId71" name="Button 68">
              <controlPr defaultSize="0" print="0" autoFill="0" autoPict="0" macro="[1]!kopie9">
                <anchor moveWithCells="1" sizeWithCells="1">
                  <from>
                    <xdr:col>16</xdr:col>
                    <xdr:colOff>60960</xdr:colOff>
                    <xdr:row>199</xdr:row>
                    <xdr:rowOff>0</xdr:rowOff>
                  </from>
                  <to>
                    <xdr:col>17</xdr:col>
                    <xdr:colOff>53340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1" r:id="rId72" name="Button 69">
              <controlPr defaultSize="0" print="0" autoFill="0" autoPict="0" macro="[1]!kopie10">
                <anchor moveWithCells="1" sizeWithCells="1">
                  <from>
                    <xdr:col>17</xdr:col>
                    <xdr:colOff>259080</xdr:colOff>
                    <xdr:row>199</xdr:row>
                    <xdr:rowOff>0</xdr:rowOff>
                  </from>
                  <to>
                    <xdr:col>18</xdr:col>
                    <xdr:colOff>251460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2" r:id="rId73" name="Button 70">
              <controlPr defaultSize="0" print="0" autoFill="0" autoPict="0" macro="[1]!kopie11">
                <anchor moveWithCells="1" sizeWithCells="1">
                  <from>
                    <xdr:col>19</xdr:col>
                    <xdr:colOff>45720</xdr:colOff>
                    <xdr:row>199</xdr:row>
                    <xdr:rowOff>0</xdr:rowOff>
                  </from>
                  <to>
                    <xdr:col>20</xdr:col>
                    <xdr:colOff>45720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3" r:id="rId74" name="Button 71">
              <controlPr defaultSize="0" print="0" autoFill="0" autoPict="0" macro="[1]!kopie12">
                <anchor moveWithCells="1" sizeWithCells="1">
                  <from>
                    <xdr:col>20</xdr:col>
                    <xdr:colOff>243840</xdr:colOff>
                    <xdr:row>199</xdr:row>
                    <xdr:rowOff>0</xdr:rowOff>
                  </from>
                  <to>
                    <xdr:col>21</xdr:col>
                    <xdr:colOff>243840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4" r:id="rId75" name="Button 72">
              <controlPr defaultSize="0" print="0" autoFill="0" autoPict="0" macro="[1]!PSWis">
                <anchor moveWithCells="1" sizeWithCells="1">
                  <from>
                    <xdr:col>1</xdr:col>
                    <xdr:colOff>68580</xdr:colOff>
                    <xdr:row>141</xdr:row>
                    <xdr:rowOff>0</xdr:rowOff>
                  </from>
                  <to>
                    <xdr:col>4</xdr:col>
                    <xdr:colOff>83820</xdr:colOff>
                    <xdr:row>141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5" r:id="rId76" name="Button 73">
              <controlPr defaultSize="0" print="0" autoFill="0" autoPict="0" macro="[1]!PSWis">
                <anchor moveWithCells="1" sizeWithCells="1">
                  <from>
                    <xdr:col>1</xdr:col>
                    <xdr:colOff>68580</xdr:colOff>
                    <xdr:row>116</xdr:row>
                    <xdr:rowOff>0</xdr:rowOff>
                  </from>
                  <to>
                    <xdr:col>4</xdr:col>
                    <xdr:colOff>83820</xdr:colOff>
                    <xdr:row>116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6" r:id="rId77" name="Button 74">
              <controlPr defaultSize="0" print="0" autoFill="0" autoPict="0" macro="[1]!PSWis">
                <anchor moveWithCells="1" sizeWithCells="1">
                  <from>
                    <xdr:col>1</xdr:col>
                    <xdr:colOff>68580</xdr:colOff>
                    <xdr:row>17</xdr:row>
                    <xdr:rowOff>0</xdr:rowOff>
                  </from>
                  <to>
                    <xdr:col>4</xdr:col>
                    <xdr:colOff>83820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7" r:id="rId78" name="Button 75">
              <controlPr defaultSize="0" print="0" autoFill="0" autoPict="0" macro="[1]!PSWis">
                <anchor moveWithCells="1" sizeWithCells="1">
                  <from>
                    <xdr:col>1</xdr:col>
                    <xdr:colOff>68580</xdr:colOff>
                    <xdr:row>42</xdr:row>
                    <xdr:rowOff>0</xdr:rowOff>
                  </from>
                  <to>
                    <xdr:col>4</xdr:col>
                    <xdr:colOff>83820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8" r:id="rId79" name="Button 76">
              <controlPr defaultSize="0" print="0" autoFill="0" autoPict="0" macro="[1]!PSWis">
                <anchor moveWithCells="1" sizeWithCells="1">
                  <from>
                    <xdr:col>1</xdr:col>
                    <xdr:colOff>68580</xdr:colOff>
                    <xdr:row>66</xdr:row>
                    <xdr:rowOff>0</xdr:rowOff>
                  </from>
                  <to>
                    <xdr:col>4</xdr:col>
                    <xdr:colOff>83820</xdr:colOff>
                    <xdr:row>66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49" r:id="rId80" name="Button 77">
              <controlPr defaultSize="0" print="0" autoFill="0" autoPict="0" macro="[1]!PSWis">
                <anchor moveWithCells="1" sizeWithCells="1">
                  <from>
                    <xdr:col>1</xdr:col>
                    <xdr:colOff>68580</xdr:colOff>
                    <xdr:row>91</xdr:row>
                    <xdr:rowOff>0</xdr:rowOff>
                  </from>
                  <to>
                    <xdr:col>4</xdr:col>
                    <xdr:colOff>83820</xdr:colOff>
                    <xdr:row>91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0" r:id="rId81" name="Button 78">
              <controlPr defaultSize="0" print="0" autoFill="0" autoPict="0" macro="[1]!PSWis">
                <anchor moveWithCells="1" sizeWithCells="1">
                  <from>
                    <xdr:col>1</xdr:col>
                    <xdr:colOff>68580</xdr:colOff>
                    <xdr:row>166</xdr:row>
                    <xdr:rowOff>0</xdr:rowOff>
                  </from>
                  <to>
                    <xdr:col>4</xdr:col>
                    <xdr:colOff>83820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1" r:id="rId82" name="Button 79">
              <controlPr defaultSize="0" print="0" autoFill="0" autoPict="0" macro="[1]!PSWis">
                <anchor moveWithCells="1" sizeWithCells="1">
                  <from>
                    <xdr:col>1</xdr:col>
                    <xdr:colOff>68580</xdr:colOff>
                    <xdr:row>191</xdr:row>
                    <xdr:rowOff>0</xdr:rowOff>
                  </from>
                  <to>
                    <xdr:col>4</xdr:col>
                    <xdr:colOff>83820</xdr:colOff>
                    <xdr:row>192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2" r:id="rId83" name="Button 80">
              <controlPr defaultSize="0" print="0" autoFill="0" autoPict="0" macro="[1]!kopie4">
                <anchor moveWithCells="1" sizeWithCells="1">
                  <from>
                    <xdr:col>5</xdr:col>
                    <xdr:colOff>0</xdr:colOff>
                    <xdr:row>124</xdr:row>
                    <xdr:rowOff>0</xdr:rowOff>
                  </from>
                  <to>
                    <xdr:col>6</xdr:col>
                    <xdr:colOff>121920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3" r:id="rId84" name="Button 81">
              <controlPr defaultSize="0" print="0" autoFill="0" autoPict="0" macro="[1]!kopie5">
                <anchor moveWithCells="1" sizeWithCells="1">
                  <from>
                    <xdr:col>7</xdr:col>
                    <xdr:colOff>60960</xdr:colOff>
                    <xdr:row>124</xdr:row>
                    <xdr:rowOff>0</xdr:rowOff>
                  </from>
                  <to>
                    <xdr:col>8</xdr:col>
                    <xdr:colOff>182880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4" r:id="rId85" name="Button 82">
              <controlPr defaultSize="0" print="0" autoFill="0" autoPict="0" macro="[1]!kopie6">
                <anchor moveWithCells="1" sizeWithCells="1">
                  <from>
                    <xdr:col>9</xdr:col>
                    <xdr:colOff>144780</xdr:colOff>
                    <xdr:row>124</xdr:row>
                    <xdr:rowOff>0</xdr:rowOff>
                  </from>
                  <to>
                    <xdr:col>10</xdr:col>
                    <xdr:colOff>266700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5" r:id="rId86" name="Button 83">
              <controlPr defaultSize="0" print="0" autoFill="0" autoPict="0" macro="[1]!kopie7">
                <anchor moveWithCells="1" sizeWithCells="1">
                  <from>
                    <xdr:col>11</xdr:col>
                    <xdr:colOff>198120</xdr:colOff>
                    <xdr:row>124</xdr:row>
                    <xdr:rowOff>0</xdr:rowOff>
                  </from>
                  <to>
                    <xdr:col>13</xdr:col>
                    <xdr:colOff>30480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6" r:id="rId87" name="Button 84">
              <controlPr defaultSize="0" print="0" autoFill="0" autoPict="0" macro="[1]!kopie8">
                <anchor moveWithCells="1" sizeWithCells="1">
                  <from>
                    <xdr:col>14</xdr:col>
                    <xdr:colOff>53340</xdr:colOff>
                    <xdr:row>124</xdr:row>
                    <xdr:rowOff>0</xdr:rowOff>
                  </from>
                  <to>
                    <xdr:col>15</xdr:col>
                    <xdr:colOff>45720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7" r:id="rId88" name="Button 85">
              <controlPr defaultSize="0" print="0" autoFill="0" autoPict="0" macro="[1]!kopie9">
                <anchor moveWithCells="1" sizeWithCells="1">
                  <from>
                    <xdr:col>15</xdr:col>
                    <xdr:colOff>342900</xdr:colOff>
                    <xdr:row>124</xdr:row>
                    <xdr:rowOff>0</xdr:rowOff>
                  </from>
                  <to>
                    <xdr:col>16</xdr:col>
                    <xdr:colOff>335280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8" r:id="rId89" name="Button 86">
              <controlPr defaultSize="0" print="0" autoFill="0" autoPict="0" macro="[1]!kopie10">
                <anchor moveWithCells="1" sizeWithCells="1">
                  <from>
                    <xdr:col>17</xdr:col>
                    <xdr:colOff>121920</xdr:colOff>
                    <xdr:row>124</xdr:row>
                    <xdr:rowOff>0</xdr:rowOff>
                  </from>
                  <to>
                    <xdr:col>18</xdr:col>
                    <xdr:colOff>114300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59" r:id="rId90" name="Button 87">
              <controlPr defaultSize="0" print="0" autoFill="0" autoPict="0" macro="[1]!kopie11">
                <anchor moveWithCells="1" sizeWithCells="1">
                  <from>
                    <xdr:col>18</xdr:col>
                    <xdr:colOff>327660</xdr:colOff>
                    <xdr:row>124</xdr:row>
                    <xdr:rowOff>0</xdr:rowOff>
                  </from>
                  <to>
                    <xdr:col>19</xdr:col>
                    <xdr:colOff>335280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60" r:id="rId91" name="Button 88">
              <controlPr defaultSize="0" print="0" autoFill="0" autoPict="0" macro="[1]!kopie12">
                <anchor moveWithCells="1" sizeWithCells="1">
                  <from>
                    <xdr:col>20</xdr:col>
                    <xdr:colOff>106680</xdr:colOff>
                    <xdr:row>124</xdr:row>
                    <xdr:rowOff>0</xdr:rowOff>
                  </from>
                  <to>
                    <xdr:col>21</xdr:col>
                    <xdr:colOff>106680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61" r:id="rId92" name="Button 89">
              <controlPr defaultSize="0" print="0" autoFill="0" autoPict="0" macro="[1]!Knop220_Klikken">
                <anchor moveWithCells="1" sizeWithCells="1">
                  <from>
                    <xdr:col>5</xdr:col>
                    <xdr:colOff>137160</xdr:colOff>
                    <xdr:row>17</xdr:row>
                    <xdr:rowOff>0</xdr:rowOff>
                  </from>
                  <to>
                    <xdr:col>21</xdr:col>
                    <xdr:colOff>190500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62" r:id="rId93" name="Button 90">
              <controlPr defaultSize="0" print="0" autoFill="0" autoPict="0" macro="[1]!Knop220_Klikken">
                <anchor moveWithCells="1" sizeWithCells="1">
                  <from>
                    <xdr:col>5</xdr:col>
                    <xdr:colOff>106680</xdr:colOff>
                    <xdr:row>42</xdr:row>
                    <xdr:rowOff>0</xdr:rowOff>
                  </from>
                  <to>
                    <xdr:col>21</xdr:col>
                    <xdr:colOff>160020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63" r:id="rId94" name="Button 91">
              <controlPr defaultSize="0" print="0" autoFill="0" autoPict="0" macro="[1]!Knop220_Klikken">
                <anchor moveWithCells="1" sizeWithCells="1">
                  <from>
                    <xdr:col>5</xdr:col>
                    <xdr:colOff>137160</xdr:colOff>
                    <xdr:row>66</xdr:row>
                    <xdr:rowOff>0</xdr:rowOff>
                  </from>
                  <to>
                    <xdr:col>21</xdr:col>
                    <xdr:colOff>190500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64" r:id="rId95" name="Button 92">
              <controlPr defaultSize="0" print="0" autoFill="0" autoPict="0" macro="[1]!Knop220_Klikken">
                <anchor moveWithCells="1" sizeWithCells="1">
                  <from>
                    <xdr:col>5</xdr:col>
                    <xdr:colOff>7620</xdr:colOff>
                    <xdr:row>91</xdr:row>
                    <xdr:rowOff>0</xdr:rowOff>
                  </from>
                  <to>
                    <xdr:col>21</xdr:col>
                    <xdr:colOff>68580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65" r:id="rId96" name="Button 93">
              <controlPr defaultSize="0" print="0" autoFill="0" autoPict="0" macro="[1]!Knop220_Klikken">
                <anchor moveWithCells="1" sizeWithCells="1">
                  <from>
                    <xdr:col>5</xdr:col>
                    <xdr:colOff>137160</xdr:colOff>
                    <xdr:row>116</xdr:row>
                    <xdr:rowOff>0</xdr:rowOff>
                  </from>
                  <to>
                    <xdr:col>21</xdr:col>
                    <xdr:colOff>190500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66" r:id="rId97" name="Button 94">
              <controlPr defaultSize="0" print="0" autoFill="0" autoPict="0" macro="[1]!Knop220_Klikken">
                <anchor moveWithCells="1" sizeWithCells="1">
                  <from>
                    <xdr:col>5</xdr:col>
                    <xdr:colOff>137160</xdr:colOff>
                    <xdr:row>141</xdr:row>
                    <xdr:rowOff>0</xdr:rowOff>
                  </from>
                  <to>
                    <xdr:col>21</xdr:col>
                    <xdr:colOff>190500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67" r:id="rId98" name="Button 95">
              <controlPr defaultSize="0" print="0" autoFill="0" autoPict="0" macro="[1]!Knop220_Klikken">
                <anchor moveWithCells="1" sizeWithCells="1">
                  <from>
                    <xdr:col>5</xdr:col>
                    <xdr:colOff>137160</xdr:colOff>
                    <xdr:row>166</xdr:row>
                    <xdr:rowOff>0</xdr:rowOff>
                  </from>
                  <to>
                    <xdr:col>21</xdr:col>
                    <xdr:colOff>190500</xdr:colOff>
                    <xdr:row>167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68" r:id="rId99" name="Button 96">
              <controlPr defaultSize="0" print="0" autoFill="0" autoPict="0" macro="[1]!Knop220_Klikken">
                <anchor moveWithCells="1" sizeWithCells="1">
                  <from>
                    <xdr:col>5</xdr:col>
                    <xdr:colOff>137160</xdr:colOff>
                    <xdr:row>191</xdr:row>
                    <xdr:rowOff>0</xdr:rowOff>
                  </from>
                  <to>
                    <xdr:col>21</xdr:col>
                    <xdr:colOff>190500</xdr:colOff>
                    <xdr:row>192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L147"/>
  <sheetViews>
    <sheetView zoomScale="110" zoomScaleNormal="110" workbookViewId="0">
      <pane xSplit="10" ySplit="1" topLeftCell="AH2" activePane="bottomRight" state="frozen"/>
      <selection activeCell="J13" sqref="J13"/>
      <selection pane="topRight" activeCell="J13" sqref="J13"/>
      <selection pane="bottomLeft" activeCell="J13" sqref="J13"/>
      <selection pane="bottomRight" activeCell="AH15" sqref="AH15"/>
    </sheetView>
  </sheetViews>
  <sheetFormatPr defaultColWidth="8.88671875" defaultRowHeight="13.8" x14ac:dyDescent="0.3"/>
  <cols>
    <col min="1" max="1" width="4.33203125" style="327" customWidth="1"/>
    <col min="2" max="2" width="6.44140625" style="327" customWidth="1"/>
    <col min="3" max="3" width="6.33203125" style="301" customWidth="1"/>
    <col min="4" max="4" width="11.6640625" style="328" customWidth="1"/>
    <col min="5" max="5" width="24" style="327" customWidth="1"/>
    <col min="6" max="6" width="8.6640625" style="300" customWidth="1"/>
    <col min="7" max="7" width="13.44140625" style="329" customWidth="1"/>
    <col min="8" max="8" width="9.44140625" style="300" customWidth="1"/>
    <col min="9" max="9" width="10.6640625" style="327" customWidth="1"/>
    <col min="10" max="11" width="8.44140625" style="327" customWidth="1"/>
    <col min="12" max="12" width="8.44140625" style="300" customWidth="1"/>
    <col min="13" max="13" width="7.44140625" style="300" customWidth="1"/>
    <col min="14" max="14" width="4.109375" style="300" customWidth="1"/>
    <col min="15" max="15" width="5" style="300" customWidth="1"/>
    <col min="16" max="16" width="5" style="301" customWidth="1"/>
    <col min="17" max="17" width="8.44140625" style="301" customWidth="1"/>
    <col min="18" max="18" width="3.6640625" style="301" customWidth="1"/>
    <col min="19" max="19" width="5" style="301" customWidth="1"/>
    <col min="20" max="20" width="4.33203125" style="301" customWidth="1"/>
    <col min="21" max="21" width="8.33203125" style="301" customWidth="1"/>
    <col min="22" max="22" width="3.6640625" style="301" customWidth="1"/>
    <col min="23" max="23" width="5.6640625" style="301" customWidth="1"/>
    <col min="24" max="24" width="5" style="327" customWidth="1"/>
    <col min="25" max="25" width="9" style="301" customWidth="1"/>
    <col min="26" max="26" width="3.6640625" style="301" customWidth="1"/>
    <col min="27" max="27" width="5.6640625" style="301" customWidth="1"/>
    <col min="28" max="28" width="4.33203125" style="327" customWidth="1"/>
    <col min="29" max="29" width="8.33203125" style="301" customWidth="1"/>
    <col min="30" max="30" width="4.109375" style="301" customWidth="1"/>
    <col min="31" max="31" width="5.6640625" style="301" customWidth="1"/>
    <col min="32" max="32" width="5" style="300" customWidth="1"/>
    <col min="33" max="33" width="6.6640625" style="300" customWidth="1"/>
    <col min="34" max="34" width="4.109375" style="300" customWidth="1"/>
    <col min="35" max="35" width="5" style="300" customWidth="1"/>
    <col min="36" max="36" width="6" style="300" customWidth="1"/>
    <col min="37" max="37" width="8.44140625" style="300" customWidth="1"/>
    <col min="38" max="38" width="4.109375" style="300" customWidth="1"/>
    <col min="39" max="39" width="5.44140625" style="300" customWidth="1"/>
    <col min="40" max="40" width="4.109375" style="300" customWidth="1"/>
    <col min="41" max="41" width="8.33203125" style="300" customWidth="1"/>
    <col min="42" max="44" width="5.44140625" style="300" customWidth="1"/>
    <col min="45" max="45" width="8.6640625" style="300" customWidth="1"/>
    <col min="46" max="48" width="5.44140625" style="300" customWidth="1"/>
    <col min="49" max="49" width="8.6640625" style="300" customWidth="1"/>
    <col min="50" max="52" width="5.44140625" style="300" customWidth="1"/>
    <col min="53" max="53" width="7" style="300" customWidth="1"/>
    <col min="54" max="54" width="7.33203125" style="300" customWidth="1"/>
    <col min="55" max="55" width="6.33203125" style="300" customWidth="1"/>
    <col min="56" max="56" width="29.44140625" style="300" customWidth="1"/>
    <col min="57" max="57" width="4.44140625" style="330" customWidth="1"/>
    <col min="58" max="58" width="32.109375" style="301" customWidth="1"/>
    <col min="59" max="257" width="11.44140625" style="301" customWidth="1"/>
    <col min="258" max="258" width="4.33203125" style="301" customWidth="1"/>
    <col min="259" max="259" width="6.44140625" style="301" customWidth="1"/>
    <col min="260" max="260" width="6.33203125" style="301" customWidth="1"/>
    <col min="261" max="261" width="11.6640625" style="301" customWidth="1"/>
    <col min="262" max="262" width="21" style="301" customWidth="1"/>
    <col min="263" max="263" width="8.6640625" style="301" customWidth="1"/>
    <col min="264" max="264" width="13.44140625" style="301" customWidth="1"/>
    <col min="265" max="265" width="9.44140625" style="301" customWidth="1"/>
    <col min="266" max="266" width="10.6640625" style="301" customWidth="1"/>
    <col min="267" max="304" width="11.44140625" style="301" customWidth="1"/>
    <col min="305" max="305" width="8.6640625" style="301" customWidth="1"/>
    <col min="306" max="308" width="5.44140625" style="301" customWidth="1"/>
    <col min="309" max="309" width="7" style="301" customWidth="1"/>
    <col min="310" max="310" width="7.33203125" style="301" customWidth="1"/>
    <col min="311" max="311" width="6.33203125" style="301" customWidth="1"/>
    <col min="312" max="312" width="18.44140625" style="301" customWidth="1"/>
    <col min="313" max="313" width="4.44140625" style="301" customWidth="1"/>
    <col min="314" max="314" width="32.109375" style="301" customWidth="1"/>
    <col min="315" max="513" width="11.44140625" style="301" customWidth="1"/>
    <col min="514" max="514" width="4.33203125" style="301" customWidth="1"/>
    <col min="515" max="515" width="6.44140625" style="301" customWidth="1"/>
    <col min="516" max="516" width="6.33203125" style="301" customWidth="1"/>
    <col min="517" max="517" width="11.6640625" style="301" customWidth="1"/>
    <col min="518" max="518" width="21" style="301" customWidth="1"/>
    <col min="519" max="519" width="8.6640625" style="301" customWidth="1"/>
    <col min="520" max="520" width="13.44140625" style="301" customWidth="1"/>
    <col min="521" max="521" width="9.44140625" style="301" customWidth="1"/>
    <col min="522" max="522" width="10.6640625" style="301" customWidth="1"/>
    <col min="523" max="560" width="11.44140625" style="301" customWidth="1"/>
    <col min="561" max="561" width="8.6640625" style="301" customWidth="1"/>
    <col min="562" max="564" width="5.44140625" style="301" customWidth="1"/>
    <col min="565" max="565" width="7" style="301" customWidth="1"/>
    <col min="566" max="566" width="7.33203125" style="301" customWidth="1"/>
    <col min="567" max="567" width="6.33203125" style="301" customWidth="1"/>
    <col min="568" max="568" width="18.44140625" style="301" customWidth="1"/>
    <col min="569" max="569" width="4.44140625" style="301" customWidth="1"/>
    <col min="570" max="570" width="32.109375" style="301" customWidth="1"/>
    <col min="571" max="769" width="11.44140625" style="301" customWidth="1"/>
    <col min="770" max="770" width="4.33203125" style="301" customWidth="1"/>
    <col min="771" max="771" width="6.44140625" style="301" customWidth="1"/>
    <col min="772" max="772" width="6.33203125" style="301" customWidth="1"/>
    <col min="773" max="773" width="11.6640625" style="301" customWidth="1"/>
    <col min="774" max="774" width="21" style="301" customWidth="1"/>
    <col min="775" max="775" width="8.6640625" style="301" customWidth="1"/>
    <col min="776" max="776" width="13.44140625" style="301" customWidth="1"/>
    <col min="777" max="777" width="9.44140625" style="301" customWidth="1"/>
    <col min="778" max="778" width="10.6640625" style="301" customWidth="1"/>
    <col min="779" max="816" width="11.44140625" style="301" customWidth="1"/>
    <col min="817" max="817" width="8.6640625" style="301" customWidth="1"/>
    <col min="818" max="820" width="5.44140625" style="301" customWidth="1"/>
    <col min="821" max="821" width="7" style="301" customWidth="1"/>
    <col min="822" max="822" width="7.33203125" style="301" customWidth="1"/>
    <col min="823" max="823" width="6.33203125" style="301" customWidth="1"/>
    <col min="824" max="824" width="18.44140625" style="301" customWidth="1"/>
    <col min="825" max="825" width="4.44140625" style="301" customWidth="1"/>
    <col min="826" max="826" width="32.109375" style="301" customWidth="1"/>
    <col min="827" max="1026" width="11.44140625" style="301" customWidth="1"/>
    <col min="1027" max="16384" width="8.88671875" style="208"/>
  </cols>
  <sheetData>
    <row r="1" spans="1:70" s="202" customFormat="1" ht="57" customHeight="1" x14ac:dyDescent="0.6">
      <c r="A1" s="201" t="s">
        <v>190</v>
      </c>
      <c r="B1" s="209" t="s">
        <v>191</v>
      </c>
      <c r="C1" s="281" t="s">
        <v>192</v>
      </c>
      <c r="D1" s="211">
        <f>COUNTIF(D2:D128,"1")</f>
        <v>0</v>
      </c>
      <c r="E1" s="212" t="s">
        <v>193</v>
      </c>
      <c r="F1" s="213" t="s">
        <v>194</v>
      </c>
      <c r="G1" s="216" t="s">
        <v>195</v>
      </c>
      <c r="H1" s="215" t="s">
        <v>283</v>
      </c>
      <c r="I1" s="212" t="s">
        <v>197</v>
      </c>
      <c r="J1" s="212" t="s">
        <v>198</v>
      </c>
      <c r="K1" s="212" t="s">
        <v>199</v>
      </c>
      <c r="L1" s="282" t="s">
        <v>200</v>
      </c>
      <c r="M1" s="218" t="s">
        <v>201</v>
      </c>
      <c r="N1" s="218" t="s">
        <v>99</v>
      </c>
      <c r="O1" s="218" t="s">
        <v>202</v>
      </c>
      <c r="P1" s="219" t="s">
        <v>203</v>
      </c>
      <c r="Q1" s="218" t="s">
        <v>204</v>
      </c>
      <c r="R1" s="218" t="s">
        <v>99</v>
      </c>
      <c r="S1" s="220" t="s">
        <v>209</v>
      </c>
      <c r="T1" s="219" t="s">
        <v>206</v>
      </c>
      <c r="U1" s="218" t="s">
        <v>204</v>
      </c>
      <c r="V1" s="218" t="s">
        <v>99</v>
      </c>
      <c r="W1" s="220" t="s">
        <v>209</v>
      </c>
      <c r="X1" s="221" t="s">
        <v>207</v>
      </c>
      <c r="Y1" s="218" t="s">
        <v>204</v>
      </c>
      <c r="Z1" s="218" t="s">
        <v>99</v>
      </c>
      <c r="AA1" s="220" t="s">
        <v>209</v>
      </c>
      <c r="AB1" s="219" t="s">
        <v>208</v>
      </c>
      <c r="AC1" s="218" t="s">
        <v>204</v>
      </c>
      <c r="AD1" s="218" t="s">
        <v>99</v>
      </c>
      <c r="AE1" s="222" t="s">
        <v>209</v>
      </c>
      <c r="AF1" s="221" t="s">
        <v>210</v>
      </c>
      <c r="AG1" s="218" t="s">
        <v>204</v>
      </c>
      <c r="AH1" s="218" t="s">
        <v>99</v>
      </c>
      <c r="AI1" s="222" t="s">
        <v>209</v>
      </c>
      <c r="AJ1" s="221" t="s">
        <v>211</v>
      </c>
      <c r="AK1" s="218" t="s">
        <v>204</v>
      </c>
      <c r="AL1" s="218" t="s">
        <v>99</v>
      </c>
      <c r="AM1" s="222" t="s">
        <v>209</v>
      </c>
      <c r="AN1" s="221" t="s">
        <v>212</v>
      </c>
      <c r="AO1" s="218" t="s">
        <v>204</v>
      </c>
      <c r="AP1" s="218" t="s">
        <v>99</v>
      </c>
      <c r="AQ1" s="222" t="s">
        <v>209</v>
      </c>
      <c r="AR1" s="221" t="s">
        <v>213</v>
      </c>
      <c r="AS1" s="218" t="s">
        <v>204</v>
      </c>
      <c r="AT1" s="218" t="s">
        <v>99</v>
      </c>
      <c r="AU1" s="222" t="s">
        <v>209</v>
      </c>
      <c r="AV1" s="221" t="s">
        <v>214</v>
      </c>
      <c r="AW1" s="218" t="s">
        <v>204</v>
      </c>
      <c r="AX1" s="218" t="s">
        <v>99</v>
      </c>
      <c r="AY1" s="222" t="s">
        <v>209</v>
      </c>
      <c r="AZ1" s="221" t="s">
        <v>215</v>
      </c>
      <c r="BA1" s="223" t="s">
        <v>216</v>
      </c>
      <c r="BB1" s="224" t="s">
        <v>217</v>
      </c>
      <c r="BC1" s="223" t="s">
        <v>218</v>
      </c>
      <c r="BD1" s="225" t="s">
        <v>219</v>
      </c>
      <c r="BE1" s="225" t="s">
        <v>284</v>
      </c>
      <c r="BF1" s="200"/>
      <c r="BR1" s="283"/>
    </row>
    <row r="2" spans="1:70" ht="17.25" customHeight="1" x14ac:dyDescent="0.3">
      <c r="A2" s="284">
        <v>30</v>
      </c>
      <c r="B2" s="284" t="str">
        <f t="shared" ref="B2:B33" si="0">IF(A2=BE2,"v","x")</f>
        <v>v</v>
      </c>
      <c r="C2" s="284"/>
      <c r="D2" s="309"/>
      <c r="E2" s="286" t="s">
        <v>569</v>
      </c>
      <c r="F2" s="287"/>
      <c r="G2" s="303" t="s">
        <v>240</v>
      </c>
      <c r="H2" s="289"/>
      <c r="I2" s="290">
        <v>2005</v>
      </c>
      <c r="J2" s="291">
        <f t="shared" ref="J2:J33" si="1">SUM(2019-I2)</f>
        <v>14</v>
      </c>
      <c r="K2" s="292">
        <f t="shared" ref="K2:K33" si="2">H2-L2</f>
        <v>0</v>
      </c>
      <c r="L2" s="293">
        <v>0</v>
      </c>
      <c r="M2" s="294">
        <v>1</v>
      </c>
      <c r="N2" s="294"/>
      <c r="O2" s="294"/>
      <c r="P2" s="295">
        <f t="shared" ref="P2:P33" si="3">SUM(N2*10+O2)/M2*10</f>
        <v>0</v>
      </c>
      <c r="Q2" s="294">
        <v>1</v>
      </c>
      <c r="R2" s="294"/>
      <c r="S2" s="294"/>
      <c r="T2" s="295">
        <f t="shared" ref="T2:T41" si="4">SUM(R2*10+S2)/Q2*10</f>
        <v>0</v>
      </c>
      <c r="U2" s="294">
        <v>1</v>
      </c>
      <c r="V2" s="294"/>
      <c r="W2" s="294"/>
      <c r="X2" s="295">
        <f t="shared" ref="X2:X33" si="5">SUM(V2*10+W2)/U2*10</f>
        <v>0</v>
      </c>
      <c r="Y2" s="294">
        <v>1</v>
      </c>
      <c r="Z2" s="294"/>
      <c r="AA2" s="294"/>
      <c r="AB2" s="295">
        <f t="shared" ref="AB2:AB9" si="6">SUM(Z2*10+AA2/2)/Y2*10</f>
        <v>0</v>
      </c>
      <c r="AC2" s="294">
        <v>1</v>
      </c>
      <c r="AD2" s="294"/>
      <c r="AE2" s="294"/>
      <c r="AF2" s="296">
        <f t="shared" ref="AF2:AF33" si="7">SUM(AD2*10+AE2)/AC2*10</f>
        <v>0</v>
      </c>
      <c r="AG2" s="294">
        <v>1</v>
      </c>
      <c r="AH2" s="294"/>
      <c r="AI2" s="294"/>
      <c r="AJ2" s="296">
        <f t="shared" ref="AJ2:AJ33" si="8">SUM(AH2*10+AI2)/AG2*10</f>
        <v>0</v>
      </c>
      <c r="AK2" s="294">
        <v>12</v>
      </c>
      <c r="AL2" s="294">
        <v>5</v>
      </c>
      <c r="AM2" s="294">
        <v>46</v>
      </c>
      <c r="AN2" s="297">
        <f t="shared" ref="AN2:AN33" si="9">SUM(AL2*10+AM2)/AK2*10</f>
        <v>80</v>
      </c>
      <c r="AO2" s="294">
        <v>1</v>
      </c>
      <c r="AP2" s="294"/>
      <c r="AQ2" s="294"/>
      <c r="AR2" s="298">
        <f t="shared" ref="AR2:AR33" si="10">SUM(AP2*10+AQ2)/AO2*10</f>
        <v>0</v>
      </c>
      <c r="AS2" s="294">
        <v>1</v>
      </c>
      <c r="AT2" s="294"/>
      <c r="AU2" s="294"/>
      <c r="AV2" s="295">
        <f t="shared" ref="AV2:AV33" si="11">SUM(AT2*10+AU2)/AS2*10</f>
        <v>0</v>
      </c>
      <c r="AW2" s="294">
        <v>1</v>
      </c>
      <c r="AX2" s="294"/>
      <c r="AY2" s="294"/>
      <c r="AZ2" s="295">
        <f t="shared" ref="AZ2:AZ9" si="12">SUM(AX2*10+AY2)/AW2*10</f>
        <v>0</v>
      </c>
      <c r="BA2" s="292">
        <f t="shared" ref="BA2:BA33" si="13">IF(H2&lt;250,0,IF(H2&lt;500,250,IF(H2&lt;750,"500",IF(H2&lt;1000,750,IF(H2&lt;1500,1000,IF(H2&lt;2000,1500,IF(H2&lt;2500,2000,IF(H2&lt;3000,2500,3000))))))))</f>
        <v>0</v>
      </c>
      <c r="BB2" s="299">
        <v>0</v>
      </c>
      <c r="BC2" s="292">
        <f t="shared" ref="BC2:BC33" si="14">BA2-BB2</f>
        <v>0</v>
      </c>
      <c r="BD2" s="292" t="str">
        <f t="shared" ref="BD2:BD33" si="15">IF(BC2=0,"geen actie",CONCATENATE("diploma uitschrijven: ",BA2," punten"))</f>
        <v>geen actie</v>
      </c>
      <c r="BE2" s="300">
        <v>30</v>
      </c>
      <c r="BG2" s="300"/>
      <c r="BH2" s="300"/>
      <c r="BI2" s="300"/>
    </row>
    <row r="3" spans="1:70" ht="17.25" customHeight="1" x14ac:dyDescent="0.3">
      <c r="A3" s="284">
        <v>1</v>
      </c>
      <c r="B3" s="284" t="str">
        <f t="shared" si="0"/>
        <v>v</v>
      </c>
      <c r="C3" s="284" t="s">
        <v>221</v>
      </c>
      <c r="D3" s="285"/>
      <c r="E3" s="286" t="s">
        <v>313</v>
      </c>
      <c r="F3" s="287" t="s">
        <v>314</v>
      </c>
      <c r="G3" s="288" t="s">
        <v>315</v>
      </c>
      <c r="H3" s="289">
        <f t="shared" ref="H3:H34" si="16">SUM(L3+P3+T3+X3+AB3+AF3+AJ3+AN3+AR3+AV3+AZ3)</f>
        <v>1821.3558108558068</v>
      </c>
      <c r="I3" s="290">
        <v>2004</v>
      </c>
      <c r="J3" s="291">
        <f t="shared" si="1"/>
        <v>15</v>
      </c>
      <c r="K3" s="292">
        <f t="shared" si="2"/>
        <v>396.04166666666674</v>
      </c>
      <c r="L3" s="293">
        <v>1425.3141441891401</v>
      </c>
      <c r="M3" s="294">
        <v>18</v>
      </c>
      <c r="N3" s="294">
        <v>10</v>
      </c>
      <c r="O3" s="294">
        <v>74</v>
      </c>
      <c r="P3" s="295">
        <f t="shared" si="3"/>
        <v>96.666666666666657</v>
      </c>
      <c r="Q3" s="294">
        <v>16</v>
      </c>
      <c r="R3" s="294">
        <v>6</v>
      </c>
      <c r="S3" s="294">
        <v>47</v>
      </c>
      <c r="T3" s="295">
        <f t="shared" si="4"/>
        <v>66.875</v>
      </c>
      <c r="U3" s="294">
        <v>1</v>
      </c>
      <c r="V3" s="294"/>
      <c r="W3" s="294"/>
      <c r="X3" s="295">
        <f t="shared" si="5"/>
        <v>0</v>
      </c>
      <c r="Y3" s="294">
        <v>1</v>
      </c>
      <c r="Z3" s="294"/>
      <c r="AA3" s="294"/>
      <c r="AB3" s="295">
        <f t="shared" si="6"/>
        <v>0</v>
      </c>
      <c r="AC3" s="294">
        <v>12</v>
      </c>
      <c r="AD3" s="294">
        <v>7</v>
      </c>
      <c r="AE3" s="294">
        <v>41</v>
      </c>
      <c r="AF3" s="296">
        <f t="shared" si="7"/>
        <v>92.5</v>
      </c>
      <c r="AG3" s="294">
        <v>1</v>
      </c>
      <c r="AH3" s="294"/>
      <c r="AI3" s="294"/>
      <c r="AJ3" s="296">
        <f t="shared" si="8"/>
        <v>0</v>
      </c>
      <c r="AK3" s="294">
        <v>12</v>
      </c>
      <c r="AL3" s="294">
        <v>11</v>
      </c>
      <c r="AM3" s="294">
        <v>58</v>
      </c>
      <c r="AN3" s="297">
        <f t="shared" si="9"/>
        <v>140</v>
      </c>
      <c r="AO3" s="294">
        <v>1</v>
      </c>
      <c r="AP3" s="294"/>
      <c r="AQ3" s="294"/>
      <c r="AR3" s="298">
        <f t="shared" si="10"/>
        <v>0</v>
      </c>
      <c r="AS3" s="294">
        <v>1</v>
      </c>
      <c r="AT3" s="294"/>
      <c r="AU3" s="294"/>
      <c r="AV3" s="295">
        <f t="shared" si="11"/>
        <v>0</v>
      </c>
      <c r="AW3" s="294">
        <v>1</v>
      </c>
      <c r="AX3" s="294"/>
      <c r="AY3" s="294"/>
      <c r="AZ3" s="295">
        <f t="shared" si="12"/>
        <v>0</v>
      </c>
      <c r="BA3" s="292">
        <f t="shared" si="13"/>
        <v>1500</v>
      </c>
      <c r="BB3" s="299">
        <v>1500</v>
      </c>
      <c r="BC3" s="292">
        <f t="shared" si="14"/>
        <v>0</v>
      </c>
      <c r="BD3" s="292" t="str">
        <f t="shared" si="15"/>
        <v>geen actie</v>
      </c>
      <c r="BE3" s="300">
        <v>1</v>
      </c>
      <c r="BF3" s="300"/>
      <c r="BG3" s="300"/>
      <c r="BH3" s="300"/>
      <c r="BI3" s="300"/>
    </row>
    <row r="4" spans="1:70" ht="17.25" customHeight="1" x14ac:dyDescent="0.3">
      <c r="A4" s="284">
        <v>2</v>
      </c>
      <c r="B4" s="284" t="str">
        <f t="shared" si="0"/>
        <v>v</v>
      </c>
      <c r="C4" s="284" t="s">
        <v>221</v>
      </c>
      <c r="D4" s="292"/>
      <c r="E4" s="302" t="s">
        <v>316</v>
      </c>
      <c r="F4" s="287">
        <v>116580</v>
      </c>
      <c r="G4" s="288" t="s">
        <v>315</v>
      </c>
      <c r="H4" s="289">
        <f t="shared" si="16"/>
        <v>2211.997835497838</v>
      </c>
      <c r="I4" s="290">
        <v>2006</v>
      </c>
      <c r="J4" s="291">
        <f t="shared" si="1"/>
        <v>13</v>
      </c>
      <c r="K4" s="292">
        <f t="shared" si="2"/>
        <v>485.43650793650795</v>
      </c>
      <c r="L4" s="293">
        <v>1726.56132756133</v>
      </c>
      <c r="M4" s="294">
        <v>18</v>
      </c>
      <c r="N4" s="294">
        <v>9</v>
      </c>
      <c r="O4" s="294">
        <v>64</v>
      </c>
      <c r="P4" s="295">
        <f t="shared" si="3"/>
        <v>85.555555555555557</v>
      </c>
      <c r="Q4" s="294">
        <v>1</v>
      </c>
      <c r="R4" s="294"/>
      <c r="S4" s="294"/>
      <c r="T4" s="295">
        <f t="shared" si="4"/>
        <v>0</v>
      </c>
      <c r="U4" s="294">
        <v>12</v>
      </c>
      <c r="V4" s="294">
        <v>6</v>
      </c>
      <c r="W4" s="294">
        <v>41</v>
      </c>
      <c r="X4" s="295">
        <f t="shared" si="5"/>
        <v>84.166666666666657</v>
      </c>
      <c r="Y4" s="294">
        <v>14</v>
      </c>
      <c r="Z4" s="294">
        <v>4</v>
      </c>
      <c r="AA4" s="294">
        <v>34</v>
      </c>
      <c r="AB4" s="295">
        <f t="shared" si="6"/>
        <v>40.714285714285708</v>
      </c>
      <c r="AC4" s="294">
        <v>12</v>
      </c>
      <c r="AD4" s="294">
        <v>7</v>
      </c>
      <c r="AE4" s="294">
        <v>46</v>
      </c>
      <c r="AF4" s="296">
        <f t="shared" si="7"/>
        <v>96.666666666666657</v>
      </c>
      <c r="AG4" s="294">
        <v>12</v>
      </c>
      <c r="AH4" s="294">
        <v>9</v>
      </c>
      <c r="AI4" s="294">
        <v>53</v>
      </c>
      <c r="AJ4" s="296">
        <f t="shared" si="8"/>
        <v>119.16666666666666</v>
      </c>
      <c r="AK4" s="294">
        <v>12</v>
      </c>
      <c r="AL4" s="294">
        <v>4</v>
      </c>
      <c r="AM4" s="294">
        <v>31</v>
      </c>
      <c r="AN4" s="297">
        <f t="shared" si="9"/>
        <v>59.166666666666671</v>
      </c>
      <c r="AO4" s="294">
        <v>1</v>
      </c>
      <c r="AP4" s="294"/>
      <c r="AQ4" s="294"/>
      <c r="AR4" s="298">
        <f t="shared" si="10"/>
        <v>0</v>
      </c>
      <c r="AS4" s="294">
        <v>1</v>
      </c>
      <c r="AT4" s="294"/>
      <c r="AU4" s="294"/>
      <c r="AV4" s="295">
        <f t="shared" si="11"/>
        <v>0</v>
      </c>
      <c r="AW4" s="294">
        <v>1</v>
      </c>
      <c r="AX4" s="294"/>
      <c r="AY4" s="294"/>
      <c r="AZ4" s="295">
        <f t="shared" si="12"/>
        <v>0</v>
      </c>
      <c r="BA4" s="292">
        <f t="shared" si="13"/>
        <v>2000</v>
      </c>
      <c r="BB4" s="299">
        <v>2000</v>
      </c>
      <c r="BC4" s="292">
        <f t="shared" si="14"/>
        <v>0</v>
      </c>
      <c r="BD4" s="292" t="str">
        <f t="shared" si="15"/>
        <v>geen actie</v>
      </c>
      <c r="BE4" s="300">
        <v>2</v>
      </c>
      <c r="BF4" s="300"/>
      <c r="BG4" s="300"/>
      <c r="BH4" s="300"/>
      <c r="BI4" s="300"/>
    </row>
    <row r="5" spans="1:70" ht="17.25" customHeight="1" x14ac:dyDescent="0.3">
      <c r="A5" s="284">
        <v>3</v>
      </c>
      <c r="B5" s="284" t="str">
        <f t="shared" si="0"/>
        <v>v</v>
      </c>
      <c r="C5" s="284" t="s">
        <v>221</v>
      </c>
      <c r="D5" s="285"/>
      <c r="E5" s="302" t="s">
        <v>317</v>
      </c>
      <c r="F5" s="287">
        <v>115522</v>
      </c>
      <c r="G5" s="288" t="s">
        <v>318</v>
      </c>
      <c r="H5" s="289">
        <f t="shared" si="16"/>
        <v>2014.2517029753872</v>
      </c>
      <c r="I5" s="290">
        <v>2004</v>
      </c>
      <c r="J5" s="291">
        <f t="shared" si="1"/>
        <v>15</v>
      </c>
      <c r="K5" s="292">
        <f t="shared" si="2"/>
        <v>371.30158730158723</v>
      </c>
      <c r="L5" s="293">
        <v>1642.9501156737999</v>
      </c>
      <c r="M5" s="294">
        <v>18</v>
      </c>
      <c r="N5" s="294">
        <v>4</v>
      </c>
      <c r="O5" s="294">
        <v>43</v>
      </c>
      <c r="P5" s="295">
        <f t="shared" si="3"/>
        <v>46.111111111111107</v>
      </c>
      <c r="Q5" s="294">
        <v>15</v>
      </c>
      <c r="R5" s="294">
        <v>4</v>
      </c>
      <c r="S5" s="294">
        <v>41</v>
      </c>
      <c r="T5" s="295">
        <f t="shared" si="4"/>
        <v>54</v>
      </c>
      <c r="U5" s="294">
        <v>12</v>
      </c>
      <c r="V5" s="294">
        <v>7</v>
      </c>
      <c r="W5" s="294">
        <v>44</v>
      </c>
      <c r="X5" s="295">
        <f t="shared" si="5"/>
        <v>95</v>
      </c>
      <c r="Y5" s="294">
        <v>14</v>
      </c>
      <c r="Z5" s="294">
        <v>1</v>
      </c>
      <c r="AA5" s="294">
        <v>23</v>
      </c>
      <c r="AB5" s="295">
        <f t="shared" si="6"/>
        <v>15.357142857142858</v>
      </c>
      <c r="AC5" s="294">
        <v>12</v>
      </c>
      <c r="AD5" s="294">
        <v>4</v>
      </c>
      <c r="AE5" s="294">
        <v>45</v>
      </c>
      <c r="AF5" s="296">
        <f t="shared" si="7"/>
        <v>70.833333333333329</v>
      </c>
      <c r="AG5" s="294">
        <v>1</v>
      </c>
      <c r="AH5" s="294"/>
      <c r="AI5" s="294"/>
      <c r="AJ5" s="296">
        <f t="shared" si="8"/>
        <v>0</v>
      </c>
      <c r="AK5" s="294">
        <v>12</v>
      </c>
      <c r="AL5" s="294">
        <v>6</v>
      </c>
      <c r="AM5" s="294">
        <v>48</v>
      </c>
      <c r="AN5" s="297">
        <f t="shared" si="9"/>
        <v>90</v>
      </c>
      <c r="AO5" s="294">
        <v>1</v>
      </c>
      <c r="AP5" s="294"/>
      <c r="AQ5" s="294"/>
      <c r="AR5" s="298">
        <f t="shared" si="10"/>
        <v>0</v>
      </c>
      <c r="AS5" s="294">
        <v>1</v>
      </c>
      <c r="AT5" s="294"/>
      <c r="AU5" s="294"/>
      <c r="AV5" s="295">
        <f t="shared" si="11"/>
        <v>0</v>
      </c>
      <c r="AW5" s="294">
        <v>1</v>
      </c>
      <c r="AX5" s="294"/>
      <c r="AY5" s="294"/>
      <c r="AZ5" s="295">
        <f t="shared" si="12"/>
        <v>0</v>
      </c>
      <c r="BA5" s="292">
        <f t="shared" si="13"/>
        <v>2000</v>
      </c>
      <c r="BB5" s="299">
        <v>1500</v>
      </c>
      <c r="BC5" s="292">
        <f t="shared" si="14"/>
        <v>500</v>
      </c>
      <c r="BD5" s="292" t="str">
        <f t="shared" si="15"/>
        <v>diploma uitschrijven: 2000 punten</v>
      </c>
      <c r="BE5" s="300">
        <v>3</v>
      </c>
      <c r="BF5" s="300"/>
      <c r="BI5" s="300"/>
    </row>
    <row r="6" spans="1:70" ht="17.25" customHeight="1" x14ac:dyDescent="0.3">
      <c r="A6" s="284">
        <v>4</v>
      </c>
      <c r="B6" s="284" t="str">
        <f t="shared" si="0"/>
        <v>v</v>
      </c>
      <c r="C6" s="284" t="s">
        <v>319</v>
      </c>
      <c r="D6" s="292"/>
      <c r="E6" s="302" t="s">
        <v>320</v>
      </c>
      <c r="F6" s="290">
        <v>116102</v>
      </c>
      <c r="G6" s="288" t="s">
        <v>321</v>
      </c>
      <c r="H6" s="289">
        <f t="shared" si="16"/>
        <v>2825.5257936507933</v>
      </c>
      <c r="I6" s="290">
        <v>2005</v>
      </c>
      <c r="J6" s="291">
        <f t="shared" si="1"/>
        <v>14</v>
      </c>
      <c r="K6" s="292">
        <f t="shared" si="2"/>
        <v>466.83333333333348</v>
      </c>
      <c r="L6" s="293">
        <v>2358.6924603174598</v>
      </c>
      <c r="M6" s="294">
        <v>18</v>
      </c>
      <c r="N6" s="294">
        <v>11</v>
      </c>
      <c r="O6" s="294">
        <v>73</v>
      </c>
      <c r="P6" s="295">
        <f t="shared" si="3"/>
        <v>101.66666666666666</v>
      </c>
      <c r="Q6" s="294">
        <v>15</v>
      </c>
      <c r="R6" s="294">
        <v>10</v>
      </c>
      <c r="S6" s="294">
        <v>64</v>
      </c>
      <c r="T6" s="295">
        <f t="shared" si="4"/>
        <v>109.33333333333334</v>
      </c>
      <c r="U6" s="294">
        <v>12</v>
      </c>
      <c r="V6" s="294">
        <v>11</v>
      </c>
      <c r="W6" s="294">
        <v>58</v>
      </c>
      <c r="X6" s="295">
        <f t="shared" si="5"/>
        <v>140</v>
      </c>
      <c r="Y6" s="294">
        <v>1</v>
      </c>
      <c r="Z6" s="294"/>
      <c r="AA6" s="294"/>
      <c r="AB6" s="295">
        <f t="shared" si="6"/>
        <v>0</v>
      </c>
      <c r="AC6" s="294">
        <v>1</v>
      </c>
      <c r="AD6" s="294"/>
      <c r="AE6" s="294"/>
      <c r="AF6" s="296">
        <f t="shared" si="7"/>
        <v>0</v>
      </c>
      <c r="AG6" s="294">
        <v>12</v>
      </c>
      <c r="AH6" s="294">
        <v>9</v>
      </c>
      <c r="AI6" s="294">
        <v>49</v>
      </c>
      <c r="AJ6" s="296">
        <f t="shared" si="8"/>
        <v>115.83333333333334</v>
      </c>
      <c r="AK6" s="294">
        <v>1</v>
      </c>
      <c r="AL6" s="294"/>
      <c r="AM6" s="294"/>
      <c r="AN6" s="297">
        <f t="shared" si="9"/>
        <v>0</v>
      </c>
      <c r="AO6" s="294">
        <v>1</v>
      </c>
      <c r="AP6" s="294"/>
      <c r="AQ6" s="294"/>
      <c r="AR6" s="298">
        <f t="shared" si="10"/>
        <v>0</v>
      </c>
      <c r="AS6" s="294">
        <v>1</v>
      </c>
      <c r="AT6" s="294"/>
      <c r="AU6" s="294"/>
      <c r="AV6" s="295">
        <f t="shared" si="11"/>
        <v>0</v>
      </c>
      <c r="AW6" s="294">
        <v>1</v>
      </c>
      <c r="AX6" s="294"/>
      <c r="AY6" s="294"/>
      <c r="AZ6" s="295">
        <f t="shared" si="12"/>
        <v>0</v>
      </c>
      <c r="BA6" s="292">
        <f t="shared" si="13"/>
        <v>2500</v>
      </c>
      <c r="BB6" s="299">
        <v>2500</v>
      </c>
      <c r="BC6" s="292">
        <f t="shared" si="14"/>
        <v>0</v>
      </c>
      <c r="BD6" s="292" t="str">
        <f t="shared" si="15"/>
        <v>geen actie</v>
      </c>
      <c r="BE6" s="300">
        <v>4</v>
      </c>
      <c r="BG6" s="300"/>
      <c r="BH6" s="300"/>
      <c r="BI6" s="300"/>
    </row>
    <row r="7" spans="1:70" ht="17.25" customHeight="1" x14ac:dyDescent="0.3">
      <c r="A7" s="284">
        <v>5</v>
      </c>
      <c r="B7" s="284" t="str">
        <f t="shared" si="0"/>
        <v>v</v>
      </c>
      <c r="C7" s="284"/>
      <c r="D7" s="285"/>
      <c r="E7" s="302" t="s">
        <v>322</v>
      </c>
      <c r="F7" s="287"/>
      <c r="G7" s="303" t="s">
        <v>323</v>
      </c>
      <c r="H7" s="289">
        <f t="shared" si="16"/>
        <v>879.56873243715336</v>
      </c>
      <c r="I7" s="290">
        <v>2003</v>
      </c>
      <c r="J7" s="291">
        <f t="shared" si="1"/>
        <v>16</v>
      </c>
      <c r="K7" s="292">
        <f t="shared" si="2"/>
        <v>619.42731829573938</v>
      </c>
      <c r="L7" s="293">
        <v>260.14141414141397</v>
      </c>
      <c r="M7" s="294">
        <v>13</v>
      </c>
      <c r="N7" s="294">
        <v>8</v>
      </c>
      <c r="O7" s="294">
        <v>50</v>
      </c>
      <c r="P7" s="295">
        <f t="shared" si="3"/>
        <v>100</v>
      </c>
      <c r="Q7" s="294">
        <v>15</v>
      </c>
      <c r="R7" s="294">
        <v>13</v>
      </c>
      <c r="S7" s="294">
        <v>61</v>
      </c>
      <c r="T7" s="295">
        <f t="shared" si="4"/>
        <v>127.33333333333333</v>
      </c>
      <c r="U7" s="294">
        <v>10</v>
      </c>
      <c r="V7" s="294">
        <v>6</v>
      </c>
      <c r="W7" s="294">
        <v>42</v>
      </c>
      <c r="X7" s="295">
        <f t="shared" si="5"/>
        <v>102</v>
      </c>
      <c r="Y7" s="294">
        <v>21</v>
      </c>
      <c r="Z7" s="294">
        <v>17</v>
      </c>
      <c r="AA7" s="294">
        <v>99</v>
      </c>
      <c r="AB7" s="295">
        <f t="shared" si="6"/>
        <v>104.52380952380952</v>
      </c>
      <c r="AC7" s="294">
        <v>19</v>
      </c>
      <c r="AD7" s="294">
        <v>15</v>
      </c>
      <c r="AE7" s="294">
        <v>87</v>
      </c>
      <c r="AF7" s="296">
        <f t="shared" si="7"/>
        <v>124.73684210526315</v>
      </c>
      <c r="AG7" s="294">
        <v>12</v>
      </c>
      <c r="AH7" s="294">
        <v>4</v>
      </c>
      <c r="AI7" s="294">
        <v>33</v>
      </c>
      <c r="AJ7" s="296">
        <f t="shared" si="8"/>
        <v>60.833333333333329</v>
      </c>
      <c r="AK7" s="294">
        <v>1</v>
      </c>
      <c r="AL7" s="294"/>
      <c r="AM7" s="294"/>
      <c r="AN7" s="297">
        <f t="shared" si="9"/>
        <v>0</v>
      </c>
      <c r="AO7" s="294">
        <v>1</v>
      </c>
      <c r="AP7" s="294"/>
      <c r="AQ7" s="294"/>
      <c r="AR7" s="298">
        <f t="shared" si="10"/>
        <v>0</v>
      </c>
      <c r="AS7" s="294">
        <v>1</v>
      </c>
      <c r="AT7" s="294"/>
      <c r="AU7" s="294"/>
      <c r="AV7" s="295">
        <f t="shared" si="11"/>
        <v>0</v>
      </c>
      <c r="AW7" s="294">
        <v>1</v>
      </c>
      <c r="AX7" s="294"/>
      <c r="AY7" s="294"/>
      <c r="AZ7" s="295">
        <f t="shared" si="12"/>
        <v>0</v>
      </c>
      <c r="BA7" s="292">
        <f t="shared" si="13"/>
        <v>750</v>
      </c>
      <c r="BB7" s="299">
        <v>750</v>
      </c>
      <c r="BC7" s="292">
        <f t="shared" si="14"/>
        <v>0</v>
      </c>
      <c r="BD7" s="292" t="str">
        <f t="shared" si="15"/>
        <v>geen actie</v>
      </c>
      <c r="BE7" s="300">
        <v>5</v>
      </c>
      <c r="BI7" s="300"/>
    </row>
    <row r="8" spans="1:70" ht="17.25" customHeight="1" x14ac:dyDescent="0.35">
      <c r="A8" s="284">
        <v>6</v>
      </c>
      <c r="B8" s="284" t="str">
        <f t="shared" si="0"/>
        <v>v</v>
      </c>
      <c r="C8" s="304"/>
      <c r="D8" s="285"/>
      <c r="E8" s="302" t="s">
        <v>324</v>
      </c>
      <c r="F8" s="284">
        <v>116104</v>
      </c>
      <c r="G8" s="307" t="s">
        <v>321</v>
      </c>
      <c r="H8" s="289">
        <f t="shared" si="16"/>
        <v>1138.7224033276659</v>
      </c>
      <c r="I8" s="292">
        <v>2005</v>
      </c>
      <c r="J8" s="291">
        <f t="shared" si="1"/>
        <v>14</v>
      </c>
      <c r="K8" s="292">
        <f t="shared" si="2"/>
        <v>343.80393290919596</v>
      </c>
      <c r="L8" s="293">
        <v>794.91847041846995</v>
      </c>
      <c r="M8" s="294">
        <v>13</v>
      </c>
      <c r="N8" s="294">
        <v>5</v>
      </c>
      <c r="O8" s="294">
        <v>31</v>
      </c>
      <c r="P8" s="295">
        <f t="shared" si="3"/>
        <v>62.307692307692307</v>
      </c>
      <c r="Q8" s="294">
        <v>1</v>
      </c>
      <c r="R8" s="294"/>
      <c r="S8" s="294"/>
      <c r="T8" s="295">
        <f t="shared" si="4"/>
        <v>0</v>
      </c>
      <c r="U8" s="294">
        <v>10</v>
      </c>
      <c r="V8" s="294">
        <v>7</v>
      </c>
      <c r="W8" s="294">
        <v>43</v>
      </c>
      <c r="X8" s="295">
        <f t="shared" si="5"/>
        <v>113</v>
      </c>
      <c r="Y8" s="294">
        <v>1</v>
      </c>
      <c r="Z8" s="294"/>
      <c r="AA8" s="294"/>
      <c r="AB8" s="295">
        <f t="shared" si="6"/>
        <v>0</v>
      </c>
      <c r="AC8" s="294">
        <v>19</v>
      </c>
      <c r="AD8" s="294">
        <v>12</v>
      </c>
      <c r="AE8" s="294">
        <v>78</v>
      </c>
      <c r="AF8" s="296">
        <f t="shared" si="7"/>
        <v>104.21052631578947</v>
      </c>
      <c r="AG8" s="294">
        <v>21</v>
      </c>
      <c r="AH8" s="294">
        <v>8</v>
      </c>
      <c r="AI8" s="294">
        <v>55</v>
      </c>
      <c r="AJ8" s="296">
        <f t="shared" si="8"/>
        <v>64.285714285714292</v>
      </c>
      <c r="AK8" s="294">
        <v>1</v>
      </c>
      <c r="AL8" s="294"/>
      <c r="AM8" s="294"/>
      <c r="AN8" s="297">
        <f t="shared" si="9"/>
        <v>0</v>
      </c>
      <c r="AO8" s="294">
        <v>1</v>
      </c>
      <c r="AP8" s="294"/>
      <c r="AQ8" s="294"/>
      <c r="AR8" s="298">
        <f t="shared" si="10"/>
        <v>0</v>
      </c>
      <c r="AS8" s="294">
        <v>1</v>
      </c>
      <c r="AT8" s="294"/>
      <c r="AU8" s="294"/>
      <c r="AV8" s="295">
        <f t="shared" si="11"/>
        <v>0</v>
      </c>
      <c r="AW8" s="294">
        <v>1</v>
      </c>
      <c r="AX8" s="294"/>
      <c r="AY8" s="294"/>
      <c r="AZ8" s="295">
        <f t="shared" si="12"/>
        <v>0</v>
      </c>
      <c r="BA8" s="292">
        <f t="shared" si="13"/>
        <v>1000</v>
      </c>
      <c r="BB8" s="299">
        <v>1000</v>
      </c>
      <c r="BC8" s="292">
        <f t="shared" si="14"/>
        <v>0</v>
      </c>
      <c r="BD8" s="292" t="str">
        <f t="shared" si="15"/>
        <v>geen actie</v>
      </c>
      <c r="BE8" s="300">
        <v>6</v>
      </c>
      <c r="BF8" s="300"/>
      <c r="BG8" s="300"/>
      <c r="BH8" s="300"/>
      <c r="BI8" s="300"/>
      <c r="BJ8" s="300"/>
      <c r="BK8" s="300"/>
      <c r="BL8" s="300"/>
      <c r="BM8" s="300"/>
    </row>
    <row r="9" spans="1:70" ht="17.25" customHeight="1" x14ac:dyDescent="0.3">
      <c r="A9" s="284">
        <v>7</v>
      </c>
      <c r="B9" s="284" t="str">
        <f t="shared" si="0"/>
        <v>v</v>
      </c>
      <c r="C9" s="201" t="s">
        <v>221</v>
      </c>
      <c r="D9" s="292"/>
      <c r="E9" s="302" t="s">
        <v>325</v>
      </c>
      <c r="F9" s="306">
        <v>115567</v>
      </c>
      <c r="G9" s="307" t="s">
        <v>315</v>
      </c>
      <c r="H9" s="289">
        <f t="shared" si="16"/>
        <v>2662.1305842849933</v>
      </c>
      <c r="I9" s="292">
        <v>2003</v>
      </c>
      <c r="J9" s="291">
        <f t="shared" si="1"/>
        <v>16</v>
      </c>
      <c r="K9" s="292">
        <f t="shared" si="2"/>
        <v>243.33333333333348</v>
      </c>
      <c r="L9" s="293">
        <v>2418.7972509516599</v>
      </c>
      <c r="M9" s="294">
        <v>18</v>
      </c>
      <c r="N9" s="294">
        <v>15</v>
      </c>
      <c r="O9" s="294">
        <v>81</v>
      </c>
      <c r="P9" s="295">
        <f t="shared" si="3"/>
        <v>128.33333333333334</v>
      </c>
      <c r="Q9" s="294">
        <v>14</v>
      </c>
      <c r="R9" s="294">
        <v>10</v>
      </c>
      <c r="S9" s="294">
        <v>61</v>
      </c>
      <c r="T9" s="295">
        <f t="shared" si="4"/>
        <v>115</v>
      </c>
      <c r="U9" s="294">
        <v>1</v>
      </c>
      <c r="V9" s="294"/>
      <c r="W9" s="294"/>
      <c r="X9" s="295">
        <f t="shared" si="5"/>
        <v>0</v>
      </c>
      <c r="Y9" s="294">
        <v>1</v>
      </c>
      <c r="Z9" s="294"/>
      <c r="AA9" s="294"/>
      <c r="AB9" s="295">
        <f t="shared" si="6"/>
        <v>0</v>
      </c>
      <c r="AC9" s="294">
        <v>1</v>
      </c>
      <c r="AD9" s="294"/>
      <c r="AE9" s="294"/>
      <c r="AF9" s="296">
        <f t="shared" si="7"/>
        <v>0</v>
      </c>
      <c r="AG9" s="294">
        <v>1</v>
      </c>
      <c r="AH9" s="294"/>
      <c r="AI9" s="294"/>
      <c r="AJ9" s="296">
        <f t="shared" si="8"/>
        <v>0</v>
      </c>
      <c r="AK9" s="294">
        <v>1</v>
      </c>
      <c r="AL9" s="294"/>
      <c r="AM9" s="294"/>
      <c r="AN9" s="297">
        <f t="shared" si="9"/>
        <v>0</v>
      </c>
      <c r="AO9" s="294">
        <v>1</v>
      </c>
      <c r="AP9" s="294"/>
      <c r="AQ9" s="294"/>
      <c r="AR9" s="298">
        <f t="shared" si="10"/>
        <v>0</v>
      </c>
      <c r="AS9" s="294">
        <v>1</v>
      </c>
      <c r="AT9" s="294"/>
      <c r="AU9" s="294"/>
      <c r="AV9" s="295">
        <f t="shared" si="11"/>
        <v>0</v>
      </c>
      <c r="AW9" s="294">
        <v>1</v>
      </c>
      <c r="AX9" s="294"/>
      <c r="AY9" s="294"/>
      <c r="AZ9" s="295">
        <f t="shared" si="12"/>
        <v>0</v>
      </c>
      <c r="BA9" s="292">
        <f t="shared" si="13"/>
        <v>2500</v>
      </c>
      <c r="BB9" s="299">
        <v>2500</v>
      </c>
      <c r="BC9" s="292">
        <f t="shared" si="14"/>
        <v>0</v>
      </c>
      <c r="BD9" s="292" t="str">
        <f t="shared" si="15"/>
        <v>geen actie</v>
      </c>
      <c r="BE9" s="300">
        <v>7</v>
      </c>
      <c r="BF9" s="300"/>
      <c r="BG9" s="300"/>
      <c r="BH9" s="300"/>
      <c r="BI9" s="300"/>
      <c r="BJ9" s="300"/>
      <c r="BK9" s="300"/>
      <c r="BL9" s="300"/>
      <c r="BM9" s="300"/>
    </row>
    <row r="10" spans="1:70" ht="17.25" customHeight="1" x14ac:dyDescent="0.3">
      <c r="A10" s="284">
        <v>8</v>
      </c>
      <c r="B10" s="284" t="str">
        <f t="shared" si="0"/>
        <v>v</v>
      </c>
      <c r="C10" s="201" t="s">
        <v>221</v>
      </c>
      <c r="D10" s="308"/>
      <c r="E10" s="286" t="s">
        <v>326</v>
      </c>
      <c r="F10" s="284"/>
      <c r="G10" s="307" t="s">
        <v>240</v>
      </c>
      <c r="H10" s="289">
        <f t="shared" si="16"/>
        <v>38.333333333333336</v>
      </c>
      <c r="I10" s="292">
        <v>2003</v>
      </c>
      <c r="J10" s="291">
        <f t="shared" si="1"/>
        <v>16</v>
      </c>
      <c r="K10" s="292">
        <f t="shared" si="2"/>
        <v>38.333333333333336</v>
      </c>
      <c r="L10" s="293">
        <v>0</v>
      </c>
      <c r="M10" s="294">
        <v>1</v>
      </c>
      <c r="N10" s="294"/>
      <c r="O10" s="294"/>
      <c r="P10" s="295">
        <f t="shared" si="3"/>
        <v>0</v>
      </c>
      <c r="Q10" s="294">
        <v>1</v>
      </c>
      <c r="R10" s="294"/>
      <c r="S10" s="294"/>
      <c r="T10" s="295">
        <f t="shared" si="4"/>
        <v>0</v>
      </c>
      <c r="U10" s="294">
        <v>1</v>
      </c>
      <c r="V10" s="294"/>
      <c r="W10" s="294"/>
      <c r="X10" s="295">
        <f t="shared" si="5"/>
        <v>0</v>
      </c>
      <c r="Y10" s="294">
        <v>1</v>
      </c>
      <c r="Z10" s="294"/>
      <c r="AA10" s="294"/>
      <c r="AB10" s="295">
        <f>SUM(Z10*10+AA10)/Y10*10</f>
        <v>0</v>
      </c>
      <c r="AC10" s="294">
        <v>12</v>
      </c>
      <c r="AD10" s="294">
        <v>1</v>
      </c>
      <c r="AE10" s="294">
        <v>36</v>
      </c>
      <c r="AF10" s="296">
        <f t="shared" si="7"/>
        <v>38.333333333333336</v>
      </c>
      <c r="AG10" s="294">
        <v>1</v>
      </c>
      <c r="AH10" s="294"/>
      <c r="AI10" s="294"/>
      <c r="AJ10" s="296">
        <f t="shared" si="8"/>
        <v>0</v>
      </c>
      <c r="AK10" s="294">
        <v>1</v>
      </c>
      <c r="AL10" s="294"/>
      <c r="AM10" s="294"/>
      <c r="AN10" s="297">
        <f t="shared" si="9"/>
        <v>0</v>
      </c>
      <c r="AO10" s="294">
        <v>1</v>
      </c>
      <c r="AP10" s="294"/>
      <c r="AQ10" s="294"/>
      <c r="AR10" s="298">
        <f t="shared" si="10"/>
        <v>0</v>
      </c>
      <c r="AS10" s="294">
        <v>1</v>
      </c>
      <c r="AT10" s="294"/>
      <c r="AU10" s="294"/>
      <c r="AV10" s="295">
        <f t="shared" si="11"/>
        <v>0</v>
      </c>
      <c r="AW10" s="294">
        <v>1</v>
      </c>
      <c r="AX10" s="294"/>
      <c r="AY10" s="294"/>
      <c r="AZ10" s="295">
        <f>SUM(AX10*10+AY10/2)/AW10*10</f>
        <v>0</v>
      </c>
      <c r="BA10" s="292">
        <f t="shared" si="13"/>
        <v>0</v>
      </c>
      <c r="BB10" s="299">
        <v>0</v>
      </c>
      <c r="BC10" s="292">
        <f t="shared" si="14"/>
        <v>0</v>
      </c>
      <c r="BD10" s="292" t="str">
        <f t="shared" si="15"/>
        <v>geen actie</v>
      </c>
      <c r="BE10" s="300">
        <v>8</v>
      </c>
      <c r="BF10" s="300"/>
      <c r="BG10" s="300"/>
      <c r="BH10" s="300"/>
    </row>
    <row r="11" spans="1:70" ht="17.25" customHeight="1" x14ac:dyDescent="0.3">
      <c r="A11" s="284">
        <v>9</v>
      </c>
      <c r="B11" s="284" t="str">
        <f t="shared" si="0"/>
        <v>v</v>
      </c>
      <c r="C11" s="201" t="s">
        <v>221</v>
      </c>
      <c r="D11" s="309"/>
      <c r="E11" s="319" t="s">
        <v>327</v>
      </c>
      <c r="F11" s="284">
        <v>115377</v>
      </c>
      <c r="G11" s="307" t="s">
        <v>328</v>
      </c>
      <c r="H11" s="289">
        <f t="shared" si="16"/>
        <v>2035.2315046065071</v>
      </c>
      <c r="I11" s="292">
        <v>2005</v>
      </c>
      <c r="J11" s="291">
        <f t="shared" si="1"/>
        <v>14</v>
      </c>
      <c r="K11" s="292">
        <f t="shared" si="2"/>
        <v>167.14285714285711</v>
      </c>
      <c r="L11" s="293">
        <v>1868.08864746365</v>
      </c>
      <c r="M11" s="294">
        <v>1</v>
      </c>
      <c r="N11" s="294"/>
      <c r="O11" s="294"/>
      <c r="P11" s="295">
        <f t="shared" si="3"/>
        <v>0</v>
      </c>
      <c r="Q11" s="294">
        <v>1</v>
      </c>
      <c r="R11" s="294"/>
      <c r="S11" s="294"/>
      <c r="T11" s="295">
        <f t="shared" si="4"/>
        <v>0</v>
      </c>
      <c r="U11" s="294">
        <v>1</v>
      </c>
      <c r="V11" s="294"/>
      <c r="W11" s="294"/>
      <c r="X11" s="295">
        <f t="shared" si="5"/>
        <v>0</v>
      </c>
      <c r="Y11" s="294">
        <v>14</v>
      </c>
      <c r="Z11" s="294">
        <v>10</v>
      </c>
      <c r="AA11" s="294">
        <v>58</v>
      </c>
      <c r="AB11" s="295">
        <f t="shared" ref="AB11:AB31" si="17">SUM(Z11*10+AA11/2)/Y11*10</f>
        <v>92.142857142857139</v>
      </c>
      <c r="AC11" s="294">
        <v>1</v>
      </c>
      <c r="AD11" s="294"/>
      <c r="AE11" s="294"/>
      <c r="AF11" s="296">
        <f t="shared" si="7"/>
        <v>0</v>
      </c>
      <c r="AG11" s="294">
        <v>1</v>
      </c>
      <c r="AH11" s="294"/>
      <c r="AI11" s="294"/>
      <c r="AJ11" s="296">
        <f t="shared" si="8"/>
        <v>0</v>
      </c>
      <c r="AK11" s="294">
        <v>12</v>
      </c>
      <c r="AL11" s="294">
        <v>5</v>
      </c>
      <c r="AM11" s="294">
        <v>40</v>
      </c>
      <c r="AN11" s="297">
        <f t="shared" si="9"/>
        <v>75</v>
      </c>
      <c r="AO11" s="294">
        <v>1</v>
      </c>
      <c r="AP11" s="294"/>
      <c r="AQ11" s="294"/>
      <c r="AR11" s="298">
        <f t="shared" si="10"/>
        <v>0</v>
      </c>
      <c r="AS11" s="294">
        <v>1</v>
      </c>
      <c r="AT11" s="294"/>
      <c r="AU11" s="294"/>
      <c r="AV11" s="295">
        <f t="shared" si="11"/>
        <v>0</v>
      </c>
      <c r="AW11" s="294">
        <v>1</v>
      </c>
      <c r="AX11" s="294"/>
      <c r="AY11" s="294"/>
      <c r="AZ11" s="295">
        <f t="shared" ref="AZ11:AZ31" si="18">SUM(AX11*10+AY11)/AW11*10</f>
        <v>0</v>
      </c>
      <c r="BA11" s="292">
        <f t="shared" si="13"/>
        <v>2000</v>
      </c>
      <c r="BB11" s="299">
        <v>1500</v>
      </c>
      <c r="BC11" s="292">
        <f t="shared" si="14"/>
        <v>500</v>
      </c>
      <c r="BD11" s="292" t="str">
        <f t="shared" si="15"/>
        <v>diploma uitschrijven: 2000 punten</v>
      </c>
      <c r="BE11" s="300">
        <v>9</v>
      </c>
      <c r="BF11" s="300"/>
      <c r="BG11" s="300"/>
      <c r="BH11" s="300"/>
    </row>
    <row r="12" spans="1:70" ht="17.25" customHeight="1" x14ac:dyDescent="0.3">
      <c r="A12" s="284">
        <v>10</v>
      </c>
      <c r="B12" s="284" t="str">
        <f t="shared" si="0"/>
        <v>v</v>
      </c>
      <c r="C12" s="201"/>
      <c r="D12" s="309"/>
      <c r="E12" s="302" t="s">
        <v>329</v>
      </c>
      <c r="F12" s="201">
        <v>117768</v>
      </c>
      <c r="G12" s="240" t="s">
        <v>223</v>
      </c>
      <c r="H12" s="289">
        <f t="shared" si="16"/>
        <v>718.06641604010031</v>
      </c>
      <c r="I12" s="292">
        <v>2007</v>
      </c>
      <c r="J12" s="291">
        <f t="shared" si="1"/>
        <v>12</v>
      </c>
      <c r="K12" s="292">
        <f t="shared" si="2"/>
        <v>384.06641604010031</v>
      </c>
      <c r="L12" s="293">
        <v>334</v>
      </c>
      <c r="M12" s="294">
        <v>1</v>
      </c>
      <c r="N12" s="294"/>
      <c r="O12" s="294"/>
      <c r="P12" s="295">
        <f t="shared" si="3"/>
        <v>0</v>
      </c>
      <c r="Q12" s="294">
        <v>1</v>
      </c>
      <c r="R12" s="294"/>
      <c r="S12" s="294"/>
      <c r="T12" s="295">
        <f t="shared" si="4"/>
        <v>0</v>
      </c>
      <c r="U12" s="294">
        <v>1</v>
      </c>
      <c r="V12" s="294"/>
      <c r="W12" s="294"/>
      <c r="X12" s="295">
        <f t="shared" si="5"/>
        <v>0</v>
      </c>
      <c r="Y12" s="294">
        <v>1</v>
      </c>
      <c r="Z12" s="294"/>
      <c r="AA12" s="294"/>
      <c r="AB12" s="295">
        <f t="shared" si="17"/>
        <v>0</v>
      </c>
      <c r="AC12" s="294">
        <v>19</v>
      </c>
      <c r="AD12" s="294">
        <v>16</v>
      </c>
      <c r="AE12" s="294">
        <v>85</v>
      </c>
      <c r="AF12" s="296">
        <f t="shared" si="7"/>
        <v>128.94736842105263</v>
      </c>
      <c r="AG12" s="294">
        <v>21</v>
      </c>
      <c r="AH12" s="294">
        <v>16</v>
      </c>
      <c r="AI12" s="294">
        <v>80</v>
      </c>
      <c r="AJ12" s="296">
        <f t="shared" si="8"/>
        <v>114.28571428571429</v>
      </c>
      <c r="AK12" s="294">
        <v>12</v>
      </c>
      <c r="AL12" s="294">
        <v>11</v>
      </c>
      <c r="AM12" s="294">
        <v>59</v>
      </c>
      <c r="AN12" s="297">
        <f t="shared" si="9"/>
        <v>140.83333333333334</v>
      </c>
      <c r="AO12" s="294">
        <v>1</v>
      </c>
      <c r="AP12" s="294"/>
      <c r="AQ12" s="294"/>
      <c r="AR12" s="298">
        <f t="shared" si="10"/>
        <v>0</v>
      </c>
      <c r="AS12" s="294">
        <v>1</v>
      </c>
      <c r="AT12" s="294"/>
      <c r="AU12" s="294"/>
      <c r="AV12" s="295">
        <f t="shared" si="11"/>
        <v>0</v>
      </c>
      <c r="AW12" s="294">
        <v>1</v>
      </c>
      <c r="AX12" s="294"/>
      <c r="AY12" s="294"/>
      <c r="AZ12" s="295">
        <f t="shared" si="18"/>
        <v>0</v>
      </c>
      <c r="BA12" s="292" t="str">
        <f t="shared" si="13"/>
        <v>500</v>
      </c>
      <c r="BB12" s="299">
        <v>500</v>
      </c>
      <c r="BC12" s="292">
        <f t="shared" si="14"/>
        <v>0</v>
      </c>
      <c r="BD12" s="292" t="str">
        <f t="shared" si="15"/>
        <v>geen actie</v>
      </c>
      <c r="BE12" s="300">
        <v>10</v>
      </c>
      <c r="BF12" s="300"/>
      <c r="BG12" s="300"/>
      <c r="BH12" s="300"/>
      <c r="BJ12" s="300"/>
      <c r="BK12" s="300"/>
      <c r="BL12" s="300"/>
      <c r="BM12" s="300"/>
    </row>
    <row r="13" spans="1:70" ht="17.25" customHeight="1" x14ac:dyDescent="0.3">
      <c r="A13" s="284">
        <v>11</v>
      </c>
      <c r="B13" s="284" t="str">
        <f t="shared" si="0"/>
        <v>v</v>
      </c>
      <c r="C13" s="201"/>
      <c r="D13" s="285"/>
      <c r="E13" s="302" t="s">
        <v>330</v>
      </c>
      <c r="F13" s="311"/>
      <c r="G13" s="307" t="s">
        <v>323</v>
      </c>
      <c r="H13" s="289">
        <f t="shared" si="16"/>
        <v>131.53846153846155</v>
      </c>
      <c r="I13" s="292">
        <v>2002</v>
      </c>
      <c r="J13" s="291">
        <f t="shared" si="1"/>
        <v>17</v>
      </c>
      <c r="K13" s="292">
        <f t="shared" si="2"/>
        <v>131.53846153846155</v>
      </c>
      <c r="L13" s="293">
        <v>0</v>
      </c>
      <c r="M13" s="294">
        <v>13</v>
      </c>
      <c r="N13" s="294">
        <v>11</v>
      </c>
      <c r="O13" s="294">
        <v>61</v>
      </c>
      <c r="P13" s="295">
        <f t="shared" si="3"/>
        <v>131.53846153846155</v>
      </c>
      <c r="Q13" s="294">
        <v>1</v>
      </c>
      <c r="R13" s="294"/>
      <c r="S13" s="294"/>
      <c r="T13" s="295">
        <f t="shared" si="4"/>
        <v>0</v>
      </c>
      <c r="U13" s="294">
        <v>1</v>
      </c>
      <c r="V13" s="294"/>
      <c r="W13" s="294"/>
      <c r="X13" s="295">
        <f t="shared" si="5"/>
        <v>0</v>
      </c>
      <c r="Y13" s="294">
        <v>1</v>
      </c>
      <c r="Z13" s="294"/>
      <c r="AA13" s="294"/>
      <c r="AB13" s="295">
        <f t="shared" si="17"/>
        <v>0</v>
      </c>
      <c r="AC13" s="294">
        <v>1</v>
      </c>
      <c r="AD13" s="294"/>
      <c r="AE13" s="294"/>
      <c r="AF13" s="296">
        <f t="shared" si="7"/>
        <v>0</v>
      </c>
      <c r="AG13" s="294">
        <v>1</v>
      </c>
      <c r="AH13" s="294"/>
      <c r="AI13" s="294"/>
      <c r="AJ13" s="296">
        <f t="shared" si="8"/>
        <v>0</v>
      </c>
      <c r="AK13" s="294">
        <v>1</v>
      </c>
      <c r="AL13" s="294"/>
      <c r="AM13" s="294"/>
      <c r="AN13" s="297">
        <f t="shared" si="9"/>
        <v>0</v>
      </c>
      <c r="AO13" s="294">
        <v>1</v>
      </c>
      <c r="AP13" s="294"/>
      <c r="AQ13" s="294"/>
      <c r="AR13" s="298">
        <f t="shared" si="10"/>
        <v>0</v>
      </c>
      <c r="AS13" s="294">
        <v>1</v>
      </c>
      <c r="AT13" s="294"/>
      <c r="AU13" s="294"/>
      <c r="AV13" s="295">
        <f t="shared" si="11"/>
        <v>0</v>
      </c>
      <c r="AW13" s="294">
        <v>1</v>
      </c>
      <c r="AX13" s="294"/>
      <c r="AY13" s="294"/>
      <c r="AZ13" s="295">
        <f t="shared" si="18"/>
        <v>0</v>
      </c>
      <c r="BA13" s="292">
        <f t="shared" si="13"/>
        <v>0</v>
      </c>
      <c r="BB13" s="299">
        <v>0</v>
      </c>
      <c r="BC13" s="292">
        <f t="shared" si="14"/>
        <v>0</v>
      </c>
      <c r="BD13" s="292" t="str">
        <f t="shared" si="15"/>
        <v>geen actie</v>
      </c>
      <c r="BE13" s="300">
        <v>11</v>
      </c>
      <c r="BF13" s="300"/>
      <c r="BG13" s="300"/>
      <c r="BH13" s="300"/>
      <c r="BI13" s="300"/>
      <c r="BJ13" s="300"/>
      <c r="BK13" s="300"/>
      <c r="BL13" s="300"/>
      <c r="BM13" s="300"/>
    </row>
    <row r="14" spans="1:70" ht="17.25" customHeight="1" x14ac:dyDescent="0.3">
      <c r="A14" s="284">
        <v>12</v>
      </c>
      <c r="B14" s="284" t="str">
        <f t="shared" si="0"/>
        <v>v</v>
      </c>
      <c r="C14" s="201"/>
      <c r="D14" s="285"/>
      <c r="E14" s="312" t="s">
        <v>331</v>
      </c>
      <c r="F14" s="311">
        <v>117466</v>
      </c>
      <c r="G14" s="307" t="s">
        <v>240</v>
      </c>
      <c r="H14" s="289">
        <f t="shared" si="16"/>
        <v>486.34432234432234</v>
      </c>
      <c r="I14" s="284">
        <v>2006</v>
      </c>
      <c r="J14" s="291">
        <f t="shared" si="1"/>
        <v>13</v>
      </c>
      <c r="K14" s="292">
        <f t="shared" si="2"/>
        <v>416.34432234432234</v>
      </c>
      <c r="L14" s="293">
        <v>70</v>
      </c>
      <c r="M14" s="294">
        <v>13</v>
      </c>
      <c r="N14" s="294">
        <v>4</v>
      </c>
      <c r="O14" s="294">
        <v>46</v>
      </c>
      <c r="P14" s="295">
        <f t="shared" si="3"/>
        <v>66.153846153846146</v>
      </c>
      <c r="Q14" s="294">
        <v>15</v>
      </c>
      <c r="R14" s="294">
        <v>10</v>
      </c>
      <c r="S14" s="294">
        <v>59</v>
      </c>
      <c r="T14" s="295">
        <f t="shared" si="4"/>
        <v>106</v>
      </c>
      <c r="U14" s="294">
        <v>10</v>
      </c>
      <c r="V14" s="294">
        <v>4</v>
      </c>
      <c r="W14" s="294">
        <v>38</v>
      </c>
      <c r="X14" s="295">
        <f t="shared" si="5"/>
        <v>78</v>
      </c>
      <c r="Y14" s="294">
        <v>21</v>
      </c>
      <c r="Z14" s="294">
        <v>12</v>
      </c>
      <c r="AA14" s="294">
        <v>87</v>
      </c>
      <c r="AB14" s="295">
        <f t="shared" si="17"/>
        <v>77.857142857142861</v>
      </c>
      <c r="AC14" s="294">
        <v>12</v>
      </c>
      <c r="AD14" s="294">
        <v>6</v>
      </c>
      <c r="AE14" s="294">
        <v>46</v>
      </c>
      <c r="AF14" s="296">
        <f t="shared" si="7"/>
        <v>88.333333333333343</v>
      </c>
      <c r="AG14" s="294">
        <v>1</v>
      </c>
      <c r="AH14" s="294"/>
      <c r="AI14" s="294"/>
      <c r="AJ14" s="296">
        <f t="shared" si="8"/>
        <v>0</v>
      </c>
      <c r="AK14" s="294">
        <v>1</v>
      </c>
      <c r="AL14" s="294"/>
      <c r="AM14" s="294"/>
      <c r="AN14" s="297">
        <f t="shared" si="9"/>
        <v>0</v>
      </c>
      <c r="AO14" s="294">
        <v>1</v>
      </c>
      <c r="AP14" s="294"/>
      <c r="AQ14" s="294"/>
      <c r="AR14" s="298">
        <f t="shared" si="10"/>
        <v>0</v>
      </c>
      <c r="AS14" s="294">
        <v>1</v>
      </c>
      <c r="AT14" s="294"/>
      <c r="AU14" s="294"/>
      <c r="AV14" s="295">
        <f t="shared" si="11"/>
        <v>0</v>
      </c>
      <c r="AW14" s="294">
        <v>1</v>
      </c>
      <c r="AX14" s="294"/>
      <c r="AY14" s="294"/>
      <c r="AZ14" s="295">
        <f t="shared" si="18"/>
        <v>0</v>
      </c>
      <c r="BA14" s="292">
        <f t="shared" si="13"/>
        <v>250</v>
      </c>
      <c r="BB14" s="299">
        <v>250</v>
      </c>
      <c r="BC14" s="292">
        <f t="shared" si="14"/>
        <v>0</v>
      </c>
      <c r="BD14" s="292" t="str">
        <f t="shared" si="15"/>
        <v>geen actie</v>
      </c>
      <c r="BE14" s="300">
        <v>12</v>
      </c>
      <c r="BG14" s="300"/>
      <c r="BH14" s="300"/>
      <c r="BI14" s="300"/>
      <c r="BJ14" s="300"/>
      <c r="BK14" s="300"/>
      <c r="BL14" s="300"/>
      <c r="BM14" s="300"/>
    </row>
    <row r="15" spans="1:70" ht="17.25" customHeight="1" x14ac:dyDescent="0.3">
      <c r="A15" s="284">
        <v>13</v>
      </c>
      <c r="B15" s="284" t="str">
        <f t="shared" si="0"/>
        <v>v</v>
      </c>
      <c r="C15" s="201" t="s">
        <v>221</v>
      </c>
      <c r="D15" s="292"/>
      <c r="E15" s="302" t="s">
        <v>332</v>
      </c>
      <c r="F15" s="284">
        <v>114441</v>
      </c>
      <c r="G15" s="307" t="s">
        <v>328</v>
      </c>
      <c r="H15" s="289">
        <f t="shared" si="16"/>
        <v>3282.9974886224841</v>
      </c>
      <c r="I15" s="292">
        <v>2005</v>
      </c>
      <c r="J15" s="291">
        <f t="shared" si="1"/>
        <v>14</v>
      </c>
      <c r="K15" s="292">
        <f t="shared" si="2"/>
        <v>94.285714285714221</v>
      </c>
      <c r="L15" s="293">
        <v>3188.7117743367698</v>
      </c>
      <c r="M15" s="294">
        <v>1</v>
      </c>
      <c r="N15" s="294"/>
      <c r="O15" s="294"/>
      <c r="P15" s="295">
        <f t="shared" si="3"/>
        <v>0</v>
      </c>
      <c r="Q15" s="294">
        <v>1</v>
      </c>
      <c r="R15" s="294"/>
      <c r="S15" s="294"/>
      <c r="T15" s="295">
        <f t="shared" si="4"/>
        <v>0</v>
      </c>
      <c r="U15" s="294">
        <v>1</v>
      </c>
      <c r="V15" s="294"/>
      <c r="W15" s="294"/>
      <c r="X15" s="295">
        <f t="shared" si="5"/>
        <v>0</v>
      </c>
      <c r="Y15" s="294">
        <v>14</v>
      </c>
      <c r="Z15" s="294">
        <v>10</v>
      </c>
      <c r="AA15" s="294">
        <v>64</v>
      </c>
      <c r="AB15" s="295">
        <f t="shared" si="17"/>
        <v>94.285714285714292</v>
      </c>
      <c r="AC15" s="294">
        <v>1</v>
      </c>
      <c r="AD15" s="294"/>
      <c r="AE15" s="294"/>
      <c r="AF15" s="296">
        <f t="shared" si="7"/>
        <v>0</v>
      </c>
      <c r="AG15" s="294">
        <v>1</v>
      </c>
      <c r="AH15" s="294"/>
      <c r="AI15" s="294"/>
      <c r="AJ15" s="296">
        <f t="shared" si="8"/>
        <v>0</v>
      </c>
      <c r="AK15" s="294">
        <v>1</v>
      </c>
      <c r="AL15" s="294"/>
      <c r="AM15" s="294"/>
      <c r="AN15" s="297">
        <f t="shared" si="9"/>
        <v>0</v>
      </c>
      <c r="AO15" s="294">
        <v>1</v>
      </c>
      <c r="AP15" s="294"/>
      <c r="AQ15" s="294"/>
      <c r="AR15" s="298">
        <f t="shared" si="10"/>
        <v>0</v>
      </c>
      <c r="AS15" s="294">
        <v>1</v>
      </c>
      <c r="AT15" s="294"/>
      <c r="AU15" s="294"/>
      <c r="AV15" s="295">
        <f t="shared" si="11"/>
        <v>0</v>
      </c>
      <c r="AW15" s="294">
        <v>1</v>
      </c>
      <c r="AX15" s="294"/>
      <c r="AY15" s="294"/>
      <c r="AZ15" s="295">
        <f t="shared" si="18"/>
        <v>0</v>
      </c>
      <c r="BA15" s="292">
        <f t="shared" si="13"/>
        <v>3000</v>
      </c>
      <c r="BB15" s="299">
        <v>3000</v>
      </c>
      <c r="BC15" s="292">
        <f t="shared" si="14"/>
        <v>0</v>
      </c>
      <c r="BD15" s="292" t="str">
        <f t="shared" si="15"/>
        <v>geen actie</v>
      </c>
      <c r="BE15" s="300">
        <v>13</v>
      </c>
      <c r="BG15" s="300"/>
      <c r="BH15" s="300"/>
      <c r="BJ15" s="300"/>
      <c r="BK15" s="300"/>
      <c r="BL15" s="300"/>
      <c r="BM15" s="300"/>
    </row>
    <row r="16" spans="1:70" ht="17.25" customHeight="1" x14ac:dyDescent="0.35">
      <c r="A16" s="284">
        <v>14</v>
      </c>
      <c r="B16" s="284" t="str">
        <f t="shared" si="0"/>
        <v>v</v>
      </c>
      <c r="C16" s="304"/>
      <c r="D16" s="292"/>
      <c r="E16" s="312" t="s">
        <v>333</v>
      </c>
      <c r="F16" s="311">
        <v>117781</v>
      </c>
      <c r="G16" s="240" t="s">
        <v>240</v>
      </c>
      <c r="H16" s="229">
        <f t="shared" si="16"/>
        <v>425.54761904761904</v>
      </c>
      <c r="I16" s="205">
        <v>2006</v>
      </c>
      <c r="J16" s="291">
        <f t="shared" si="1"/>
        <v>13</v>
      </c>
      <c r="K16" s="292">
        <f t="shared" si="2"/>
        <v>216.54761904761904</v>
      </c>
      <c r="L16" s="313">
        <v>209</v>
      </c>
      <c r="M16" s="294">
        <v>1</v>
      </c>
      <c r="N16" s="294"/>
      <c r="O16" s="294"/>
      <c r="P16" s="295">
        <f t="shared" si="3"/>
        <v>0</v>
      </c>
      <c r="Q16" s="294">
        <v>1</v>
      </c>
      <c r="R16" s="294"/>
      <c r="S16" s="294"/>
      <c r="T16" s="295">
        <f t="shared" si="4"/>
        <v>0</v>
      </c>
      <c r="U16" s="294">
        <v>1</v>
      </c>
      <c r="V16" s="294"/>
      <c r="W16" s="294"/>
      <c r="X16" s="295">
        <f t="shared" si="5"/>
        <v>0</v>
      </c>
      <c r="Y16" s="294">
        <v>1</v>
      </c>
      <c r="Z16" s="294"/>
      <c r="AA16" s="294"/>
      <c r="AB16" s="295">
        <f t="shared" si="17"/>
        <v>0</v>
      </c>
      <c r="AC16" s="294">
        <v>1</v>
      </c>
      <c r="AD16" s="294"/>
      <c r="AE16" s="294"/>
      <c r="AF16" s="296">
        <f t="shared" si="7"/>
        <v>0</v>
      </c>
      <c r="AG16" s="233">
        <v>21</v>
      </c>
      <c r="AH16" s="233">
        <v>13</v>
      </c>
      <c r="AI16" s="233">
        <v>50</v>
      </c>
      <c r="AJ16" s="296">
        <f t="shared" si="8"/>
        <v>85.714285714285708</v>
      </c>
      <c r="AK16" s="294">
        <v>12</v>
      </c>
      <c r="AL16" s="294">
        <v>10</v>
      </c>
      <c r="AM16" s="294">
        <v>57</v>
      </c>
      <c r="AN16" s="297">
        <f t="shared" si="9"/>
        <v>130.83333333333334</v>
      </c>
      <c r="AO16" s="294">
        <v>1</v>
      </c>
      <c r="AP16" s="294"/>
      <c r="AQ16" s="294"/>
      <c r="AR16" s="298">
        <f t="shared" si="10"/>
        <v>0</v>
      </c>
      <c r="AS16" s="294">
        <v>1</v>
      </c>
      <c r="AT16" s="294"/>
      <c r="AU16" s="294"/>
      <c r="AV16" s="295">
        <f t="shared" si="11"/>
        <v>0</v>
      </c>
      <c r="AW16" s="294">
        <v>1</v>
      </c>
      <c r="AX16" s="294"/>
      <c r="AY16" s="294"/>
      <c r="AZ16" s="295">
        <f t="shared" si="18"/>
        <v>0</v>
      </c>
      <c r="BA16" s="292">
        <f t="shared" si="13"/>
        <v>250</v>
      </c>
      <c r="BB16" s="299">
        <v>250</v>
      </c>
      <c r="BC16" s="292">
        <f t="shared" si="14"/>
        <v>0</v>
      </c>
      <c r="BD16" s="292" t="str">
        <f t="shared" si="15"/>
        <v>geen actie</v>
      </c>
      <c r="BE16" s="300">
        <v>14</v>
      </c>
      <c r="BG16" s="300"/>
      <c r="BH16" s="300"/>
      <c r="BJ16" s="300"/>
      <c r="BK16" s="300"/>
      <c r="BL16" s="300"/>
      <c r="BM16" s="300"/>
    </row>
    <row r="17" spans="1:65" ht="17.25" customHeight="1" x14ac:dyDescent="0.3">
      <c r="A17" s="284">
        <v>15</v>
      </c>
      <c r="B17" s="284" t="str">
        <f t="shared" si="0"/>
        <v>v</v>
      </c>
      <c r="C17" s="201" t="s">
        <v>221</v>
      </c>
      <c r="D17" s="314"/>
      <c r="E17" s="302" t="s">
        <v>334</v>
      </c>
      <c r="F17" s="284"/>
      <c r="G17" s="307" t="s">
        <v>240</v>
      </c>
      <c r="H17" s="289">
        <f t="shared" si="16"/>
        <v>559.58646616541375</v>
      </c>
      <c r="I17" s="292">
        <v>2004</v>
      </c>
      <c r="J17" s="291">
        <f t="shared" si="1"/>
        <v>15</v>
      </c>
      <c r="K17" s="292">
        <f t="shared" si="2"/>
        <v>192.26190476190476</v>
      </c>
      <c r="L17" s="293">
        <v>367.32456140350899</v>
      </c>
      <c r="M17" s="294">
        <v>1</v>
      </c>
      <c r="N17" s="294"/>
      <c r="O17" s="294"/>
      <c r="P17" s="295">
        <f t="shared" si="3"/>
        <v>0</v>
      </c>
      <c r="Q17" s="294">
        <v>14</v>
      </c>
      <c r="R17" s="294">
        <v>8</v>
      </c>
      <c r="S17" s="294">
        <v>55</v>
      </c>
      <c r="T17" s="295">
        <f t="shared" si="4"/>
        <v>96.428571428571416</v>
      </c>
      <c r="U17" s="294">
        <v>1</v>
      </c>
      <c r="V17" s="294"/>
      <c r="W17" s="294"/>
      <c r="X17" s="295">
        <f t="shared" si="5"/>
        <v>0</v>
      </c>
      <c r="Y17" s="294">
        <v>1</v>
      </c>
      <c r="Z17" s="294"/>
      <c r="AA17" s="294"/>
      <c r="AB17" s="295">
        <f t="shared" si="17"/>
        <v>0</v>
      </c>
      <c r="AC17" s="294">
        <v>1</v>
      </c>
      <c r="AD17" s="294"/>
      <c r="AE17" s="294"/>
      <c r="AF17" s="296">
        <f t="shared" si="7"/>
        <v>0</v>
      </c>
      <c r="AG17" s="294">
        <v>1</v>
      </c>
      <c r="AH17" s="294"/>
      <c r="AI17" s="294"/>
      <c r="AJ17" s="296">
        <f t="shared" si="8"/>
        <v>0</v>
      </c>
      <c r="AK17" s="294">
        <v>12</v>
      </c>
      <c r="AL17" s="294">
        <v>7</v>
      </c>
      <c r="AM17" s="294">
        <v>45</v>
      </c>
      <c r="AN17" s="297">
        <f t="shared" si="9"/>
        <v>95.833333333333343</v>
      </c>
      <c r="AO17" s="294">
        <v>1</v>
      </c>
      <c r="AP17" s="294"/>
      <c r="AQ17" s="294"/>
      <c r="AR17" s="298">
        <f t="shared" si="10"/>
        <v>0</v>
      </c>
      <c r="AS17" s="294">
        <v>1</v>
      </c>
      <c r="AT17" s="294"/>
      <c r="AU17" s="294"/>
      <c r="AV17" s="295">
        <f t="shared" si="11"/>
        <v>0</v>
      </c>
      <c r="AW17" s="294">
        <v>1</v>
      </c>
      <c r="AX17" s="294"/>
      <c r="AY17" s="294"/>
      <c r="AZ17" s="295">
        <f t="shared" si="18"/>
        <v>0</v>
      </c>
      <c r="BA17" s="292" t="str">
        <f t="shared" si="13"/>
        <v>500</v>
      </c>
      <c r="BB17" s="299">
        <v>250</v>
      </c>
      <c r="BC17" s="292">
        <f t="shared" si="14"/>
        <v>250</v>
      </c>
      <c r="BD17" s="292" t="str">
        <f t="shared" si="15"/>
        <v>diploma uitschrijven: 500 punten</v>
      </c>
      <c r="BE17" s="300">
        <v>15</v>
      </c>
      <c r="BG17" s="300"/>
      <c r="BH17" s="300"/>
      <c r="BJ17" s="300"/>
      <c r="BK17" s="300"/>
      <c r="BL17" s="300"/>
      <c r="BM17" s="300"/>
    </row>
    <row r="18" spans="1:65" ht="17.25" customHeight="1" x14ac:dyDescent="0.3">
      <c r="A18" s="284">
        <v>16</v>
      </c>
      <c r="B18" s="284" t="str">
        <f t="shared" si="0"/>
        <v>v</v>
      </c>
      <c r="C18" s="201"/>
      <c r="D18" s="314"/>
      <c r="E18" s="302" t="s">
        <v>335</v>
      </c>
      <c r="F18" s="284">
        <v>117329</v>
      </c>
      <c r="G18" s="307" t="s">
        <v>240</v>
      </c>
      <c r="H18" s="289">
        <f t="shared" si="16"/>
        <v>69.333333333333343</v>
      </c>
      <c r="I18" s="292">
        <v>2006</v>
      </c>
      <c r="J18" s="291">
        <f t="shared" si="1"/>
        <v>13</v>
      </c>
      <c r="K18" s="292">
        <f t="shared" si="2"/>
        <v>69.333333333333343</v>
      </c>
      <c r="L18" s="293">
        <v>0</v>
      </c>
      <c r="M18" s="294">
        <v>1</v>
      </c>
      <c r="N18" s="294"/>
      <c r="O18" s="294"/>
      <c r="P18" s="295">
        <f t="shared" si="3"/>
        <v>0</v>
      </c>
      <c r="Q18" s="294">
        <v>15</v>
      </c>
      <c r="R18" s="294">
        <v>6</v>
      </c>
      <c r="S18" s="294">
        <v>44</v>
      </c>
      <c r="T18" s="295">
        <f t="shared" si="4"/>
        <v>69.333333333333343</v>
      </c>
      <c r="U18" s="294">
        <v>1</v>
      </c>
      <c r="V18" s="294"/>
      <c r="W18" s="294"/>
      <c r="X18" s="295">
        <f t="shared" si="5"/>
        <v>0</v>
      </c>
      <c r="Y18" s="294">
        <v>1</v>
      </c>
      <c r="Z18" s="294"/>
      <c r="AA18" s="294"/>
      <c r="AB18" s="295">
        <f t="shared" si="17"/>
        <v>0</v>
      </c>
      <c r="AC18" s="294">
        <v>1</v>
      </c>
      <c r="AD18" s="294"/>
      <c r="AE18" s="294"/>
      <c r="AF18" s="296">
        <f t="shared" si="7"/>
        <v>0</v>
      </c>
      <c r="AG18" s="294">
        <v>1</v>
      </c>
      <c r="AH18" s="294"/>
      <c r="AI18" s="294"/>
      <c r="AJ18" s="296">
        <f t="shared" si="8"/>
        <v>0</v>
      </c>
      <c r="AK18" s="294">
        <v>1</v>
      </c>
      <c r="AL18" s="294"/>
      <c r="AM18" s="294"/>
      <c r="AN18" s="297">
        <f t="shared" si="9"/>
        <v>0</v>
      </c>
      <c r="AO18" s="294">
        <v>1</v>
      </c>
      <c r="AP18" s="294"/>
      <c r="AQ18" s="294"/>
      <c r="AR18" s="298">
        <f t="shared" si="10"/>
        <v>0</v>
      </c>
      <c r="AS18" s="294">
        <v>1</v>
      </c>
      <c r="AT18" s="294"/>
      <c r="AU18" s="294"/>
      <c r="AV18" s="295">
        <f t="shared" si="11"/>
        <v>0</v>
      </c>
      <c r="AW18" s="294">
        <v>1</v>
      </c>
      <c r="AX18" s="294"/>
      <c r="AY18" s="294"/>
      <c r="AZ18" s="295">
        <f t="shared" si="18"/>
        <v>0</v>
      </c>
      <c r="BA18" s="292">
        <f t="shared" si="13"/>
        <v>0</v>
      </c>
      <c r="BB18" s="299">
        <v>0</v>
      </c>
      <c r="BC18" s="292">
        <f t="shared" si="14"/>
        <v>0</v>
      </c>
      <c r="BD18" s="292" t="str">
        <f t="shared" si="15"/>
        <v>geen actie</v>
      </c>
      <c r="BE18" s="300">
        <v>16</v>
      </c>
      <c r="BI18" s="300"/>
      <c r="BJ18" s="300"/>
      <c r="BK18" s="300"/>
      <c r="BL18" s="300"/>
      <c r="BM18" s="300"/>
    </row>
    <row r="19" spans="1:65" ht="17.25" customHeight="1" x14ac:dyDescent="0.3">
      <c r="A19" s="284">
        <v>17</v>
      </c>
      <c r="B19" s="284" t="str">
        <f t="shared" si="0"/>
        <v>v</v>
      </c>
      <c r="C19" s="201" t="s">
        <v>221</v>
      </c>
      <c r="D19" s="309"/>
      <c r="E19" s="302" t="s">
        <v>336</v>
      </c>
      <c r="F19" s="311"/>
      <c r="G19" s="240" t="s">
        <v>240</v>
      </c>
      <c r="H19" s="289">
        <f t="shared" si="16"/>
        <v>1204.1349206349203</v>
      </c>
      <c r="I19" s="284">
        <v>2003</v>
      </c>
      <c r="J19" s="291">
        <f t="shared" si="1"/>
        <v>16</v>
      </c>
      <c r="K19" s="292">
        <f t="shared" si="2"/>
        <v>224.64285714285722</v>
      </c>
      <c r="L19" s="293">
        <v>979.49206349206304</v>
      </c>
      <c r="M19" s="294">
        <v>1</v>
      </c>
      <c r="N19" s="294"/>
      <c r="O19" s="294"/>
      <c r="P19" s="295">
        <f t="shared" si="3"/>
        <v>0</v>
      </c>
      <c r="Q19" s="294">
        <v>1</v>
      </c>
      <c r="R19" s="294"/>
      <c r="S19" s="294"/>
      <c r="T19" s="295">
        <f t="shared" si="4"/>
        <v>0</v>
      </c>
      <c r="U19" s="294">
        <v>1</v>
      </c>
      <c r="V19" s="294"/>
      <c r="W19" s="294"/>
      <c r="X19" s="295">
        <f t="shared" si="5"/>
        <v>0</v>
      </c>
      <c r="Y19" s="294">
        <v>14</v>
      </c>
      <c r="Z19" s="294">
        <v>9</v>
      </c>
      <c r="AA19" s="294">
        <v>57</v>
      </c>
      <c r="AB19" s="295">
        <f t="shared" si="17"/>
        <v>84.642857142857139</v>
      </c>
      <c r="AC19" s="294">
        <v>12</v>
      </c>
      <c r="AD19" s="294">
        <v>11</v>
      </c>
      <c r="AE19" s="294">
        <v>58</v>
      </c>
      <c r="AF19" s="296">
        <f t="shared" si="7"/>
        <v>140</v>
      </c>
      <c r="AG19" s="294">
        <v>1</v>
      </c>
      <c r="AH19" s="294"/>
      <c r="AI19" s="294"/>
      <c r="AJ19" s="296">
        <f t="shared" si="8"/>
        <v>0</v>
      </c>
      <c r="AK19" s="294">
        <v>1</v>
      </c>
      <c r="AL19" s="294"/>
      <c r="AM19" s="294"/>
      <c r="AN19" s="297">
        <f t="shared" si="9"/>
        <v>0</v>
      </c>
      <c r="AO19" s="294">
        <v>1</v>
      </c>
      <c r="AP19" s="294"/>
      <c r="AQ19" s="294"/>
      <c r="AR19" s="298">
        <f t="shared" si="10"/>
        <v>0</v>
      </c>
      <c r="AS19" s="294">
        <v>1</v>
      </c>
      <c r="AT19" s="294"/>
      <c r="AU19" s="294"/>
      <c r="AV19" s="295">
        <f t="shared" si="11"/>
        <v>0</v>
      </c>
      <c r="AW19" s="294">
        <v>1</v>
      </c>
      <c r="AX19" s="294"/>
      <c r="AY19" s="294"/>
      <c r="AZ19" s="295">
        <f t="shared" si="18"/>
        <v>0</v>
      </c>
      <c r="BA19" s="292">
        <f t="shared" si="13"/>
        <v>1000</v>
      </c>
      <c r="BB19" s="299">
        <v>1000</v>
      </c>
      <c r="BC19" s="292">
        <f t="shared" si="14"/>
        <v>0</v>
      </c>
      <c r="BD19" s="292" t="str">
        <f t="shared" si="15"/>
        <v>geen actie</v>
      </c>
      <c r="BE19" s="300">
        <v>17</v>
      </c>
      <c r="BF19" s="300"/>
      <c r="BG19" s="300"/>
      <c r="BH19" s="300"/>
      <c r="BI19" s="300"/>
      <c r="BJ19" s="300"/>
      <c r="BK19" s="300"/>
      <c r="BL19" s="300"/>
      <c r="BM19" s="300"/>
    </row>
    <row r="20" spans="1:65" ht="17.25" customHeight="1" x14ac:dyDescent="0.3">
      <c r="A20" s="284">
        <v>18</v>
      </c>
      <c r="B20" s="284" t="str">
        <f t="shared" si="0"/>
        <v>v</v>
      </c>
      <c r="C20" s="201" t="s">
        <v>221</v>
      </c>
      <c r="D20" s="315"/>
      <c r="E20" s="302" t="s">
        <v>337</v>
      </c>
      <c r="F20" s="311"/>
      <c r="G20" s="307" t="s">
        <v>315</v>
      </c>
      <c r="H20" s="289">
        <f t="shared" si="16"/>
        <v>1490.05952380952</v>
      </c>
      <c r="I20" s="284">
        <v>2005</v>
      </c>
      <c r="J20" s="291">
        <f t="shared" si="1"/>
        <v>14</v>
      </c>
      <c r="K20" s="292">
        <f t="shared" si="2"/>
        <v>50</v>
      </c>
      <c r="L20" s="293">
        <v>1440.05952380952</v>
      </c>
      <c r="M20" s="294">
        <v>1</v>
      </c>
      <c r="N20" s="294"/>
      <c r="O20" s="294"/>
      <c r="P20" s="295">
        <f t="shared" si="3"/>
        <v>0</v>
      </c>
      <c r="Q20" s="294">
        <v>1</v>
      </c>
      <c r="R20" s="294"/>
      <c r="S20" s="294"/>
      <c r="T20" s="295">
        <f t="shared" si="4"/>
        <v>0</v>
      </c>
      <c r="U20" s="294">
        <v>12</v>
      </c>
      <c r="V20" s="294">
        <v>3</v>
      </c>
      <c r="W20" s="294">
        <v>30</v>
      </c>
      <c r="X20" s="295">
        <f t="shared" si="5"/>
        <v>50</v>
      </c>
      <c r="Y20" s="294">
        <v>1</v>
      </c>
      <c r="Z20" s="294"/>
      <c r="AA20" s="294"/>
      <c r="AB20" s="295">
        <f t="shared" si="17"/>
        <v>0</v>
      </c>
      <c r="AC20" s="294">
        <v>1</v>
      </c>
      <c r="AD20" s="294"/>
      <c r="AE20" s="294"/>
      <c r="AF20" s="296">
        <f t="shared" si="7"/>
        <v>0</v>
      </c>
      <c r="AG20" s="294">
        <v>1</v>
      </c>
      <c r="AH20" s="294"/>
      <c r="AI20" s="294"/>
      <c r="AJ20" s="296">
        <f t="shared" si="8"/>
        <v>0</v>
      </c>
      <c r="AK20" s="294">
        <v>1</v>
      </c>
      <c r="AL20" s="294"/>
      <c r="AM20" s="294"/>
      <c r="AN20" s="297">
        <f t="shared" si="9"/>
        <v>0</v>
      </c>
      <c r="AO20" s="294">
        <v>1</v>
      </c>
      <c r="AP20" s="294"/>
      <c r="AQ20" s="294"/>
      <c r="AR20" s="298">
        <f t="shared" si="10"/>
        <v>0</v>
      </c>
      <c r="AS20" s="294">
        <v>1</v>
      </c>
      <c r="AT20" s="294"/>
      <c r="AU20" s="294"/>
      <c r="AV20" s="295">
        <f t="shared" si="11"/>
        <v>0</v>
      </c>
      <c r="AW20" s="294">
        <v>1</v>
      </c>
      <c r="AX20" s="294"/>
      <c r="AY20" s="294"/>
      <c r="AZ20" s="295">
        <f t="shared" si="18"/>
        <v>0</v>
      </c>
      <c r="BA20" s="292">
        <f t="shared" si="13"/>
        <v>1000</v>
      </c>
      <c r="BB20" s="299">
        <v>1000</v>
      </c>
      <c r="BC20" s="292">
        <f t="shared" si="14"/>
        <v>0</v>
      </c>
      <c r="BD20" s="292" t="str">
        <f t="shared" si="15"/>
        <v>geen actie</v>
      </c>
      <c r="BE20" s="300">
        <v>18</v>
      </c>
      <c r="BF20" s="300"/>
      <c r="BG20" s="300"/>
      <c r="BH20" s="300"/>
      <c r="BI20" s="300"/>
      <c r="BJ20" s="300"/>
      <c r="BK20" s="300"/>
      <c r="BL20" s="300"/>
      <c r="BM20" s="300"/>
    </row>
    <row r="21" spans="1:65" ht="17.25" customHeight="1" x14ac:dyDescent="0.3">
      <c r="A21" s="284">
        <v>19</v>
      </c>
      <c r="B21" s="284" t="str">
        <f t="shared" si="0"/>
        <v>v</v>
      </c>
      <c r="C21" s="201"/>
      <c r="D21" s="292"/>
      <c r="E21" s="302" t="s">
        <v>338</v>
      </c>
      <c r="F21" s="284"/>
      <c r="G21" s="307" t="s">
        <v>323</v>
      </c>
      <c r="H21" s="289">
        <f t="shared" si="16"/>
        <v>529.21990290411372</v>
      </c>
      <c r="I21" s="292">
        <v>2006</v>
      </c>
      <c r="J21" s="291">
        <f t="shared" si="1"/>
        <v>13</v>
      </c>
      <c r="K21" s="292">
        <f t="shared" si="2"/>
        <v>212.60651629072674</v>
      </c>
      <c r="L21" s="293">
        <v>316.61338661338698</v>
      </c>
      <c r="M21" s="294">
        <v>1</v>
      </c>
      <c r="N21" s="294"/>
      <c r="O21" s="294"/>
      <c r="P21" s="295">
        <f t="shared" si="3"/>
        <v>0</v>
      </c>
      <c r="Q21" s="294">
        <v>1</v>
      </c>
      <c r="R21" s="294"/>
      <c r="S21" s="294"/>
      <c r="T21" s="295">
        <f t="shared" si="4"/>
        <v>0</v>
      </c>
      <c r="U21" s="294">
        <v>1</v>
      </c>
      <c r="V21" s="294"/>
      <c r="W21" s="294"/>
      <c r="X21" s="295">
        <f t="shared" si="5"/>
        <v>0</v>
      </c>
      <c r="Y21" s="294">
        <v>1</v>
      </c>
      <c r="Z21" s="294"/>
      <c r="AA21" s="294"/>
      <c r="AB21" s="295">
        <f t="shared" si="17"/>
        <v>0</v>
      </c>
      <c r="AC21" s="294">
        <v>19</v>
      </c>
      <c r="AD21" s="294">
        <v>14</v>
      </c>
      <c r="AE21" s="294">
        <v>83</v>
      </c>
      <c r="AF21" s="296">
        <f t="shared" si="7"/>
        <v>117.36842105263158</v>
      </c>
      <c r="AG21" s="294">
        <v>21</v>
      </c>
      <c r="AH21" s="294">
        <v>13</v>
      </c>
      <c r="AI21" s="294">
        <v>70</v>
      </c>
      <c r="AJ21" s="296">
        <f t="shared" si="8"/>
        <v>95.238095238095241</v>
      </c>
      <c r="AK21" s="294">
        <v>1</v>
      </c>
      <c r="AL21" s="294"/>
      <c r="AM21" s="294"/>
      <c r="AN21" s="297">
        <f t="shared" si="9"/>
        <v>0</v>
      </c>
      <c r="AO21" s="294">
        <v>1</v>
      </c>
      <c r="AP21" s="294"/>
      <c r="AQ21" s="294"/>
      <c r="AR21" s="298">
        <f t="shared" si="10"/>
        <v>0</v>
      </c>
      <c r="AS21" s="294">
        <v>1</v>
      </c>
      <c r="AT21" s="294"/>
      <c r="AU21" s="294"/>
      <c r="AV21" s="295">
        <f t="shared" si="11"/>
        <v>0</v>
      </c>
      <c r="AW21" s="294">
        <v>1</v>
      </c>
      <c r="AX21" s="294"/>
      <c r="AY21" s="294"/>
      <c r="AZ21" s="295">
        <f t="shared" si="18"/>
        <v>0</v>
      </c>
      <c r="BA21" s="292" t="str">
        <f t="shared" si="13"/>
        <v>500</v>
      </c>
      <c r="BB21" s="299">
        <v>500</v>
      </c>
      <c r="BC21" s="292">
        <f t="shared" si="14"/>
        <v>0</v>
      </c>
      <c r="BD21" s="292" t="str">
        <f t="shared" si="15"/>
        <v>geen actie</v>
      </c>
      <c r="BE21" s="300">
        <v>19</v>
      </c>
      <c r="BJ21" s="300"/>
      <c r="BK21" s="300"/>
      <c r="BL21" s="300"/>
      <c r="BM21" s="300"/>
    </row>
    <row r="22" spans="1:65" ht="17.25" customHeight="1" x14ac:dyDescent="0.3">
      <c r="A22" s="284">
        <v>20</v>
      </c>
      <c r="B22" s="284" t="str">
        <f t="shared" si="0"/>
        <v>v</v>
      </c>
      <c r="C22" s="201"/>
      <c r="D22" s="285"/>
      <c r="E22" s="302" t="s">
        <v>339</v>
      </c>
      <c r="F22" s="311" t="s">
        <v>340</v>
      </c>
      <c r="G22" s="240" t="s">
        <v>315</v>
      </c>
      <c r="H22" s="289">
        <f t="shared" si="16"/>
        <v>377.61904761904805</v>
      </c>
      <c r="I22" s="284">
        <v>2005</v>
      </c>
      <c r="J22" s="291">
        <f t="shared" si="1"/>
        <v>14</v>
      </c>
      <c r="K22" s="292">
        <f t="shared" si="2"/>
        <v>245.04761904761904</v>
      </c>
      <c r="L22" s="293">
        <v>132.57142857142901</v>
      </c>
      <c r="M22" s="294">
        <v>1</v>
      </c>
      <c r="N22" s="294"/>
      <c r="O22" s="294"/>
      <c r="P22" s="295">
        <f t="shared" si="3"/>
        <v>0</v>
      </c>
      <c r="Q22" s="294">
        <v>1</v>
      </c>
      <c r="R22" s="294"/>
      <c r="S22" s="294"/>
      <c r="T22" s="295">
        <f t="shared" si="4"/>
        <v>0</v>
      </c>
      <c r="U22" s="294">
        <v>10</v>
      </c>
      <c r="V22" s="294">
        <v>5</v>
      </c>
      <c r="W22" s="294">
        <v>41</v>
      </c>
      <c r="X22" s="295">
        <f t="shared" si="5"/>
        <v>91</v>
      </c>
      <c r="Y22" s="294">
        <v>21</v>
      </c>
      <c r="Z22" s="294">
        <v>11</v>
      </c>
      <c r="AA22" s="294">
        <v>83</v>
      </c>
      <c r="AB22" s="295">
        <f t="shared" si="17"/>
        <v>72.142857142857139</v>
      </c>
      <c r="AC22" s="294">
        <v>1</v>
      </c>
      <c r="AD22" s="294"/>
      <c r="AE22" s="294"/>
      <c r="AF22" s="296">
        <f t="shared" si="7"/>
        <v>0</v>
      </c>
      <c r="AG22" s="294">
        <v>21</v>
      </c>
      <c r="AH22" s="294">
        <v>11</v>
      </c>
      <c r="AI22" s="294">
        <v>62</v>
      </c>
      <c r="AJ22" s="296">
        <f t="shared" si="8"/>
        <v>81.904761904761898</v>
      </c>
      <c r="AK22" s="294">
        <v>1</v>
      </c>
      <c r="AL22" s="294"/>
      <c r="AM22" s="294"/>
      <c r="AN22" s="297">
        <f t="shared" si="9"/>
        <v>0</v>
      </c>
      <c r="AO22" s="294">
        <v>1</v>
      </c>
      <c r="AP22" s="294"/>
      <c r="AQ22" s="294"/>
      <c r="AR22" s="298">
        <f t="shared" si="10"/>
        <v>0</v>
      </c>
      <c r="AS22" s="294">
        <v>1</v>
      </c>
      <c r="AT22" s="294"/>
      <c r="AU22" s="294"/>
      <c r="AV22" s="295">
        <f t="shared" si="11"/>
        <v>0</v>
      </c>
      <c r="AW22" s="294">
        <v>1</v>
      </c>
      <c r="AX22" s="294"/>
      <c r="AY22" s="294"/>
      <c r="AZ22" s="295">
        <f t="shared" si="18"/>
        <v>0</v>
      </c>
      <c r="BA22" s="292">
        <f t="shared" si="13"/>
        <v>250</v>
      </c>
      <c r="BB22" s="299">
        <v>250</v>
      </c>
      <c r="BC22" s="292">
        <f t="shared" si="14"/>
        <v>0</v>
      </c>
      <c r="BD22" s="292" t="str">
        <f t="shared" si="15"/>
        <v>geen actie</v>
      </c>
      <c r="BE22" s="300">
        <v>20</v>
      </c>
      <c r="BG22" s="300"/>
      <c r="BH22" s="300"/>
      <c r="BI22" s="300"/>
      <c r="BJ22" s="300"/>
      <c r="BK22" s="300"/>
      <c r="BL22" s="300"/>
      <c r="BM22" s="300"/>
    </row>
    <row r="23" spans="1:65" ht="17.25" customHeight="1" x14ac:dyDescent="0.3">
      <c r="A23" s="284">
        <v>21</v>
      </c>
      <c r="B23" s="284" t="str">
        <f t="shared" si="0"/>
        <v>v</v>
      </c>
      <c r="C23" s="201"/>
      <c r="D23" s="292"/>
      <c r="E23" s="302" t="s">
        <v>341</v>
      </c>
      <c r="F23" s="311"/>
      <c r="G23" s="307" t="s">
        <v>315</v>
      </c>
      <c r="H23" s="289">
        <f t="shared" si="16"/>
        <v>1137.5202210070631</v>
      </c>
      <c r="I23" s="284">
        <v>2006</v>
      </c>
      <c r="J23" s="291">
        <f t="shared" si="1"/>
        <v>13</v>
      </c>
      <c r="K23" s="292">
        <f t="shared" si="2"/>
        <v>302.33082706766913</v>
      </c>
      <c r="L23" s="293">
        <v>835.18939393939399</v>
      </c>
      <c r="M23" s="294">
        <v>1</v>
      </c>
      <c r="N23" s="294"/>
      <c r="O23" s="294"/>
      <c r="P23" s="295">
        <f t="shared" si="3"/>
        <v>0</v>
      </c>
      <c r="Q23" s="294">
        <v>15</v>
      </c>
      <c r="R23" s="294">
        <v>4</v>
      </c>
      <c r="S23" s="294">
        <v>38</v>
      </c>
      <c r="T23" s="295">
        <f t="shared" si="4"/>
        <v>52</v>
      </c>
      <c r="U23" s="294">
        <v>10</v>
      </c>
      <c r="V23" s="294">
        <v>4</v>
      </c>
      <c r="W23" s="294">
        <v>33</v>
      </c>
      <c r="X23" s="295">
        <f t="shared" si="5"/>
        <v>73</v>
      </c>
      <c r="Y23" s="294">
        <v>21</v>
      </c>
      <c r="Z23" s="294">
        <v>12</v>
      </c>
      <c r="AA23" s="294">
        <v>87</v>
      </c>
      <c r="AB23" s="295">
        <f t="shared" si="17"/>
        <v>77.857142857142861</v>
      </c>
      <c r="AC23" s="294">
        <v>19</v>
      </c>
      <c r="AD23" s="294">
        <v>11</v>
      </c>
      <c r="AE23" s="294">
        <v>79</v>
      </c>
      <c r="AF23" s="296">
        <f t="shared" si="7"/>
        <v>99.473684210526315</v>
      </c>
      <c r="AG23" s="294">
        <v>1</v>
      </c>
      <c r="AH23" s="294"/>
      <c r="AI23" s="294"/>
      <c r="AJ23" s="296">
        <f t="shared" si="8"/>
        <v>0</v>
      </c>
      <c r="AK23" s="294">
        <v>1</v>
      </c>
      <c r="AL23" s="294"/>
      <c r="AM23" s="294"/>
      <c r="AN23" s="297">
        <f t="shared" si="9"/>
        <v>0</v>
      </c>
      <c r="AO23" s="294">
        <v>1</v>
      </c>
      <c r="AP23" s="294"/>
      <c r="AQ23" s="294"/>
      <c r="AR23" s="298">
        <f t="shared" si="10"/>
        <v>0</v>
      </c>
      <c r="AS23" s="294">
        <v>1</v>
      </c>
      <c r="AT23" s="294"/>
      <c r="AU23" s="294"/>
      <c r="AV23" s="295">
        <f t="shared" si="11"/>
        <v>0</v>
      </c>
      <c r="AW23" s="294">
        <v>1</v>
      </c>
      <c r="AX23" s="294"/>
      <c r="AY23" s="294"/>
      <c r="AZ23" s="295">
        <f t="shared" si="18"/>
        <v>0</v>
      </c>
      <c r="BA23" s="292">
        <f t="shared" si="13"/>
        <v>1000</v>
      </c>
      <c r="BB23" s="299">
        <v>1000</v>
      </c>
      <c r="BC23" s="292">
        <f t="shared" si="14"/>
        <v>0</v>
      </c>
      <c r="BD23" s="292" t="str">
        <f t="shared" si="15"/>
        <v>geen actie</v>
      </c>
      <c r="BE23" s="300">
        <v>21</v>
      </c>
      <c r="BF23" s="300"/>
      <c r="BG23" s="300"/>
      <c r="BH23" s="300"/>
      <c r="BJ23" s="300"/>
      <c r="BK23" s="300"/>
      <c r="BL23" s="300"/>
      <c r="BM23" s="300"/>
    </row>
    <row r="24" spans="1:65" ht="17.25" customHeight="1" x14ac:dyDescent="0.3">
      <c r="A24" s="284">
        <v>22</v>
      </c>
      <c r="B24" s="284" t="str">
        <f t="shared" si="0"/>
        <v>v</v>
      </c>
      <c r="C24" s="201" t="s">
        <v>221</v>
      </c>
      <c r="D24" s="285"/>
      <c r="E24" s="302" t="s">
        <v>342</v>
      </c>
      <c r="F24" s="284">
        <v>116373</v>
      </c>
      <c r="G24" s="307" t="s">
        <v>315</v>
      </c>
      <c r="H24" s="289">
        <f t="shared" si="16"/>
        <v>3078.5167887667935</v>
      </c>
      <c r="I24" s="292">
        <v>2005</v>
      </c>
      <c r="J24" s="291">
        <f t="shared" si="1"/>
        <v>14</v>
      </c>
      <c r="K24" s="292">
        <f t="shared" si="2"/>
        <v>635.65079365079373</v>
      </c>
      <c r="L24" s="293">
        <v>2442.8659951159998</v>
      </c>
      <c r="M24" s="294">
        <v>18</v>
      </c>
      <c r="N24" s="294">
        <v>14</v>
      </c>
      <c r="O24" s="294">
        <v>83</v>
      </c>
      <c r="P24" s="295">
        <f t="shared" si="3"/>
        <v>123.88888888888889</v>
      </c>
      <c r="Q24" s="294">
        <v>15</v>
      </c>
      <c r="R24" s="294">
        <v>12</v>
      </c>
      <c r="S24" s="294">
        <v>68</v>
      </c>
      <c r="T24" s="295">
        <f t="shared" si="4"/>
        <v>125.33333333333333</v>
      </c>
      <c r="U24" s="294">
        <v>12</v>
      </c>
      <c r="V24" s="294">
        <v>11</v>
      </c>
      <c r="W24" s="294">
        <v>58</v>
      </c>
      <c r="X24" s="295">
        <f t="shared" si="5"/>
        <v>140</v>
      </c>
      <c r="Y24" s="294">
        <v>14</v>
      </c>
      <c r="Z24" s="294">
        <v>13</v>
      </c>
      <c r="AA24" s="294">
        <v>66</v>
      </c>
      <c r="AB24" s="295">
        <f t="shared" si="17"/>
        <v>116.42857142857142</v>
      </c>
      <c r="AC24" s="294">
        <v>1</v>
      </c>
      <c r="AD24" s="294"/>
      <c r="AE24" s="294"/>
      <c r="AF24" s="296">
        <f t="shared" si="7"/>
        <v>0</v>
      </c>
      <c r="AG24" s="294">
        <v>12</v>
      </c>
      <c r="AH24" s="294">
        <v>10</v>
      </c>
      <c r="AI24" s="294">
        <v>56</v>
      </c>
      <c r="AJ24" s="296">
        <f t="shared" si="8"/>
        <v>130</v>
      </c>
      <c r="AK24" s="294">
        <v>1</v>
      </c>
      <c r="AL24" s="294"/>
      <c r="AM24" s="294"/>
      <c r="AN24" s="297">
        <f t="shared" si="9"/>
        <v>0</v>
      </c>
      <c r="AO24" s="294">
        <v>1</v>
      </c>
      <c r="AP24" s="294"/>
      <c r="AQ24" s="294"/>
      <c r="AR24" s="298">
        <f t="shared" si="10"/>
        <v>0</v>
      </c>
      <c r="AS24" s="294">
        <v>1</v>
      </c>
      <c r="AT24" s="294"/>
      <c r="AU24" s="294"/>
      <c r="AV24" s="295">
        <f t="shared" si="11"/>
        <v>0</v>
      </c>
      <c r="AW24" s="294">
        <v>1</v>
      </c>
      <c r="AX24" s="294"/>
      <c r="AY24" s="294"/>
      <c r="AZ24" s="295">
        <f t="shared" si="18"/>
        <v>0</v>
      </c>
      <c r="BA24" s="292">
        <f t="shared" si="13"/>
        <v>3000</v>
      </c>
      <c r="BB24" s="299">
        <v>3000</v>
      </c>
      <c r="BC24" s="292">
        <f t="shared" si="14"/>
        <v>0</v>
      </c>
      <c r="BD24" s="292" t="str">
        <f t="shared" si="15"/>
        <v>geen actie</v>
      </c>
      <c r="BE24" s="300">
        <v>22</v>
      </c>
      <c r="BF24" s="300"/>
      <c r="BG24" s="300"/>
      <c r="BH24" s="300"/>
      <c r="BI24" s="300"/>
      <c r="BJ24" s="300"/>
      <c r="BK24" s="300"/>
      <c r="BL24" s="300"/>
      <c r="BM24" s="300"/>
    </row>
    <row r="25" spans="1:65" ht="17.25" customHeight="1" x14ac:dyDescent="0.3">
      <c r="A25" s="284">
        <v>23</v>
      </c>
      <c r="B25" s="284" t="str">
        <f t="shared" si="0"/>
        <v>v</v>
      </c>
      <c r="C25" s="201" t="s">
        <v>221</v>
      </c>
      <c r="D25" s="285"/>
      <c r="E25" s="302" t="s">
        <v>343</v>
      </c>
      <c r="F25" s="311">
        <v>116371</v>
      </c>
      <c r="G25" s="307" t="s">
        <v>315</v>
      </c>
      <c r="H25" s="289">
        <f t="shared" si="16"/>
        <v>1580.0555555555559</v>
      </c>
      <c r="I25" s="284">
        <v>2006</v>
      </c>
      <c r="J25" s="291">
        <f t="shared" si="1"/>
        <v>13</v>
      </c>
      <c r="K25" s="292">
        <f t="shared" si="2"/>
        <v>98.055555555555884</v>
      </c>
      <c r="L25" s="293">
        <v>1482</v>
      </c>
      <c r="M25" s="294">
        <v>18</v>
      </c>
      <c r="N25" s="294">
        <v>0</v>
      </c>
      <c r="O25" s="294">
        <v>19</v>
      </c>
      <c r="P25" s="295">
        <f t="shared" si="3"/>
        <v>10.555555555555555</v>
      </c>
      <c r="Q25" s="294">
        <v>15</v>
      </c>
      <c r="R25" s="294">
        <v>1</v>
      </c>
      <c r="S25" s="294">
        <v>15</v>
      </c>
      <c r="T25" s="295">
        <f t="shared" si="4"/>
        <v>16.666666666666668</v>
      </c>
      <c r="U25" s="294">
        <v>12</v>
      </c>
      <c r="V25" s="294">
        <v>0</v>
      </c>
      <c r="W25" s="294">
        <v>8</v>
      </c>
      <c r="X25" s="295">
        <f t="shared" si="5"/>
        <v>6.6666666666666661</v>
      </c>
      <c r="Y25" s="294">
        <v>1</v>
      </c>
      <c r="Z25" s="294"/>
      <c r="AA25" s="294"/>
      <c r="AB25" s="295">
        <f t="shared" si="17"/>
        <v>0</v>
      </c>
      <c r="AC25" s="294">
        <v>1</v>
      </c>
      <c r="AD25" s="294"/>
      <c r="AE25" s="294"/>
      <c r="AF25" s="296">
        <f t="shared" si="7"/>
        <v>0</v>
      </c>
      <c r="AG25" s="294">
        <v>12</v>
      </c>
      <c r="AH25" s="294">
        <v>0</v>
      </c>
      <c r="AI25" s="294">
        <v>9</v>
      </c>
      <c r="AJ25" s="296">
        <f t="shared" si="8"/>
        <v>7.5</v>
      </c>
      <c r="AK25" s="294">
        <v>12</v>
      </c>
      <c r="AL25" s="294">
        <v>4</v>
      </c>
      <c r="AM25" s="294">
        <v>28</v>
      </c>
      <c r="AN25" s="297">
        <f t="shared" si="9"/>
        <v>56.666666666666671</v>
      </c>
      <c r="AO25" s="294">
        <v>1</v>
      </c>
      <c r="AP25" s="294"/>
      <c r="AQ25" s="294"/>
      <c r="AR25" s="298">
        <f t="shared" si="10"/>
        <v>0</v>
      </c>
      <c r="AS25" s="294">
        <v>1</v>
      </c>
      <c r="AT25" s="294"/>
      <c r="AU25" s="294"/>
      <c r="AV25" s="295">
        <f t="shared" si="11"/>
        <v>0</v>
      </c>
      <c r="AW25" s="294">
        <v>1</v>
      </c>
      <c r="AX25" s="294"/>
      <c r="AY25" s="294"/>
      <c r="AZ25" s="295">
        <f t="shared" si="18"/>
        <v>0</v>
      </c>
      <c r="BA25" s="292">
        <f t="shared" si="13"/>
        <v>1500</v>
      </c>
      <c r="BB25" s="299">
        <v>1500</v>
      </c>
      <c r="BC25" s="292">
        <f t="shared" si="14"/>
        <v>0</v>
      </c>
      <c r="BD25" s="292" t="str">
        <f t="shared" si="15"/>
        <v>geen actie</v>
      </c>
      <c r="BE25" s="300">
        <v>23</v>
      </c>
      <c r="BF25" s="300"/>
      <c r="BG25" s="300"/>
      <c r="BH25" s="300"/>
      <c r="BI25" s="300"/>
      <c r="BJ25" s="300"/>
      <c r="BK25" s="300"/>
      <c r="BL25" s="300"/>
      <c r="BM25" s="300"/>
    </row>
    <row r="26" spans="1:65" ht="17.25" customHeight="1" x14ac:dyDescent="0.3">
      <c r="A26" s="284">
        <v>24</v>
      </c>
      <c r="B26" s="284" t="str">
        <f t="shared" si="0"/>
        <v>v</v>
      </c>
      <c r="C26" s="201"/>
      <c r="D26" s="292"/>
      <c r="E26" s="302" t="s">
        <v>344</v>
      </c>
      <c r="F26" s="284">
        <v>113744</v>
      </c>
      <c r="G26" s="307" t="s">
        <v>321</v>
      </c>
      <c r="H26" s="289">
        <f t="shared" si="16"/>
        <v>418.19047619047615</v>
      </c>
      <c r="I26" s="292">
        <v>2003</v>
      </c>
      <c r="J26" s="291">
        <f t="shared" si="1"/>
        <v>16</v>
      </c>
      <c r="K26" s="292">
        <f t="shared" si="2"/>
        <v>418.19047619047615</v>
      </c>
      <c r="L26" s="293">
        <v>0</v>
      </c>
      <c r="M26" s="294">
        <v>13</v>
      </c>
      <c r="N26" s="294">
        <v>13</v>
      </c>
      <c r="O26" s="294">
        <v>65</v>
      </c>
      <c r="P26" s="295">
        <f t="shared" si="3"/>
        <v>150</v>
      </c>
      <c r="Q26" s="294">
        <v>15</v>
      </c>
      <c r="R26" s="294">
        <v>8</v>
      </c>
      <c r="S26" s="294">
        <v>48</v>
      </c>
      <c r="T26" s="295">
        <f t="shared" si="4"/>
        <v>85.333333333333329</v>
      </c>
      <c r="U26" s="294">
        <v>1</v>
      </c>
      <c r="V26" s="294"/>
      <c r="W26" s="294"/>
      <c r="X26" s="295">
        <f t="shared" si="5"/>
        <v>0</v>
      </c>
      <c r="Y26" s="294">
        <v>14</v>
      </c>
      <c r="Z26" s="294">
        <v>8</v>
      </c>
      <c r="AA26" s="294">
        <v>58</v>
      </c>
      <c r="AB26" s="295">
        <f t="shared" si="17"/>
        <v>77.857142857142861</v>
      </c>
      <c r="AC26" s="294">
        <v>1</v>
      </c>
      <c r="AD26" s="294"/>
      <c r="AE26" s="294"/>
      <c r="AF26" s="296">
        <f t="shared" si="7"/>
        <v>0</v>
      </c>
      <c r="AG26" s="294">
        <v>12</v>
      </c>
      <c r="AH26" s="294">
        <v>8</v>
      </c>
      <c r="AI26" s="294">
        <v>46</v>
      </c>
      <c r="AJ26" s="296">
        <f t="shared" si="8"/>
        <v>105</v>
      </c>
      <c r="AK26" s="294">
        <v>1</v>
      </c>
      <c r="AL26" s="294"/>
      <c r="AM26" s="294"/>
      <c r="AN26" s="297">
        <f t="shared" si="9"/>
        <v>0</v>
      </c>
      <c r="AO26" s="294">
        <v>1</v>
      </c>
      <c r="AP26" s="294"/>
      <c r="AQ26" s="294"/>
      <c r="AR26" s="298">
        <f t="shared" si="10"/>
        <v>0</v>
      </c>
      <c r="AS26" s="294">
        <v>1</v>
      </c>
      <c r="AT26" s="294"/>
      <c r="AU26" s="294"/>
      <c r="AV26" s="295">
        <f t="shared" si="11"/>
        <v>0</v>
      </c>
      <c r="AW26" s="294">
        <v>1</v>
      </c>
      <c r="AX26" s="294"/>
      <c r="AY26" s="294"/>
      <c r="AZ26" s="295">
        <f t="shared" si="18"/>
        <v>0</v>
      </c>
      <c r="BA26" s="292">
        <f t="shared" si="13"/>
        <v>250</v>
      </c>
      <c r="BB26" s="299">
        <v>250</v>
      </c>
      <c r="BC26" s="292">
        <f t="shared" si="14"/>
        <v>0</v>
      </c>
      <c r="BD26" s="292" t="str">
        <f t="shared" si="15"/>
        <v>geen actie</v>
      </c>
      <c r="BE26" s="300">
        <v>24</v>
      </c>
      <c r="BG26" s="300"/>
      <c r="BH26" s="300"/>
      <c r="BI26" s="300"/>
      <c r="BJ26" s="300"/>
      <c r="BK26" s="300"/>
      <c r="BL26" s="300"/>
      <c r="BM26" s="300"/>
    </row>
    <row r="27" spans="1:65" ht="17.25" customHeight="1" x14ac:dyDescent="0.3">
      <c r="A27" s="284">
        <v>25</v>
      </c>
      <c r="B27" s="284" t="str">
        <f t="shared" si="0"/>
        <v>v</v>
      </c>
      <c r="C27" s="201"/>
      <c r="D27" s="285"/>
      <c r="E27" s="302" t="s">
        <v>345</v>
      </c>
      <c r="F27" s="311" t="s">
        <v>346</v>
      </c>
      <c r="G27" s="240" t="s">
        <v>323</v>
      </c>
      <c r="H27" s="289">
        <f t="shared" si="16"/>
        <v>1077.6074481074481</v>
      </c>
      <c r="I27" s="284">
        <v>2004</v>
      </c>
      <c r="J27" s="291">
        <f t="shared" si="1"/>
        <v>15</v>
      </c>
      <c r="K27" s="292">
        <f t="shared" si="2"/>
        <v>512.59157509157512</v>
      </c>
      <c r="L27" s="293">
        <v>565.01587301587301</v>
      </c>
      <c r="M27" s="294">
        <v>13</v>
      </c>
      <c r="N27" s="294">
        <v>4</v>
      </c>
      <c r="O27" s="294">
        <v>31</v>
      </c>
      <c r="P27" s="295">
        <f t="shared" si="3"/>
        <v>54.615384615384613</v>
      </c>
      <c r="Q27" s="294">
        <v>15</v>
      </c>
      <c r="R27" s="294">
        <v>9</v>
      </c>
      <c r="S27" s="294">
        <v>43</v>
      </c>
      <c r="T27" s="295">
        <f t="shared" si="4"/>
        <v>88.666666666666671</v>
      </c>
      <c r="U27" s="294">
        <v>10</v>
      </c>
      <c r="V27" s="294">
        <v>4</v>
      </c>
      <c r="W27" s="294">
        <v>38</v>
      </c>
      <c r="X27" s="295">
        <f t="shared" si="5"/>
        <v>78</v>
      </c>
      <c r="Y27" s="294">
        <v>21</v>
      </c>
      <c r="Z27" s="294">
        <v>7</v>
      </c>
      <c r="AA27" s="294">
        <v>69</v>
      </c>
      <c r="AB27" s="295">
        <f t="shared" si="17"/>
        <v>49.761904761904759</v>
      </c>
      <c r="AC27" s="294">
        <v>20</v>
      </c>
      <c r="AD27" s="294">
        <v>10</v>
      </c>
      <c r="AE27" s="294">
        <v>75</v>
      </c>
      <c r="AF27" s="296">
        <f t="shared" si="7"/>
        <v>87.5</v>
      </c>
      <c r="AG27" s="294">
        <v>21</v>
      </c>
      <c r="AH27" s="294">
        <v>6</v>
      </c>
      <c r="AI27" s="294">
        <v>57</v>
      </c>
      <c r="AJ27" s="296">
        <f t="shared" si="8"/>
        <v>55.714285714285708</v>
      </c>
      <c r="AK27" s="294">
        <v>12</v>
      </c>
      <c r="AL27" s="294">
        <v>7</v>
      </c>
      <c r="AM27" s="294">
        <v>48</v>
      </c>
      <c r="AN27" s="297">
        <f t="shared" si="9"/>
        <v>98.333333333333343</v>
      </c>
      <c r="AO27" s="294">
        <v>1</v>
      </c>
      <c r="AP27" s="294"/>
      <c r="AQ27" s="294"/>
      <c r="AR27" s="298">
        <f t="shared" si="10"/>
        <v>0</v>
      </c>
      <c r="AS27" s="294">
        <v>1</v>
      </c>
      <c r="AT27" s="294"/>
      <c r="AU27" s="294"/>
      <c r="AV27" s="295">
        <f t="shared" si="11"/>
        <v>0</v>
      </c>
      <c r="AW27" s="294">
        <v>1</v>
      </c>
      <c r="AX27" s="294"/>
      <c r="AY27" s="294"/>
      <c r="AZ27" s="295">
        <f t="shared" si="18"/>
        <v>0</v>
      </c>
      <c r="BA27" s="292">
        <f t="shared" si="13"/>
        <v>1000</v>
      </c>
      <c r="BB27" s="299">
        <v>750</v>
      </c>
      <c r="BC27" s="292">
        <f t="shared" si="14"/>
        <v>250</v>
      </c>
      <c r="BD27" s="292" t="str">
        <f t="shared" si="15"/>
        <v>diploma uitschrijven: 1000 punten</v>
      </c>
      <c r="BE27" s="300">
        <v>25</v>
      </c>
      <c r="BG27" s="300"/>
      <c r="BH27" s="300"/>
      <c r="BJ27" s="300"/>
      <c r="BK27" s="300"/>
      <c r="BL27" s="300"/>
      <c r="BM27" s="300"/>
    </row>
    <row r="28" spans="1:65" ht="17.25" customHeight="1" x14ac:dyDescent="0.3">
      <c r="A28" s="284">
        <v>26</v>
      </c>
      <c r="B28" s="284" t="str">
        <f t="shared" si="0"/>
        <v>v</v>
      </c>
      <c r="C28" s="284"/>
      <c r="D28" s="316"/>
      <c r="E28" s="312" t="s">
        <v>347</v>
      </c>
      <c r="F28" s="287"/>
      <c r="G28" s="240" t="s">
        <v>315</v>
      </c>
      <c r="H28" s="229">
        <f t="shared" si="16"/>
        <v>52</v>
      </c>
      <c r="I28" s="201">
        <v>2007</v>
      </c>
      <c r="J28" s="291">
        <f t="shared" si="1"/>
        <v>12</v>
      </c>
      <c r="K28" s="292">
        <f t="shared" si="2"/>
        <v>0</v>
      </c>
      <c r="L28" s="313">
        <v>52</v>
      </c>
      <c r="M28" s="294">
        <v>1</v>
      </c>
      <c r="N28" s="294"/>
      <c r="O28" s="294"/>
      <c r="P28" s="295">
        <f t="shared" si="3"/>
        <v>0</v>
      </c>
      <c r="Q28" s="294">
        <v>1</v>
      </c>
      <c r="R28" s="294"/>
      <c r="S28" s="294"/>
      <c r="T28" s="295">
        <f t="shared" si="4"/>
        <v>0</v>
      </c>
      <c r="U28" s="294">
        <v>1</v>
      </c>
      <c r="V28" s="294"/>
      <c r="W28" s="294"/>
      <c r="X28" s="295">
        <f t="shared" si="5"/>
        <v>0</v>
      </c>
      <c r="Y28" s="294">
        <v>1</v>
      </c>
      <c r="Z28" s="294"/>
      <c r="AA28" s="294"/>
      <c r="AB28" s="295">
        <f t="shared" si="17"/>
        <v>0</v>
      </c>
      <c r="AC28" s="294">
        <v>1</v>
      </c>
      <c r="AD28" s="294"/>
      <c r="AE28" s="294"/>
      <c r="AF28" s="296">
        <f t="shared" si="7"/>
        <v>0</v>
      </c>
      <c r="AG28" s="294">
        <v>1</v>
      </c>
      <c r="AH28" s="294"/>
      <c r="AI28" s="294"/>
      <c r="AJ28" s="296">
        <f t="shared" si="8"/>
        <v>0</v>
      </c>
      <c r="AK28" s="294">
        <v>1</v>
      </c>
      <c r="AL28" s="294"/>
      <c r="AM28" s="294"/>
      <c r="AN28" s="297">
        <f t="shared" si="9"/>
        <v>0</v>
      </c>
      <c r="AO28" s="294">
        <v>1</v>
      </c>
      <c r="AP28" s="294"/>
      <c r="AQ28" s="294"/>
      <c r="AR28" s="298">
        <f t="shared" si="10"/>
        <v>0</v>
      </c>
      <c r="AS28" s="294">
        <v>1</v>
      </c>
      <c r="AT28" s="294"/>
      <c r="AU28" s="294"/>
      <c r="AV28" s="295">
        <f t="shared" si="11"/>
        <v>0</v>
      </c>
      <c r="AW28" s="294">
        <v>1</v>
      </c>
      <c r="AX28" s="294"/>
      <c r="AY28" s="294"/>
      <c r="AZ28" s="295">
        <f t="shared" si="18"/>
        <v>0</v>
      </c>
      <c r="BA28" s="292">
        <f t="shared" si="13"/>
        <v>0</v>
      </c>
      <c r="BB28" s="299">
        <v>0</v>
      </c>
      <c r="BC28" s="292">
        <f t="shared" si="14"/>
        <v>0</v>
      </c>
      <c r="BD28" s="292" t="str">
        <f t="shared" si="15"/>
        <v>geen actie</v>
      </c>
      <c r="BE28" s="300">
        <v>26</v>
      </c>
      <c r="BF28" s="300"/>
      <c r="BG28" s="300"/>
      <c r="BH28" s="300"/>
      <c r="BJ28" s="300"/>
      <c r="BK28" s="300"/>
      <c r="BL28" s="300"/>
      <c r="BM28" s="300"/>
    </row>
    <row r="29" spans="1:65" ht="17.25" customHeight="1" x14ac:dyDescent="0.3">
      <c r="A29" s="284">
        <v>27</v>
      </c>
      <c r="B29" s="284" t="str">
        <f t="shared" si="0"/>
        <v>v</v>
      </c>
      <c r="C29" s="201" t="s">
        <v>221</v>
      </c>
      <c r="D29" s="317"/>
      <c r="E29" s="302" t="s">
        <v>348</v>
      </c>
      <c r="F29" s="290">
        <v>115221</v>
      </c>
      <c r="G29" s="288" t="s">
        <v>315</v>
      </c>
      <c r="H29" s="289">
        <f t="shared" si="16"/>
        <v>3427.46049701932</v>
      </c>
      <c r="I29" s="305">
        <v>2004</v>
      </c>
      <c r="J29" s="291">
        <f t="shared" si="1"/>
        <v>15</v>
      </c>
      <c r="K29" s="292">
        <f t="shared" si="2"/>
        <v>126</v>
      </c>
      <c r="L29" s="293">
        <v>3301.46049701932</v>
      </c>
      <c r="M29" s="294">
        <v>1</v>
      </c>
      <c r="N29" s="294"/>
      <c r="O29" s="294"/>
      <c r="P29" s="295">
        <f t="shared" si="3"/>
        <v>0</v>
      </c>
      <c r="Q29" s="294">
        <v>15</v>
      </c>
      <c r="R29" s="294">
        <v>12</v>
      </c>
      <c r="S29" s="294">
        <v>69</v>
      </c>
      <c r="T29" s="295">
        <f t="shared" si="4"/>
        <v>126</v>
      </c>
      <c r="U29" s="294">
        <v>1</v>
      </c>
      <c r="V29" s="294"/>
      <c r="W29" s="294"/>
      <c r="X29" s="295">
        <f t="shared" si="5"/>
        <v>0</v>
      </c>
      <c r="Y29" s="294">
        <v>1</v>
      </c>
      <c r="Z29" s="294"/>
      <c r="AA29" s="294"/>
      <c r="AB29" s="295">
        <f t="shared" si="17"/>
        <v>0</v>
      </c>
      <c r="AC29" s="294">
        <v>1</v>
      </c>
      <c r="AD29" s="294"/>
      <c r="AE29" s="294"/>
      <c r="AF29" s="296">
        <f t="shared" si="7"/>
        <v>0</v>
      </c>
      <c r="AG29" s="294">
        <v>1</v>
      </c>
      <c r="AH29" s="294"/>
      <c r="AI29" s="294"/>
      <c r="AJ29" s="296">
        <f t="shared" si="8"/>
        <v>0</v>
      </c>
      <c r="AK29" s="294">
        <v>1</v>
      </c>
      <c r="AL29" s="294"/>
      <c r="AM29" s="294"/>
      <c r="AN29" s="297">
        <f t="shared" si="9"/>
        <v>0</v>
      </c>
      <c r="AO29" s="294">
        <v>1</v>
      </c>
      <c r="AP29" s="294"/>
      <c r="AQ29" s="294"/>
      <c r="AR29" s="298">
        <f t="shared" si="10"/>
        <v>0</v>
      </c>
      <c r="AS29" s="294">
        <v>1</v>
      </c>
      <c r="AT29" s="294"/>
      <c r="AU29" s="294"/>
      <c r="AV29" s="295">
        <f t="shared" si="11"/>
        <v>0</v>
      </c>
      <c r="AW29" s="294">
        <v>1</v>
      </c>
      <c r="AX29" s="294"/>
      <c r="AY29" s="294"/>
      <c r="AZ29" s="295">
        <f t="shared" si="18"/>
        <v>0</v>
      </c>
      <c r="BA29" s="292">
        <f t="shared" si="13"/>
        <v>3000</v>
      </c>
      <c r="BB29" s="299">
        <v>3000</v>
      </c>
      <c r="BC29" s="292">
        <f t="shared" si="14"/>
        <v>0</v>
      </c>
      <c r="BD29" s="292" t="str">
        <f t="shared" si="15"/>
        <v>geen actie</v>
      </c>
      <c r="BE29" s="300">
        <v>27</v>
      </c>
      <c r="BF29" s="300"/>
    </row>
    <row r="30" spans="1:65" ht="17.25" customHeight="1" x14ac:dyDescent="0.3">
      <c r="A30" s="284">
        <v>28</v>
      </c>
      <c r="B30" s="284" t="str">
        <f t="shared" si="0"/>
        <v>v</v>
      </c>
      <c r="C30" s="201"/>
      <c r="D30" s="292"/>
      <c r="E30" s="302" t="s">
        <v>349</v>
      </c>
      <c r="F30" s="290">
        <v>117836</v>
      </c>
      <c r="G30" s="307" t="s">
        <v>240</v>
      </c>
      <c r="H30" s="289">
        <f t="shared" si="16"/>
        <v>174.84210526315789</v>
      </c>
      <c r="I30" s="305">
        <v>2007</v>
      </c>
      <c r="J30" s="291">
        <f t="shared" si="1"/>
        <v>12</v>
      </c>
      <c r="K30" s="292">
        <f t="shared" si="2"/>
        <v>56.84210526315789</v>
      </c>
      <c r="L30" s="293">
        <v>118</v>
      </c>
      <c r="M30" s="294">
        <v>1</v>
      </c>
      <c r="N30" s="294"/>
      <c r="O30" s="294"/>
      <c r="P30" s="295">
        <f t="shared" si="3"/>
        <v>0</v>
      </c>
      <c r="Q30" s="294">
        <v>1</v>
      </c>
      <c r="R30" s="294"/>
      <c r="S30" s="294"/>
      <c r="T30" s="295">
        <f t="shared" si="4"/>
        <v>0</v>
      </c>
      <c r="U30" s="294">
        <v>1</v>
      </c>
      <c r="V30" s="294"/>
      <c r="W30" s="294"/>
      <c r="X30" s="295">
        <f t="shared" si="5"/>
        <v>0</v>
      </c>
      <c r="Y30" s="294">
        <v>1</v>
      </c>
      <c r="Z30" s="294"/>
      <c r="AA30" s="294"/>
      <c r="AB30" s="295">
        <f t="shared" si="17"/>
        <v>0</v>
      </c>
      <c r="AC30" s="294">
        <v>19</v>
      </c>
      <c r="AD30" s="294">
        <v>5</v>
      </c>
      <c r="AE30" s="294">
        <v>58</v>
      </c>
      <c r="AF30" s="296">
        <f t="shared" si="7"/>
        <v>56.84210526315789</v>
      </c>
      <c r="AG30" s="294">
        <v>1</v>
      </c>
      <c r="AH30" s="294"/>
      <c r="AI30" s="294"/>
      <c r="AJ30" s="296">
        <f t="shared" si="8"/>
        <v>0</v>
      </c>
      <c r="AK30" s="294">
        <v>1</v>
      </c>
      <c r="AL30" s="294"/>
      <c r="AM30" s="294"/>
      <c r="AN30" s="297">
        <f t="shared" si="9"/>
        <v>0</v>
      </c>
      <c r="AO30" s="294">
        <v>1</v>
      </c>
      <c r="AP30" s="294"/>
      <c r="AQ30" s="294"/>
      <c r="AR30" s="298">
        <f t="shared" si="10"/>
        <v>0</v>
      </c>
      <c r="AS30" s="294">
        <v>1</v>
      </c>
      <c r="AT30" s="294"/>
      <c r="AU30" s="294"/>
      <c r="AV30" s="295">
        <f t="shared" si="11"/>
        <v>0</v>
      </c>
      <c r="AW30" s="294">
        <v>1</v>
      </c>
      <c r="AX30" s="294"/>
      <c r="AY30" s="294"/>
      <c r="AZ30" s="295">
        <f t="shared" si="18"/>
        <v>0</v>
      </c>
      <c r="BA30" s="292">
        <f t="shared" si="13"/>
        <v>0</v>
      </c>
      <c r="BB30" s="299">
        <v>0</v>
      </c>
      <c r="BC30" s="292">
        <f t="shared" si="14"/>
        <v>0</v>
      </c>
      <c r="BD30" s="292" t="str">
        <f t="shared" si="15"/>
        <v>geen actie</v>
      </c>
      <c r="BE30" s="300">
        <v>28</v>
      </c>
      <c r="BF30" s="300"/>
      <c r="BG30" s="300"/>
      <c r="BH30" s="300"/>
    </row>
    <row r="31" spans="1:65" ht="17.25" customHeight="1" x14ac:dyDescent="0.3">
      <c r="A31" s="284">
        <v>29</v>
      </c>
      <c r="B31" s="284" t="str">
        <f t="shared" si="0"/>
        <v>v</v>
      </c>
      <c r="C31" s="201" t="s">
        <v>221</v>
      </c>
      <c r="D31" s="285"/>
      <c r="E31" s="302" t="s">
        <v>350</v>
      </c>
      <c r="F31" s="287" t="s">
        <v>351</v>
      </c>
      <c r="G31" s="240" t="s">
        <v>323</v>
      </c>
      <c r="H31" s="289">
        <f t="shared" si="16"/>
        <v>288.09523809523807</v>
      </c>
      <c r="I31" s="290">
        <v>2005</v>
      </c>
      <c r="J31" s="291">
        <f t="shared" si="1"/>
        <v>14</v>
      </c>
      <c r="K31" s="292">
        <f t="shared" si="2"/>
        <v>228.09523809523807</v>
      </c>
      <c r="L31" s="293">
        <v>60</v>
      </c>
      <c r="M31" s="294">
        <v>1</v>
      </c>
      <c r="N31" s="294"/>
      <c r="O31" s="294"/>
      <c r="P31" s="295">
        <f t="shared" si="3"/>
        <v>0</v>
      </c>
      <c r="Q31" s="294">
        <v>16</v>
      </c>
      <c r="R31" s="294">
        <v>3</v>
      </c>
      <c r="S31" s="294">
        <v>38</v>
      </c>
      <c r="T31" s="295">
        <f t="shared" si="4"/>
        <v>42.5</v>
      </c>
      <c r="U31" s="294">
        <v>12</v>
      </c>
      <c r="V31" s="294">
        <v>4</v>
      </c>
      <c r="W31" s="294">
        <v>38</v>
      </c>
      <c r="X31" s="295">
        <f t="shared" si="5"/>
        <v>65</v>
      </c>
      <c r="Y31" s="294">
        <v>14</v>
      </c>
      <c r="Z31" s="294">
        <v>1</v>
      </c>
      <c r="AA31" s="294">
        <v>33</v>
      </c>
      <c r="AB31" s="295">
        <f t="shared" si="17"/>
        <v>18.928571428571427</v>
      </c>
      <c r="AC31" s="294">
        <v>1</v>
      </c>
      <c r="AD31" s="294"/>
      <c r="AE31" s="294"/>
      <c r="AF31" s="296">
        <f t="shared" si="7"/>
        <v>0</v>
      </c>
      <c r="AG31" s="294">
        <v>12</v>
      </c>
      <c r="AH31" s="294">
        <v>2</v>
      </c>
      <c r="AI31" s="294">
        <v>25</v>
      </c>
      <c r="AJ31" s="296">
        <f t="shared" si="8"/>
        <v>37.5</v>
      </c>
      <c r="AK31" s="294">
        <v>12</v>
      </c>
      <c r="AL31" s="294">
        <v>4</v>
      </c>
      <c r="AM31" s="294">
        <v>37</v>
      </c>
      <c r="AN31" s="297">
        <f t="shared" si="9"/>
        <v>64.166666666666671</v>
      </c>
      <c r="AO31" s="294">
        <v>1</v>
      </c>
      <c r="AP31" s="294"/>
      <c r="AQ31" s="294"/>
      <c r="AR31" s="298">
        <f t="shared" si="10"/>
        <v>0</v>
      </c>
      <c r="AS31" s="294">
        <v>1</v>
      </c>
      <c r="AT31" s="294"/>
      <c r="AU31" s="294"/>
      <c r="AV31" s="295">
        <f t="shared" si="11"/>
        <v>0</v>
      </c>
      <c r="AW31" s="294">
        <v>1</v>
      </c>
      <c r="AX31" s="294"/>
      <c r="AY31" s="294"/>
      <c r="AZ31" s="295">
        <f t="shared" si="18"/>
        <v>0</v>
      </c>
      <c r="BA31" s="292">
        <f t="shared" si="13"/>
        <v>250</v>
      </c>
      <c r="BB31" s="299">
        <v>0</v>
      </c>
      <c r="BC31" s="292">
        <f t="shared" si="14"/>
        <v>250</v>
      </c>
      <c r="BD31" s="292" t="str">
        <f t="shared" si="15"/>
        <v>diploma uitschrijven: 250 punten</v>
      </c>
      <c r="BE31" s="300">
        <v>29</v>
      </c>
      <c r="BF31" s="300"/>
      <c r="BI31" s="300"/>
    </row>
    <row r="32" spans="1:65" ht="17.25" customHeight="1" x14ac:dyDescent="0.3">
      <c r="A32" s="284">
        <v>60</v>
      </c>
      <c r="B32" s="284" t="str">
        <f t="shared" si="0"/>
        <v>v</v>
      </c>
      <c r="C32" s="201"/>
      <c r="D32" s="318"/>
      <c r="E32" s="312"/>
      <c r="F32" s="290"/>
      <c r="G32" s="307"/>
      <c r="H32" s="289">
        <f t="shared" si="16"/>
        <v>0</v>
      </c>
      <c r="I32" s="305"/>
      <c r="J32" s="291">
        <f t="shared" si="1"/>
        <v>2019</v>
      </c>
      <c r="K32" s="292">
        <f t="shared" si="2"/>
        <v>0</v>
      </c>
      <c r="L32" s="293">
        <v>0</v>
      </c>
      <c r="M32" s="294">
        <v>1</v>
      </c>
      <c r="N32" s="294"/>
      <c r="O32" s="294"/>
      <c r="P32" s="295">
        <f t="shared" si="3"/>
        <v>0</v>
      </c>
      <c r="Q32" s="294">
        <v>1</v>
      </c>
      <c r="R32" s="294"/>
      <c r="S32" s="294"/>
      <c r="T32" s="295">
        <f t="shared" si="4"/>
        <v>0</v>
      </c>
      <c r="U32" s="294">
        <v>1</v>
      </c>
      <c r="V32" s="294"/>
      <c r="W32" s="294"/>
      <c r="X32" s="295">
        <f t="shared" si="5"/>
        <v>0</v>
      </c>
      <c r="Y32" s="294">
        <v>1</v>
      </c>
      <c r="Z32" s="294"/>
      <c r="AA32" s="294"/>
      <c r="AB32" s="295">
        <f t="shared" ref="AB32:AB39" si="19">SUM(Z32*10+AA32)/Y32*10</f>
        <v>0</v>
      </c>
      <c r="AC32" s="294">
        <v>1</v>
      </c>
      <c r="AD32" s="294"/>
      <c r="AE32" s="294"/>
      <c r="AF32" s="296">
        <f t="shared" si="7"/>
        <v>0</v>
      </c>
      <c r="AG32" s="294">
        <v>1</v>
      </c>
      <c r="AH32" s="294"/>
      <c r="AI32" s="294"/>
      <c r="AJ32" s="296">
        <f t="shared" si="8"/>
        <v>0</v>
      </c>
      <c r="AK32" s="294">
        <v>1</v>
      </c>
      <c r="AL32" s="294"/>
      <c r="AM32" s="294"/>
      <c r="AN32" s="297">
        <f t="shared" si="9"/>
        <v>0</v>
      </c>
      <c r="AO32" s="294">
        <v>1</v>
      </c>
      <c r="AP32" s="294"/>
      <c r="AQ32" s="294"/>
      <c r="AR32" s="298">
        <f t="shared" si="10"/>
        <v>0</v>
      </c>
      <c r="AS32" s="294">
        <v>1</v>
      </c>
      <c r="AT32" s="294"/>
      <c r="AU32" s="294"/>
      <c r="AV32" s="295">
        <f t="shared" si="11"/>
        <v>0</v>
      </c>
      <c r="AW32" s="294">
        <v>1</v>
      </c>
      <c r="AX32" s="294"/>
      <c r="AY32" s="294"/>
      <c r="AZ32" s="295">
        <f>SUM(AX32*10+AY32/2)/AW32*10</f>
        <v>0</v>
      </c>
      <c r="BA32" s="292">
        <f t="shared" si="13"/>
        <v>0</v>
      </c>
      <c r="BB32" s="299">
        <v>0</v>
      </c>
      <c r="BC32" s="292">
        <f t="shared" si="14"/>
        <v>0</v>
      </c>
      <c r="BD32" s="292" t="str">
        <f t="shared" si="15"/>
        <v>geen actie</v>
      </c>
      <c r="BE32" s="300">
        <v>60</v>
      </c>
      <c r="BI32" s="300"/>
    </row>
    <row r="33" spans="1:65" ht="17.25" customHeight="1" x14ac:dyDescent="0.3">
      <c r="A33" s="284">
        <v>61</v>
      </c>
      <c r="B33" s="284" t="str">
        <f t="shared" si="0"/>
        <v>v</v>
      </c>
      <c r="C33" s="201"/>
      <c r="D33" s="318"/>
      <c r="E33" s="302"/>
      <c r="F33" s="287"/>
      <c r="G33" s="303"/>
      <c r="H33" s="289">
        <f t="shared" si="16"/>
        <v>0</v>
      </c>
      <c r="I33" s="290"/>
      <c r="J33" s="291">
        <f t="shared" si="1"/>
        <v>2019</v>
      </c>
      <c r="K33" s="292">
        <f t="shared" si="2"/>
        <v>0</v>
      </c>
      <c r="L33" s="293">
        <v>0</v>
      </c>
      <c r="M33" s="294">
        <v>1</v>
      </c>
      <c r="N33" s="294"/>
      <c r="O33" s="294"/>
      <c r="P33" s="295">
        <f t="shared" si="3"/>
        <v>0</v>
      </c>
      <c r="Q33" s="294">
        <v>1</v>
      </c>
      <c r="R33" s="294"/>
      <c r="S33" s="294"/>
      <c r="T33" s="295">
        <f t="shared" si="4"/>
        <v>0</v>
      </c>
      <c r="U33" s="294">
        <v>1</v>
      </c>
      <c r="V33" s="294"/>
      <c r="W33" s="294"/>
      <c r="X33" s="295">
        <f t="shared" si="5"/>
        <v>0</v>
      </c>
      <c r="Y33" s="294">
        <v>1</v>
      </c>
      <c r="Z33" s="294"/>
      <c r="AA33" s="294"/>
      <c r="AB33" s="295">
        <f t="shared" si="19"/>
        <v>0</v>
      </c>
      <c r="AC33" s="294">
        <v>1</v>
      </c>
      <c r="AD33" s="294"/>
      <c r="AE33" s="294"/>
      <c r="AF33" s="296">
        <f t="shared" si="7"/>
        <v>0</v>
      </c>
      <c r="AG33" s="294">
        <v>1</v>
      </c>
      <c r="AH33" s="294"/>
      <c r="AI33" s="294"/>
      <c r="AJ33" s="296">
        <f t="shared" si="8"/>
        <v>0</v>
      </c>
      <c r="AK33" s="294">
        <v>1</v>
      </c>
      <c r="AL33" s="294"/>
      <c r="AM33" s="294"/>
      <c r="AN33" s="297">
        <f t="shared" si="9"/>
        <v>0</v>
      </c>
      <c r="AO33" s="294">
        <v>1</v>
      </c>
      <c r="AP33" s="294"/>
      <c r="AQ33" s="294"/>
      <c r="AR33" s="298">
        <f t="shared" si="10"/>
        <v>0</v>
      </c>
      <c r="AS33" s="294">
        <v>1</v>
      </c>
      <c r="AT33" s="294"/>
      <c r="AU33" s="294"/>
      <c r="AV33" s="295">
        <f t="shared" si="11"/>
        <v>0</v>
      </c>
      <c r="AW33" s="294">
        <v>1</v>
      </c>
      <c r="AX33" s="294"/>
      <c r="AY33" s="294"/>
      <c r="AZ33" s="295">
        <f>SUM(AX33*10+AY33/2)/AW33*10</f>
        <v>0</v>
      </c>
      <c r="BA33" s="292">
        <f t="shared" si="13"/>
        <v>0</v>
      </c>
      <c r="BB33" s="299">
        <v>0</v>
      </c>
      <c r="BC33" s="292">
        <f t="shared" si="14"/>
        <v>0</v>
      </c>
      <c r="BD33" s="292" t="str">
        <f t="shared" si="15"/>
        <v>geen actie</v>
      </c>
      <c r="BE33" s="300">
        <v>61</v>
      </c>
      <c r="BG33" s="300"/>
      <c r="BH33" s="300"/>
    </row>
    <row r="34" spans="1:65" ht="17.25" customHeight="1" x14ac:dyDescent="0.3">
      <c r="A34" s="284">
        <v>62</v>
      </c>
      <c r="B34" s="284" t="str">
        <f t="shared" ref="B34:B65" si="20">IF(A34=BE34,"v","x")</f>
        <v>v</v>
      </c>
      <c r="C34" s="201"/>
      <c r="D34" s="318"/>
      <c r="E34" s="302"/>
      <c r="F34" s="284"/>
      <c r="G34" s="307"/>
      <c r="H34" s="289">
        <f t="shared" si="16"/>
        <v>0</v>
      </c>
      <c r="I34" s="292"/>
      <c r="J34" s="291">
        <f t="shared" ref="J34:J65" si="21">SUM(2019-I34)</f>
        <v>2019</v>
      </c>
      <c r="K34" s="292">
        <f t="shared" ref="K34:K65" si="22">H34-L34</f>
        <v>0</v>
      </c>
      <c r="L34" s="293">
        <v>0</v>
      </c>
      <c r="M34" s="294">
        <v>1</v>
      </c>
      <c r="N34" s="294"/>
      <c r="O34" s="294"/>
      <c r="P34" s="295">
        <f t="shared" ref="P34:P65" si="23">SUM(N34*10+O34)/M34*10</f>
        <v>0</v>
      </c>
      <c r="Q34" s="294">
        <v>1</v>
      </c>
      <c r="R34" s="294"/>
      <c r="S34" s="294"/>
      <c r="T34" s="295">
        <f t="shared" si="4"/>
        <v>0</v>
      </c>
      <c r="U34" s="294">
        <v>1</v>
      </c>
      <c r="V34" s="294"/>
      <c r="W34" s="294"/>
      <c r="X34" s="295">
        <f t="shared" ref="X34:X65" si="24">SUM(V34*10+W34)/U34*10</f>
        <v>0</v>
      </c>
      <c r="Y34" s="294">
        <v>1</v>
      </c>
      <c r="Z34" s="294"/>
      <c r="AA34" s="294"/>
      <c r="AB34" s="295">
        <f t="shared" si="19"/>
        <v>0</v>
      </c>
      <c r="AC34" s="294">
        <v>1</v>
      </c>
      <c r="AD34" s="294"/>
      <c r="AE34" s="294"/>
      <c r="AF34" s="296">
        <f t="shared" ref="AF34:AF65" si="25">SUM(AD34*10+AE34)/AC34*10</f>
        <v>0</v>
      </c>
      <c r="AG34" s="294">
        <v>1</v>
      </c>
      <c r="AH34" s="294"/>
      <c r="AI34" s="294"/>
      <c r="AJ34" s="296">
        <f t="shared" ref="AJ34:AJ65" si="26">SUM(AH34*10+AI34)/AG34*10</f>
        <v>0</v>
      </c>
      <c r="AK34" s="294">
        <v>1</v>
      </c>
      <c r="AL34" s="294"/>
      <c r="AM34" s="294"/>
      <c r="AN34" s="297">
        <f t="shared" ref="AN34:AN65" si="27">SUM(AL34*10+AM34)/AK34*10</f>
        <v>0</v>
      </c>
      <c r="AO34" s="294">
        <v>1</v>
      </c>
      <c r="AP34" s="294"/>
      <c r="AQ34" s="294"/>
      <c r="AR34" s="298">
        <f t="shared" ref="AR34:AR65" si="28">SUM(AP34*10+AQ34)/AO34*10</f>
        <v>0</v>
      </c>
      <c r="AS34" s="294">
        <v>1</v>
      </c>
      <c r="AT34" s="294"/>
      <c r="AU34" s="294"/>
      <c r="AV34" s="295">
        <f t="shared" ref="AV34:AV65" si="29">SUM(AT34*10+AU34)/AS34*10</f>
        <v>0</v>
      </c>
      <c r="AW34" s="294">
        <v>1</v>
      </c>
      <c r="AX34" s="294"/>
      <c r="AY34" s="294"/>
      <c r="AZ34" s="295">
        <f>SUM(AX34*10+AY34/2)/AW34*10</f>
        <v>0</v>
      </c>
      <c r="BA34" s="292">
        <f t="shared" ref="BA34:BA67" si="30">IF(H34&lt;250,0,IF(H34&lt;500,250,IF(H34&lt;750,"500",IF(H34&lt;1000,750,IF(H34&lt;1500,1000,IF(H34&lt;2000,1500,IF(H34&lt;2500,2000,IF(H34&lt;3000,2500,3000))))))))</f>
        <v>0</v>
      </c>
      <c r="BB34" s="299">
        <v>0</v>
      </c>
      <c r="BC34" s="292">
        <f t="shared" ref="BC34:BC65" si="31">BA34-BB34</f>
        <v>0</v>
      </c>
      <c r="BD34" s="292" t="str">
        <f t="shared" ref="BD34:BD65" si="32">IF(BC34=0,"geen actie",CONCATENATE("diploma uitschrijven: ",BA34," punten"))</f>
        <v>geen actie</v>
      </c>
      <c r="BE34" s="300">
        <v>62</v>
      </c>
      <c r="BG34" s="300"/>
      <c r="BH34" s="300"/>
      <c r="BI34" s="300"/>
      <c r="BJ34" s="300"/>
      <c r="BK34" s="300"/>
      <c r="BL34" s="300"/>
      <c r="BM34" s="300"/>
    </row>
    <row r="35" spans="1:65" ht="17.25" customHeight="1" x14ac:dyDescent="0.3">
      <c r="A35" s="284">
        <v>63</v>
      </c>
      <c r="B35" s="284" t="str">
        <f t="shared" si="20"/>
        <v>v</v>
      </c>
      <c r="C35" s="201"/>
      <c r="D35" s="318"/>
      <c r="E35" s="302"/>
      <c r="F35" s="284"/>
      <c r="G35" s="307"/>
      <c r="H35" s="289">
        <f t="shared" ref="H35:H66" si="33">SUM(L35+P35+T35+X35+AB35+AF35+AJ35+AN35+AR35+AV35+AZ35)</f>
        <v>0</v>
      </c>
      <c r="I35" s="292"/>
      <c r="J35" s="291">
        <f t="shared" si="21"/>
        <v>2019</v>
      </c>
      <c r="K35" s="292">
        <f t="shared" si="22"/>
        <v>0</v>
      </c>
      <c r="L35" s="293">
        <v>0</v>
      </c>
      <c r="M35" s="294">
        <v>1</v>
      </c>
      <c r="N35" s="294"/>
      <c r="O35" s="294"/>
      <c r="P35" s="295">
        <f t="shared" si="23"/>
        <v>0</v>
      </c>
      <c r="Q35" s="294">
        <v>1</v>
      </c>
      <c r="R35" s="294"/>
      <c r="S35" s="294"/>
      <c r="T35" s="295">
        <f t="shared" si="4"/>
        <v>0</v>
      </c>
      <c r="U35" s="294">
        <v>1</v>
      </c>
      <c r="V35" s="294"/>
      <c r="W35" s="294"/>
      <c r="X35" s="295">
        <f t="shared" si="24"/>
        <v>0</v>
      </c>
      <c r="Y35" s="294">
        <v>1</v>
      </c>
      <c r="Z35" s="294"/>
      <c r="AA35" s="294"/>
      <c r="AB35" s="295">
        <f t="shared" si="19"/>
        <v>0</v>
      </c>
      <c r="AC35" s="294">
        <v>1</v>
      </c>
      <c r="AD35" s="294"/>
      <c r="AE35" s="294"/>
      <c r="AF35" s="296">
        <f t="shared" si="25"/>
        <v>0</v>
      </c>
      <c r="AG35" s="294">
        <v>1</v>
      </c>
      <c r="AH35" s="294"/>
      <c r="AI35" s="294"/>
      <c r="AJ35" s="296">
        <f t="shared" si="26"/>
        <v>0</v>
      </c>
      <c r="AK35" s="294">
        <v>1</v>
      </c>
      <c r="AL35" s="294"/>
      <c r="AM35" s="294"/>
      <c r="AN35" s="297">
        <f t="shared" si="27"/>
        <v>0</v>
      </c>
      <c r="AO35" s="294">
        <v>1</v>
      </c>
      <c r="AP35" s="294"/>
      <c r="AQ35" s="294"/>
      <c r="AR35" s="298">
        <f t="shared" si="28"/>
        <v>0</v>
      </c>
      <c r="AS35" s="294">
        <v>1</v>
      </c>
      <c r="AT35" s="294"/>
      <c r="AU35" s="294"/>
      <c r="AV35" s="295">
        <f t="shared" si="29"/>
        <v>0</v>
      </c>
      <c r="AW35" s="294">
        <v>1</v>
      </c>
      <c r="AX35" s="294"/>
      <c r="AY35" s="294"/>
      <c r="AZ35" s="295">
        <f>SUM(AX35*10+AY35/2)/AW35*10</f>
        <v>0</v>
      </c>
      <c r="BA35" s="292">
        <f t="shared" si="30"/>
        <v>0</v>
      </c>
      <c r="BB35" s="299">
        <v>0</v>
      </c>
      <c r="BC35" s="292">
        <f t="shared" si="31"/>
        <v>0</v>
      </c>
      <c r="BD35" s="292" t="str">
        <f t="shared" si="32"/>
        <v>geen actie</v>
      </c>
      <c r="BE35" s="300">
        <v>63</v>
      </c>
      <c r="BG35" s="300"/>
      <c r="BH35" s="300"/>
      <c r="BJ35" s="300"/>
      <c r="BK35" s="300"/>
      <c r="BL35" s="300"/>
      <c r="BM35" s="300"/>
    </row>
    <row r="36" spans="1:65" ht="17.25" customHeight="1" x14ac:dyDescent="0.3">
      <c r="A36" s="284">
        <v>64</v>
      </c>
      <c r="B36" s="284" t="str">
        <f t="shared" si="20"/>
        <v>v</v>
      </c>
      <c r="C36" s="201"/>
      <c r="D36" s="318"/>
      <c r="E36" s="302"/>
      <c r="F36" s="290"/>
      <c r="G36" s="288"/>
      <c r="H36" s="289">
        <f t="shared" si="33"/>
        <v>0</v>
      </c>
      <c r="I36" s="305"/>
      <c r="J36" s="291">
        <f t="shared" si="21"/>
        <v>2019</v>
      </c>
      <c r="K36" s="292">
        <f t="shared" si="22"/>
        <v>0</v>
      </c>
      <c r="L36" s="293">
        <v>0</v>
      </c>
      <c r="M36" s="294">
        <v>1</v>
      </c>
      <c r="N36" s="294"/>
      <c r="O36" s="294"/>
      <c r="P36" s="295">
        <f t="shared" si="23"/>
        <v>0</v>
      </c>
      <c r="Q36" s="294">
        <v>1</v>
      </c>
      <c r="R36" s="294"/>
      <c r="S36" s="294"/>
      <c r="T36" s="295">
        <f t="shared" si="4"/>
        <v>0</v>
      </c>
      <c r="U36" s="294">
        <v>1</v>
      </c>
      <c r="V36" s="294"/>
      <c r="W36" s="294"/>
      <c r="X36" s="295">
        <f t="shared" si="24"/>
        <v>0</v>
      </c>
      <c r="Y36" s="294">
        <v>1</v>
      </c>
      <c r="Z36" s="294"/>
      <c r="AA36" s="294"/>
      <c r="AB36" s="295">
        <f t="shared" si="19"/>
        <v>0</v>
      </c>
      <c r="AC36" s="294">
        <v>1</v>
      </c>
      <c r="AD36" s="294"/>
      <c r="AE36" s="294"/>
      <c r="AF36" s="296">
        <f t="shared" si="25"/>
        <v>0</v>
      </c>
      <c r="AG36" s="294">
        <v>1</v>
      </c>
      <c r="AH36" s="294"/>
      <c r="AI36" s="294"/>
      <c r="AJ36" s="296">
        <f t="shared" si="26"/>
        <v>0</v>
      </c>
      <c r="AK36" s="294">
        <v>1</v>
      </c>
      <c r="AL36" s="294"/>
      <c r="AM36" s="294"/>
      <c r="AN36" s="297">
        <f t="shared" si="27"/>
        <v>0</v>
      </c>
      <c r="AO36" s="294">
        <v>1</v>
      </c>
      <c r="AP36" s="294"/>
      <c r="AQ36" s="294"/>
      <c r="AR36" s="298">
        <f t="shared" si="28"/>
        <v>0</v>
      </c>
      <c r="AS36" s="294">
        <v>1</v>
      </c>
      <c r="AT36" s="294"/>
      <c r="AU36" s="294"/>
      <c r="AV36" s="295">
        <f t="shared" si="29"/>
        <v>0</v>
      </c>
      <c r="AW36" s="294">
        <v>1</v>
      </c>
      <c r="AX36" s="294"/>
      <c r="AY36" s="294"/>
      <c r="AZ36" s="295">
        <f>SUM(AX36*10+AY36)/AW36*10</f>
        <v>0</v>
      </c>
      <c r="BA36" s="292">
        <f t="shared" si="30"/>
        <v>0</v>
      </c>
      <c r="BB36" s="299">
        <v>0</v>
      </c>
      <c r="BC36" s="292">
        <f t="shared" si="31"/>
        <v>0</v>
      </c>
      <c r="BD36" s="292" t="str">
        <f t="shared" si="32"/>
        <v>geen actie</v>
      </c>
      <c r="BE36" s="300">
        <v>64</v>
      </c>
      <c r="BG36" s="300"/>
      <c r="BH36" s="300"/>
      <c r="BI36" s="300"/>
    </row>
    <row r="37" spans="1:65" ht="17.25" customHeight="1" x14ac:dyDescent="0.3">
      <c r="A37" s="284">
        <v>65</v>
      </c>
      <c r="B37" s="284" t="str">
        <f t="shared" si="20"/>
        <v>v</v>
      </c>
      <c r="C37" s="201"/>
      <c r="D37" s="318"/>
      <c r="E37" s="302"/>
      <c r="F37" s="284"/>
      <c r="G37" s="307"/>
      <c r="H37" s="289">
        <f t="shared" si="33"/>
        <v>0</v>
      </c>
      <c r="I37" s="292"/>
      <c r="J37" s="291">
        <f t="shared" si="21"/>
        <v>2019</v>
      </c>
      <c r="K37" s="292">
        <f t="shared" si="22"/>
        <v>0</v>
      </c>
      <c r="L37" s="293">
        <v>0</v>
      </c>
      <c r="M37" s="294">
        <v>1</v>
      </c>
      <c r="N37" s="294"/>
      <c r="O37" s="294"/>
      <c r="P37" s="295">
        <f t="shared" si="23"/>
        <v>0</v>
      </c>
      <c r="Q37" s="294">
        <v>1</v>
      </c>
      <c r="R37" s="294"/>
      <c r="S37" s="294"/>
      <c r="T37" s="295">
        <f t="shared" si="4"/>
        <v>0</v>
      </c>
      <c r="U37" s="294">
        <v>1</v>
      </c>
      <c r="V37" s="294"/>
      <c r="W37" s="294"/>
      <c r="X37" s="295">
        <f t="shared" si="24"/>
        <v>0</v>
      </c>
      <c r="Y37" s="294">
        <v>1</v>
      </c>
      <c r="Z37" s="294"/>
      <c r="AA37" s="294"/>
      <c r="AB37" s="295">
        <f t="shared" si="19"/>
        <v>0</v>
      </c>
      <c r="AC37" s="294">
        <v>1</v>
      </c>
      <c r="AD37" s="294"/>
      <c r="AE37" s="294"/>
      <c r="AF37" s="296">
        <f t="shared" si="25"/>
        <v>0</v>
      </c>
      <c r="AG37" s="294">
        <v>1</v>
      </c>
      <c r="AH37" s="294"/>
      <c r="AI37" s="294"/>
      <c r="AJ37" s="296">
        <f t="shared" si="26"/>
        <v>0</v>
      </c>
      <c r="AK37" s="294">
        <v>1</v>
      </c>
      <c r="AL37" s="294"/>
      <c r="AM37" s="294"/>
      <c r="AN37" s="297">
        <f t="shared" si="27"/>
        <v>0</v>
      </c>
      <c r="AO37" s="294">
        <v>1</v>
      </c>
      <c r="AP37" s="294"/>
      <c r="AQ37" s="294"/>
      <c r="AR37" s="298">
        <f t="shared" si="28"/>
        <v>0</v>
      </c>
      <c r="AS37" s="294">
        <v>1</v>
      </c>
      <c r="AT37" s="294"/>
      <c r="AU37" s="294"/>
      <c r="AV37" s="295">
        <f t="shared" si="29"/>
        <v>0</v>
      </c>
      <c r="AW37" s="294">
        <v>1</v>
      </c>
      <c r="AX37" s="294"/>
      <c r="AY37" s="294"/>
      <c r="AZ37" s="295">
        <f>SUM(AX37*10+AY37)/AW37*10</f>
        <v>0</v>
      </c>
      <c r="BA37" s="292">
        <f t="shared" si="30"/>
        <v>0</v>
      </c>
      <c r="BB37" s="299">
        <v>0</v>
      </c>
      <c r="BC37" s="292">
        <f t="shared" si="31"/>
        <v>0</v>
      </c>
      <c r="BD37" s="292" t="str">
        <f t="shared" si="32"/>
        <v>geen actie</v>
      </c>
      <c r="BE37" s="300">
        <v>65</v>
      </c>
      <c r="BG37" s="300"/>
      <c r="BH37" s="300"/>
      <c r="BI37" s="300"/>
      <c r="BJ37" s="300"/>
      <c r="BK37" s="300"/>
      <c r="BL37" s="300"/>
      <c r="BM37" s="300"/>
    </row>
    <row r="38" spans="1:65" ht="17.25" customHeight="1" x14ac:dyDescent="0.3">
      <c r="A38" s="284">
        <v>66</v>
      </c>
      <c r="B38" s="284" t="str">
        <f t="shared" si="20"/>
        <v>v</v>
      </c>
      <c r="C38" s="201"/>
      <c r="D38" s="318"/>
      <c r="E38" s="302"/>
      <c r="F38" s="311"/>
      <c r="G38" s="240"/>
      <c r="H38" s="289">
        <f t="shared" si="33"/>
        <v>0</v>
      </c>
      <c r="I38" s="284"/>
      <c r="J38" s="291">
        <f t="shared" si="21"/>
        <v>2019</v>
      </c>
      <c r="K38" s="292">
        <f t="shared" si="22"/>
        <v>0</v>
      </c>
      <c r="L38" s="293">
        <v>0</v>
      </c>
      <c r="M38" s="294">
        <v>1</v>
      </c>
      <c r="N38" s="294"/>
      <c r="O38" s="294"/>
      <c r="P38" s="295">
        <f t="shared" si="23"/>
        <v>0</v>
      </c>
      <c r="Q38" s="294">
        <v>1</v>
      </c>
      <c r="R38" s="294"/>
      <c r="S38" s="294"/>
      <c r="T38" s="295">
        <f t="shared" si="4"/>
        <v>0</v>
      </c>
      <c r="U38" s="294">
        <v>1</v>
      </c>
      <c r="V38" s="294"/>
      <c r="W38" s="294"/>
      <c r="X38" s="295">
        <f t="shared" si="24"/>
        <v>0</v>
      </c>
      <c r="Y38" s="294">
        <v>1</v>
      </c>
      <c r="Z38" s="294"/>
      <c r="AA38" s="294"/>
      <c r="AB38" s="295">
        <f t="shared" si="19"/>
        <v>0</v>
      </c>
      <c r="AC38" s="294">
        <v>1</v>
      </c>
      <c r="AD38" s="294"/>
      <c r="AE38" s="294"/>
      <c r="AF38" s="296">
        <f t="shared" si="25"/>
        <v>0</v>
      </c>
      <c r="AG38" s="294">
        <v>1</v>
      </c>
      <c r="AH38" s="294"/>
      <c r="AI38" s="294"/>
      <c r="AJ38" s="296">
        <f t="shared" si="26"/>
        <v>0</v>
      </c>
      <c r="AK38" s="294">
        <v>1</v>
      </c>
      <c r="AL38" s="294"/>
      <c r="AM38" s="294"/>
      <c r="AN38" s="297">
        <f t="shared" si="27"/>
        <v>0</v>
      </c>
      <c r="AO38" s="294">
        <v>1</v>
      </c>
      <c r="AP38" s="294"/>
      <c r="AQ38" s="294"/>
      <c r="AR38" s="298">
        <f t="shared" si="28"/>
        <v>0</v>
      </c>
      <c r="AS38" s="294">
        <v>1</v>
      </c>
      <c r="AT38" s="294"/>
      <c r="AU38" s="294"/>
      <c r="AV38" s="295">
        <f t="shared" si="29"/>
        <v>0</v>
      </c>
      <c r="AW38" s="294">
        <v>1</v>
      </c>
      <c r="AX38" s="294"/>
      <c r="AY38" s="294"/>
      <c r="AZ38" s="295">
        <f>SUM(AX38*10+AY38/2)/AW38*10</f>
        <v>0</v>
      </c>
      <c r="BA38" s="292">
        <f t="shared" si="30"/>
        <v>0</v>
      </c>
      <c r="BB38" s="299">
        <v>0</v>
      </c>
      <c r="BC38" s="292">
        <f t="shared" si="31"/>
        <v>0</v>
      </c>
      <c r="BD38" s="292" t="str">
        <f t="shared" si="32"/>
        <v>geen actie</v>
      </c>
      <c r="BE38" s="300">
        <v>66</v>
      </c>
      <c r="BI38" s="300"/>
      <c r="BJ38" s="300"/>
      <c r="BK38" s="300"/>
      <c r="BL38" s="300"/>
      <c r="BM38" s="300"/>
    </row>
    <row r="39" spans="1:65" ht="17.25" customHeight="1" x14ac:dyDescent="0.3">
      <c r="A39" s="284">
        <v>67</v>
      </c>
      <c r="B39" s="284" t="str">
        <f t="shared" si="20"/>
        <v>v</v>
      </c>
      <c r="C39" s="201"/>
      <c r="D39" s="318"/>
      <c r="E39" s="302"/>
      <c r="F39" s="311"/>
      <c r="G39" s="240"/>
      <c r="H39" s="289">
        <f t="shared" si="33"/>
        <v>0</v>
      </c>
      <c r="I39" s="284"/>
      <c r="J39" s="291">
        <f t="shared" si="21"/>
        <v>2019</v>
      </c>
      <c r="K39" s="292">
        <f t="shared" si="22"/>
        <v>0</v>
      </c>
      <c r="L39" s="293">
        <v>0</v>
      </c>
      <c r="M39" s="294">
        <v>1</v>
      </c>
      <c r="N39" s="294"/>
      <c r="O39" s="294"/>
      <c r="P39" s="295">
        <f t="shared" si="23"/>
        <v>0</v>
      </c>
      <c r="Q39" s="294">
        <v>1</v>
      </c>
      <c r="R39" s="294"/>
      <c r="S39" s="294"/>
      <c r="T39" s="295">
        <f t="shared" si="4"/>
        <v>0</v>
      </c>
      <c r="U39" s="294">
        <v>1</v>
      </c>
      <c r="V39" s="294"/>
      <c r="W39" s="294"/>
      <c r="X39" s="295">
        <f t="shared" si="24"/>
        <v>0</v>
      </c>
      <c r="Y39" s="294">
        <v>1</v>
      </c>
      <c r="Z39" s="294"/>
      <c r="AA39" s="294"/>
      <c r="AB39" s="295">
        <f t="shared" si="19"/>
        <v>0</v>
      </c>
      <c r="AC39" s="294">
        <v>1</v>
      </c>
      <c r="AD39" s="294"/>
      <c r="AE39" s="294"/>
      <c r="AF39" s="296">
        <f t="shared" si="25"/>
        <v>0</v>
      </c>
      <c r="AG39" s="294">
        <v>1</v>
      </c>
      <c r="AH39" s="294"/>
      <c r="AI39" s="294"/>
      <c r="AJ39" s="296">
        <f t="shared" si="26"/>
        <v>0</v>
      </c>
      <c r="AK39" s="294">
        <v>1</v>
      </c>
      <c r="AL39" s="294"/>
      <c r="AM39" s="294"/>
      <c r="AN39" s="297">
        <f t="shared" si="27"/>
        <v>0</v>
      </c>
      <c r="AO39" s="294">
        <v>1</v>
      </c>
      <c r="AP39" s="294"/>
      <c r="AQ39" s="294"/>
      <c r="AR39" s="298">
        <f t="shared" si="28"/>
        <v>0</v>
      </c>
      <c r="AS39" s="294">
        <v>1</v>
      </c>
      <c r="AT39" s="294"/>
      <c r="AU39" s="294"/>
      <c r="AV39" s="295">
        <f t="shared" si="29"/>
        <v>0</v>
      </c>
      <c r="AW39" s="294">
        <v>1</v>
      </c>
      <c r="AX39" s="294"/>
      <c r="AY39" s="294"/>
      <c r="AZ39" s="295">
        <f>SUM(AX39*10+AY39/2)/AW39*10</f>
        <v>0</v>
      </c>
      <c r="BA39" s="292">
        <f t="shared" si="30"/>
        <v>0</v>
      </c>
      <c r="BB39" s="299">
        <v>0</v>
      </c>
      <c r="BC39" s="292">
        <f t="shared" si="31"/>
        <v>0</v>
      </c>
      <c r="BD39" s="292" t="str">
        <f t="shared" si="32"/>
        <v>geen actie</v>
      </c>
      <c r="BE39" s="300">
        <v>67</v>
      </c>
      <c r="BI39" s="300"/>
      <c r="BJ39" s="300"/>
      <c r="BK39" s="300"/>
      <c r="BL39" s="300"/>
      <c r="BM39" s="300"/>
    </row>
    <row r="40" spans="1:65" ht="17.25" customHeight="1" x14ac:dyDescent="0.3">
      <c r="A40" s="284">
        <v>68</v>
      </c>
      <c r="B40" s="284" t="str">
        <f t="shared" si="20"/>
        <v>v</v>
      </c>
      <c r="C40" s="201"/>
      <c r="D40" s="318"/>
      <c r="E40" s="302"/>
      <c r="F40" s="311"/>
      <c r="G40" s="240"/>
      <c r="H40" s="289">
        <f t="shared" si="33"/>
        <v>0</v>
      </c>
      <c r="I40" s="284"/>
      <c r="J40" s="291">
        <f t="shared" si="21"/>
        <v>2019</v>
      </c>
      <c r="K40" s="292">
        <f t="shared" si="22"/>
        <v>0</v>
      </c>
      <c r="L40" s="293">
        <v>0</v>
      </c>
      <c r="M40" s="294">
        <v>1</v>
      </c>
      <c r="N40" s="294"/>
      <c r="O40" s="294"/>
      <c r="P40" s="295">
        <f t="shared" si="23"/>
        <v>0</v>
      </c>
      <c r="Q40" s="294">
        <v>1</v>
      </c>
      <c r="R40" s="294"/>
      <c r="S40" s="294"/>
      <c r="T40" s="295">
        <f t="shared" si="4"/>
        <v>0</v>
      </c>
      <c r="U40" s="294">
        <v>1</v>
      </c>
      <c r="V40" s="294"/>
      <c r="W40" s="294"/>
      <c r="X40" s="295">
        <f t="shared" si="24"/>
        <v>0</v>
      </c>
      <c r="Y40" s="294">
        <v>1</v>
      </c>
      <c r="Z40" s="294"/>
      <c r="AA40" s="294"/>
      <c r="AB40" s="295">
        <f>SUM(Z40*10+AA40/2)/Y40*10</f>
        <v>0</v>
      </c>
      <c r="AC40" s="294">
        <v>1</v>
      </c>
      <c r="AD40" s="294"/>
      <c r="AE40" s="294"/>
      <c r="AF40" s="296">
        <f t="shared" si="25"/>
        <v>0</v>
      </c>
      <c r="AG40" s="294">
        <v>1</v>
      </c>
      <c r="AH40" s="294"/>
      <c r="AI40" s="294"/>
      <c r="AJ40" s="296">
        <f t="shared" si="26"/>
        <v>0</v>
      </c>
      <c r="AK40" s="294">
        <v>1</v>
      </c>
      <c r="AL40" s="294"/>
      <c r="AM40" s="294"/>
      <c r="AN40" s="297">
        <f t="shared" si="27"/>
        <v>0</v>
      </c>
      <c r="AO40" s="294">
        <v>1</v>
      </c>
      <c r="AP40" s="294"/>
      <c r="AQ40" s="294"/>
      <c r="AR40" s="298">
        <f t="shared" si="28"/>
        <v>0</v>
      </c>
      <c r="AS40" s="294">
        <v>1</v>
      </c>
      <c r="AT40" s="294"/>
      <c r="AU40" s="294"/>
      <c r="AV40" s="295">
        <f t="shared" si="29"/>
        <v>0</v>
      </c>
      <c r="AW40" s="294">
        <v>1</v>
      </c>
      <c r="AX40" s="294"/>
      <c r="AY40" s="294"/>
      <c r="AZ40" s="295">
        <f>SUM(AX40*10+AY40/2)/AW40*10</f>
        <v>0</v>
      </c>
      <c r="BA40" s="292">
        <f t="shared" si="30"/>
        <v>0</v>
      </c>
      <c r="BB40" s="299">
        <v>0</v>
      </c>
      <c r="BC40" s="292">
        <f t="shared" si="31"/>
        <v>0</v>
      </c>
      <c r="BD40" s="292" t="str">
        <f t="shared" si="32"/>
        <v>geen actie</v>
      </c>
      <c r="BE40" s="300">
        <v>68</v>
      </c>
      <c r="BI40" s="300"/>
      <c r="BJ40" s="300"/>
      <c r="BK40" s="300"/>
      <c r="BL40" s="300"/>
      <c r="BM40" s="300"/>
    </row>
    <row r="41" spans="1:65" ht="17.25" customHeight="1" x14ac:dyDescent="0.3">
      <c r="A41" s="284">
        <v>69</v>
      </c>
      <c r="B41" s="284" t="str">
        <f t="shared" si="20"/>
        <v>v</v>
      </c>
      <c r="C41" s="201"/>
      <c r="D41" s="318"/>
      <c r="E41" s="302"/>
      <c r="F41" s="284"/>
      <c r="G41" s="307"/>
      <c r="H41" s="289">
        <f t="shared" si="33"/>
        <v>0</v>
      </c>
      <c r="I41" s="292"/>
      <c r="J41" s="291">
        <f t="shared" si="21"/>
        <v>2019</v>
      </c>
      <c r="K41" s="292">
        <f t="shared" si="22"/>
        <v>0</v>
      </c>
      <c r="L41" s="293">
        <v>0</v>
      </c>
      <c r="M41" s="294">
        <v>1</v>
      </c>
      <c r="N41" s="294"/>
      <c r="O41" s="294"/>
      <c r="P41" s="295">
        <f t="shared" si="23"/>
        <v>0</v>
      </c>
      <c r="Q41" s="294">
        <v>1</v>
      </c>
      <c r="R41" s="294"/>
      <c r="S41" s="294"/>
      <c r="T41" s="295">
        <f t="shared" si="4"/>
        <v>0</v>
      </c>
      <c r="U41" s="294">
        <v>1</v>
      </c>
      <c r="V41" s="294"/>
      <c r="W41" s="294"/>
      <c r="X41" s="295">
        <f t="shared" si="24"/>
        <v>0</v>
      </c>
      <c r="Y41" s="294">
        <v>1</v>
      </c>
      <c r="Z41" s="294"/>
      <c r="AA41" s="294"/>
      <c r="AB41" s="295">
        <f>SUM(Z41*10+AA41)/Y41*10</f>
        <v>0</v>
      </c>
      <c r="AC41" s="294">
        <v>1</v>
      </c>
      <c r="AD41" s="294"/>
      <c r="AE41" s="294"/>
      <c r="AF41" s="296">
        <f t="shared" si="25"/>
        <v>0</v>
      </c>
      <c r="AG41" s="294">
        <v>1</v>
      </c>
      <c r="AH41" s="294"/>
      <c r="AI41" s="294"/>
      <c r="AJ41" s="296">
        <f t="shared" si="26"/>
        <v>0</v>
      </c>
      <c r="AK41" s="294">
        <v>1</v>
      </c>
      <c r="AL41" s="294"/>
      <c r="AM41" s="294"/>
      <c r="AN41" s="297">
        <f t="shared" si="27"/>
        <v>0</v>
      </c>
      <c r="AO41" s="294">
        <v>1</v>
      </c>
      <c r="AP41" s="294"/>
      <c r="AQ41" s="294"/>
      <c r="AR41" s="298">
        <f t="shared" si="28"/>
        <v>0</v>
      </c>
      <c r="AS41" s="294">
        <v>1</v>
      </c>
      <c r="AT41" s="294"/>
      <c r="AU41" s="294"/>
      <c r="AV41" s="295">
        <f t="shared" si="29"/>
        <v>0</v>
      </c>
      <c r="AW41" s="294">
        <v>1</v>
      </c>
      <c r="AX41" s="294"/>
      <c r="AY41" s="294"/>
      <c r="AZ41" s="295">
        <f>SUM(AX41*10+AY41)/AW41*10</f>
        <v>0</v>
      </c>
      <c r="BA41" s="292">
        <f t="shared" si="30"/>
        <v>0</v>
      </c>
      <c r="BB41" s="299">
        <v>0</v>
      </c>
      <c r="BC41" s="292">
        <f t="shared" si="31"/>
        <v>0</v>
      </c>
      <c r="BD41" s="292" t="str">
        <f t="shared" si="32"/>
        <v>geen actie</v>
      </c>
      <c r="BE41" s="300">
        <v>69</v>
      </c>
      <c r="BG41" s="300"/>
      <c r="BH41" s="300"/>
      <c r="BI41" s="300"/>
      <c r="BJ41" s="300"/>
      <c r="BK41" s="300"/>
      <c r="BL41" s="300"/>
      <c r="BM41" s="300"/>
    </row>
    <row r="42" spans="1:65" ht="17.25" customHeight="1" x14ac:dyDescent="0.3">
      <c r="A42" s="284">
        <v>70</v>
      </c>
      <c r="B42" s="284" t="str">
        <f t="shared" si="20"/>
        <v>v</v>
      </c>
      <c r="C42" s="201"/>
      <c r="D42" s="318"/>
      <c r="E42" s="302"/>
      <c r="F42" s="311"/>
      <c r="G42" s="240"/>
      <c r="H42" s="289">
        <f t="shared" si="33"/>
        <v>0</v>
      </c>
      <c r="I42" s="284"/>
      <c r="J42" s="291">
        <f t="shared" si="21"/>
        <v>2019</v>
      </c>
      <c r="K42" s="292">
        <f t="shared" si="22"/>
        <v>0</v>
      </c>
      <c r="L42" s="293">
        <v>0</v>
      </c>
      <c r="M42" s="294">
        <v>1</v>
      </c>
      <c r="N42" s="294"/>
      <c r="O42" s="294"/>
      <c r="P42" s="295">
        <f t="shared" si="23"/>
        <v>0</v>
      </c>
      <c r="Q42" s="294">
        <v>1</v>
      </c>
      <c r="R42" s="294"/>
      <c r="S42" s="294"/>
      <c r="T42" s="295">
        <f>SUM(R42*10+S42/2)/Q42*10</f>
        <v>0</v>
      </c>
      <c r="U42" s="294">
        <v>1</v>
      </c>
      <c r="V42" s="294"/>
      <c r="W42" s="294"/>
      <c r="X42" s="295">
        <f t="shared" si="24"/>
        <v>0</v>
      </c>
      <c r="Y42" s="294">
        <v>1</v>
      </c>
      <c r="Z42" s="294"/>
      <c r="AA42" s="294"/>
      <c r="AB42" s="295">
        <f>SUM(Z42*10+AA42/2)/Y42*10</f>
        <v>0</v>
      </c>
      <c r="AC42" s="294">
        <v>1</v>
      </c>
      <c r="AD42" s="294"/>
      <c r="AE42" s="294"/>
      <c r="AF42" s="296">
        <f t="shared" si="25"/>
        <v>0</v>
      </c>
      <c r="AG42" s="294">
        <v>1</v>
      </c>
      <c r="AH42" s="294"/>
      <c r="AI42" s="294"/>
      <c r="AJ42" s="296">
        <f t="shared" si="26"/>
        <v>0</v>
      </c>
      <c r="AK42" s="294">
        <v>1</v>
      </c>
      <c r="AL42" s="294"/>
      <c r="AM42" s="294"/>
      <c r="AN42" s="297">
        <f t="shared" si="27"/>
        <v>0</v>
      </c>
      <c r="AO42" s="294">
        <v>1</v>
      </c>
      <c r="AP42" s="294"/>
      <c r="AQ42" s="294"/>
      <c r="AR42" s="298">
        <f t="shared" si="28"/>
        <v>0</v>
      </c>
      <c r="AS42" s="294">
        <v>1</v>
      </c>
      <c r="AT42" s="294"/>
      <c r="AU42" s="294"/>
      <c r="AV42" s="295">
        <f t="shared" si="29"/>
        <v>0</v>
      </c>
      <c r="AW42" s="294">
        <v>1</v>
      </c>
      <c r="AX42" s="294"/>
      <c r="AY42" s="294"/>
      <c r="AZ42" s="295">
        <f>SUM(AX42*10+AY42/2)/AW42*10</f>
        <v>0</v>
      </c>
      <c r="BA42" s="292">
        <f t="shared" si="30"/>
        <v>0</v>
      </c>
      <c r="BB42" s="299">
        <v>0</v>
      </c>
      <c r="BC42" s="292">
        <f t="shared" si="31"/>
        <v>0</v>
      </c>
      <c r="BD42" s="292" t="str">
        <f t="shared" si="32"/>
        <v>geen actie</v>
      </c>
      <c r="BE42" s="300">
        <v>70</v>
      </c>
      <c r="BI42" s="300"/>
      <c r="BJ42" s="300"/>
      <c r="BK42" s="300"/>
      <c r="BL42" s="300"/>
      <c r="BM42" s="300"/>
    </row>
    <row r="43" spans="1:65" ht="17.25" customHeight="1" x14ac:dyDescent="0.3">
      <c r="A43" s="284">
        <v>71</v>
      </c>
      <c r="B43" s="284" t="str">
        <f t="shared" si="20"/>
        <v>v</v>
      </c>
      <c r="C43" s="201"/>
      <c r="D43" s="318"/>
      <c r="E43" s="302"/>
      <c r="F43" s="311"/>
      <c r="G43" s="240"/>
      <c r="H43" s="289">
        <f t="shared" si="33"/>
        <v>0</v>
      </c>
      <c r="I43" s="284"/>
      <c r="J43" s="291">
        <f t="shared" si="21"/>
        <v>2019</v>
      </c>
      <c r="K43" s="292">
        <f t="shared" si="22"/>
        <v>0</v>
      </c>
      <c r="L43" s="293">
        <v>0</v>
      </c>
      <c r="M43" s="294">
        <v>1</v>
      </c>
      <c r="N43" s="294"/>
      <c r="O43" s="294"/>
      <c r="P43" s="295">
        <f t="shared" si="23"/>
        <v>0</v>
      </c>
      <c r="Q43" s="294">
        <v>1</v>
      </c>
      <c r="R43" s="294"/>
      <c r="S43" s="294"/>
      <c r="T43" s="295">
        <f>SUM(R43*10+S43)/Q43*10</f>
        <v>0</v>
      </c>
      <c r="U43" s="294">
        <v>1</v>
      </c>
      <c r="V43" s="294"/>
      <c r="W43" s="294"/>
      <c r="X43" s="295">
        <f t="shared" si="24"/>
        <v>0</v>
      </c>
      <c r="Y43" s="294">
        <v>1</v>
      </c>
      <c r="Z43" s="294"/>
      <c r="AA43" s="294"/>
      <c r="AB43" s="295">
        <f t="shared" ref="AB43:AB74" si="34">SUM(Z43*10+AA43)/Y43*10</f>
        <v>0</v>
      </c>
      <c r="AC43" s="294">
        <v>1</v>
      </c>
      <c r="AD43" s="294"/>
      <c r="AE43" s="294"/>
      <c r="AF43" s="296">
        <f t="shared" si="25"/>
        <v>0</v>
      </c>
      <c r="AG43" s="294">
        <v>1</v>
      </c>
      <c r="AH43" s="294"/>
      <c r="AI43" s="294"/>
      <c r="AJ43" s="296">
        <f t="shared" si="26"/>
        <v>0</v>
      </c>
      <c r="AK43" s="294">
        <v>1</v>
      </c>
      <c r="AL43" s="294"/>
      <c r="AM43" s="294"/>
      <c r="AN43" s="297">
        <f t="shared" si="27"/>
        <v>0</v>
      </c>
      <c r="AO43" s="294">
        <v>1</v>
      </c>
      <c r="AP43" s="294"/>
      <c r="AQ43" s="294"/>
      <c r="AR43" s="298">
        <f t="shared" si="28"/>
        <v>0</v>
      </c>
      <c r="AS43" s="294">
        <v>1</v>
      </c>
      <c r="AT43" s="294"/>
      <c r="AU43" s="294"/>
      <c r="AV43" s="295">
        <f t="shared" si="29"/>
        <v>0</v>
      </c>
      <c r="AW43" s="294">
        <v>1</v>
      </c>
      <c r="AX43" s="294"/>
      <c r="AY43" s="294"/>
      <c r="AZ43" s="295">
        <f>SUM(AX43*10+AY43)/AW43*10</f>
        <v>0</v>
      </c>
      <c r="BA43" s="292">
        <f t="shared" si="30"/>
        <v>0</v>
      </c>
      <c r="BB43" s="299">
        <v>0</v>
      </c>
      <c r="BC43" s="292">
        <f t="shared" si="31"/>
        <v>0</v>
      </c>
      <c r="BD43" s="292" t="str">
        <f t="shared" si="32"/>
        <v>geen actie</v>
      </c>
      <c r="BE43" s="300">
        <v>71</v>
      </c>
      <c r="BG43" s="300"/>
      <c r="BH43" s="300"/>
      <c r="BI43" s="300"/>
      <c r="BJ43" s="300"/>
      <c r="BK43" s="300"/>
      <c r="BL43" s="300"/>
      <c r="BM43" s="300"/>
    </row>
    <row r="44" spans="1:65" ht="17.25" customHeight="1" x14ac:dyDescent="0.3">
      <c r="A44" s="284">
        <v>72</v>
      </c>
      <c r="B44" s="284" t="str">
        <f t="shared" si="20"/>
        <v>v</v>
      </c>
      <c r="C44" s="201"/>
      <c r="D44" s="318"/>
      <c r="E44" s="302"/>
      <c r="F44" s="311"/>
      <c r="G44" s="240"/>
      <c r="H44" s="289">
        <f t="shared" si="33"/>
        <v>0</v>
      </c>
      <c r="I44" s="284"/>
      <c r="J44" s="291">
        <f t="shared" si="21"/>
        <v>2019</v>
      </c>
      <c r="K44" s="292">
        <f t="shared" si="22"/>
        <v>0</v>
      </c>
      <c r="L44" s="293">
        <v>0</v>
      </c>
      <c r="M44" s="294">
        <v>1</v>
      </c>
      <c r="N44" s="294"/>
      <c r="O44" s="294"/>
      <c r="P44" s="295">
        <f t="shared" si="23"/>
        <v>0</v>
      </c>
      <c r="Q44" s="294">
        <v>1</v>
      </c>
      <c r="R44" s="294"/>
      <c r="S44" s="294"/>
      <c r="T44" s="295">
        <f>SUM(R44*10+S44)/Q44*10</f>
        <v>0</v>
      </c>
      <c r="U44" s="294">
        <v>1</v>
      </c>
      <c r="V44" s="294"/>
      <c r="W44" s="294"/>
      <c r="X44" s="295">
        <f t="shared" si="24"/>
        <v>0</v>
      </c>
      <c r="Y44" s="294">
        <v>1</v>
      </c>
      <c r="Z44" s="294"/>
      <c r="AA44" s="294"/>
      <c r="AB44" s="295">
        <f t="shared" si="34"/>
        <v>0</v>
      </c>
      <c r="AC44" s="294">
        <v>1</v>
      </c>
      <c r="AD44" s="294"/>
      <c r="AE44" s="294"/>
      <c r="AF44" s="296">
        <f t="shared" si="25"/>
        <v>0</v>
      </c>
      <c r="AG44" s="294">
        <v>1</v>
      </c>
      <c r="AH44" s="294"/>
      <c r="AI44" s="294"/>
      <c r="AJ44" s="296">
        <f t="shared" si="26"/>
        <v>0</v>
      </c>
      <c r="AK44" s="294">
        <v>1</v>
      </c>
      <c r="AL44" s="294"/>
      <c r="AM44" s="294"/>
      <c r="AN44" s="297">
        <f t="shared" si="27"/>
        <v>0</v>
      </c>
      <c r="AO44" s="294">
        <v>1</v>
      </c>
      <c r="AP44" s="294"/>
      <c r="AQ44" s="294"/>
      <c r="AR44" s="298">
        <f t="shared" si="28"/>
        <v>0</v>
      </c>
      <c r="AS44" s="294">
        <v>1</v>
      </c>
      <c r="AT44" s="294"/>
      <c r="AU44" s="294"/>
      <c r="AV44" s="295">
        <f t="shared" si="29"/>
        <v>0</v>
      </c>
      <c r="AW44" s="294">
        <v>1</v>
      </c>
      <c r="AX44" s="294"/>
      <c r="AY44" s="294"/>
      <c r="AZ44" s="295">
        <f>SUM(AX44*10+AY44)/AW44*10</f>
        <v>0</v>
      </c>
      <c r="BA44" s="292">
        <f t="shared" si="30"/>
        <v>0</v>
      </c>
      <c r="BB44" s="299">
        <v>0</v>
      </c>
      <c r="BC44" s="292">
        <f t="shared" si="31"/>
        <v>0</v>
      </c>
      <c r="BD44" s="292" t="str">
        <f t="shared" si="32"/>
        <v>geen actie</v>
      </c>
      <c r="BE44" s="300">
        <v>72</v>
      </c>
      <c r="BI44" s="300"/>
      <c r="BJ44" s="300"/>
      <c r="BK44" s="300"/>
      <c r="BL44" s="300"/>
      <c r="BM44" s="300"/>
    </row>
    <row r="45" spans="1:65" ht="17.25" customHeight="1" x14ac:dyDescent="0.3">
      <c r="A45" s="284">
        <v>73</v>
      </c>
      <c r="B45" s="284" t="str">
        <f t="shared" si="20"/>
        <v>v</v>
      </c>
      <c r="C45" s="201"/>
      <c r="D45" s="318"/>
      <c r="E45" s="302"/>
      <c r="F45" s="311"/>
      <c r="G45" s="240"/>
      <c r="H45" s="289">
        <f t="shared" si="33"/>
        <v>0</v>
      </c>
      <c r="I45" s="284"/>
      <c r="J45" s="291">
        <f t="shared" si="21"/>
        <v>2019</v>
      </c>
      <c r="K45" s="292">
        <f t="shared" si="22"/>
        <v>0</v>
      </c>
      <c r="L45" s="293">
        <v>0</v>
      </c>
      <c r="M45" s="294">
        <v>1</v>
      </c>
      <c r="N45" s="294"/>
      <c r="O45" s="294"/>
      <c r="P45" s="295">
        <f t="shared" si="23"/>
        <v>0</v>
      </c>
      <c r="Q45" s="294">
        <v>1</v>
      </c>
      <c r="R45" s="294"/>
      <c r="S45" s="294"/>
      <c r="T45" s="295">
        <f>SUM(R45*10+S45)/Q45*10</f>
        <v>0</v>
      </c>
      <c r="U45" s="294">
        <v>1</v>
      </c>
      <c r="V45" s="294"/>
      <c r="W45" s="294"/>
      <c r="X45" s="295">
        <f t="shared" si="24"/>
        <v>0</v>
      </c>
      <c r="Y45" s="294">
        <v>1</v>
      </c>
      <c r="Z45" s="294"/>
      <c r="AA45" s="294"/>
      <c r="AB45" s="295">
        <f t="shared" si="34"/>
        <v>0</v>
      </c>
      <c r="AC45" s="294">
        <v>1</v>
      </c>
      <c r="AD45" s="294"/>
      <c r="AE45" s="294"/>
      <c r="AF45" s="296">
        <f t="shared" si="25"/>
        <v>0</v>
      </c>
      <c r="AG45" s="294">
        <v>1</v>
      </c>
      <c r="AH45" s="294"/>
      <c r="AI45" s="294"/>
      <c r="AJ45" s="296">
        <f t="shared" si="26"/>
        <v>0</v>
      </c>
      <c r="AK45" s="294">
        <v>1</v>
      </c>
      <c r="AL45" s="294"/>
      <c r="AM45" s="294"/>
      <c r="AN45" s="297">
        <f t="shared" si="27"/>
        <v>0</v>
      </c>
      <c r="AO45" s="294">
        <v>1</v>
      </c>
      <c r="AP45" s="294"/>
      <c r="AQ45" s="294"/>
      <c r="AR45" s="298">
        <f t="shared" si="28"/>
        <v>0</v>
      </c>
      <c r="AS45" s="294">
        <v>1</v>
      </c>
      <c r="AT45" s="294"/>
      <c r="AU45" s="294"/>
      <c r="AV45" s="295">
        <f t="shared" si="29"/>
        <v>0</v>
      </c>
      <c r="AW45" s="294">
        <v>1</v>
      </c>
      <c r="AX45" s="294"/>
      <c r="AY45" s="294"/>
      <c r="AZ45" s="295">
        <f>SUM(AX45*10+AY45/2)/AW45*10</f>
        <v>0</v>
      </c>
      <c r="BA45" s="292">
        <f t="shared" si="30"/>
        <v>0</v>
      </c>
      <c r="BB45" s="299">
        <v>0</v>
      </c>
      <c r="BC45" s="292">
        <f t="shared" si="31"/>
        <v>0</v>
      </c>
      <c r="BD45" s="292" t="str">
        <f t="shared" si="32"/>
        <v>geen actie</v>
      </c>
      <c r="BE45" s="300">
        <v>73</v>
      </c>
      <c r="BG45" s="300"/>
      <c r="BH45" s="300"/>
      <c r="BI45" s="300"/>
      <c r="BJ45" s="300"/>
      <c r="BK45" s="300"/>
      <c r="BL45" s="300"/>
      <c r="BM45" s="300"/>
    </row>
    <row r="46" spans="1:65" ht="17.25" customHeight="1" x14ac:dyDescent="0.3">
      <c r="A46" s="284">
        <v>74</v>
      </c>
      <c r="B46" s="284" t="str">
        <f t="shared" si="20"/>
        <v>v</v>
      </c>
      <c r="C46" s="201"/>
      <c r="D46" s="318"/>
      <c r="E46" s="321"/>
      <c r="F46" s="311"/>
      <c r="G46" s="240"/>
      <c r="H46" s="289">
        <f t="shared" si="33"/>
        <v>0</v>
      </c>
      <c r="I46" s="284"/>
      <c r="J46" s="291">
        <f t="shared" si="21"/>
        <v>2019</v>
      </c>
      <c r="K46" s="292">
        <f t="shared" si="22"/>
        <v>0</v>
      </c>
      <c r="L46" s="293">
        <v>0</v>
      </c>
      <c r="M46" s="294">
        <v>1</v>
      </c>
      <c r="N46" s="294"/>
      <c r="O46" s="294"/>
      <c r="P46" s="295">
        <f t="shared" si="23"/>
        <v>0</v>
      </c>
      <c r="Q46" s="294">
        <v>1</v>
      </c>
      <c r="R46" s="294"/>
      <c r="S46" s="294"/>
      <c r="T46" s="295">
        <f>SUM(R46*10+S46/2)/Q46*10</f>
        <v>0</v>
      </c>
      <c r="U46" s="294">
        <v>1</v>
      </c>
      <c r="V46" s="294"/>
      <c r="W46" s="294"/>
      <c r="X46" s="295">
        <f t="shared" si="24"/>
        <v>0</v>
      </c>
      <c r="Y46" s="294">
        <v>1</v>
      </c>
      <c r="Z46" s="294"/>
      <c r="AA46" s="294"/>
      <c r="AB46" s="295">
        <f t="shared" si="34"/>
        <v>0</v>
      </c>
      <c r="AC46" s="294">
        <v>1</v>
      </c>
      <c r="AD46" s="294"/>
      <c r="AE46" s="294"/>
      <c r="AF46" s="296">
        <f t="shared" si="25"/>
        <v>0</v>
      </c>
      <c r="AG46" s="294">
        <v>1</v>
      </c>
      <c r="AH46" s="294"/>
      <c r="AI46" s="294"/>
      <c r="AJ46" s="296">
        <f t="shared" si="26"/>
        <v>0</v>
      </c>
      <c r="AK46" s="294">
        <v>1</v>
      </c>
      <c r="AL46" s="294"/>
      <c r="AM46" s="294"/>
      <c r="AN46" s="297">
        <f t="shared" si="27"/>
        <v>0</v>
      </c>
      <c r="AO46" s="294">
        <v>1</v>
      </c>
      <c r="AP46" s="294"/>
      <c r="AQ46" s="294"/>
      <c r="AR46" s="298">
        <f t="shared" si="28"/>
        <v>0</v>
      </c>
      <c r="AS46" s="294">
        <v>1</v>
      </c>
      <c r="AT46" s="294"/>
      <c r="AU46" s="294"/>
      <c r="AV46" s="295">
        <f t="shared" si="29"/>
        <v>0</v>
      </c>
      <c r="AW46" s="294">
        <v>1</v>
      </c>
      <c r="AX46" s="294"/>
      <c r="AY46" s="294"/>
      <c r="AZ46" s="295">
        <f>SUM(AX46*10+AY46/2)/AW46*10</f>
        <v>0</v>
      </c>
      <c r="BA46" s="292">
        <f t="shared" si="30"/>
        <v>0</v>
      </c>
      <c r="BB46" s="299">
        <v>0</v>
      </c>
      <c r="BC46" s="292">
        <f t="shared" si="31"/>
        <v>0</v>
      </c>
      <c r="BD46" s="292" t="str">
        <f t="shared" si="32"/>
        <v>geen actie</v>
      </c>
      <c r="BE46" s="300">
        <v>74</v>
      </c>
      <c r="BI46" s="300"/>
      <c r="BJ46" s="300"/>
      <c r="BK46" s="300"/>
      <c r="BL46" s="300"/>
      <c r="BM46" s="300"/>
    </row>
    <row r="47" spans="1:65" ht="17.25" customHeight="1" x14ac:dyDescent="0.3">
      <c r="A47" s="284">
        <v>75</v>
      </c>
      <c r="B47" s="284" t="str">
        <f t="shared" si="20"/>
        <v>v</v>
      </c>
      <c r="C47" s="201"/>
      <c r="D47" s="318"/>
      <c r="E47" s="302"/>
      <c r="F47" s="284"/>
      <c r="G47" s="307"/>
      <c r="H47" s="289">
        <f t="shared" si="33"/>
        <v>0</v>
      </c>
      <c r="I47" s="292"/>
      <c r="J47" s="291">
        <f t="shared" si="21"/>
        <v>2019</v>
      </c>
      <c r="K47" s="292">
        <f t="shared" si="22"/>
        <v>0</v>
      </c>
      <c r="L47" s="293">
        <v>0</v>
      </c>
      <c r="M47" s="294">
        <v>1</v>
      </c>
      <c r="N47" s="294"/>
      <c r="O47" s="294"/>
      <c r="P47" s="295">
        <f t="shared" si="23"/>
        <v>0</v>
      </c>
      <c r="Q47" s="294">
        <v>1</v>
      </c>
      <c r="R47" s="294"/>
      <c r="S47" s="294"/>
      <c r="T47" s="295">
        <f t="shared" ref="T47:T78" si="35">SUM(R47*10+S47)/Q47*10</f>
        <v>0</v>
      </c>
      <c r="U47" s="294">
        <v>1</v>
      </c>
      <c r="V47" s="294"/>
      <c r="W47" s="294"/>
      <c r="X47" s="295">
        <f t="shared" si="24"/>
        <v>0</v>
      </c>
      <c r="Y47" s="294">
        <v>1</v>
      </c>
      <c r="Z47" s="294"/>
      <c r="AA47" s="294"/>
      <c r="AB47" s="295">
        <f t="shared" si="34"/>
        <v>0</v>
      </c>
      <c r="AC47" s="294">
        <v>1</v>
      </c>
      <c r="AD47" s="294"/>
      <c r="AE47" s="294"/>
      <c r="AF47" s="296">
        <f t="shared" si="25"/>
        <v>0</v>
      </c>
      <c r="AG47" s="294">
        <v>1</v>
      </c>
      <c r="AH47" s="294"/>
      <c r="AI47" s="294"/>
      <c r="AJ47" s="296">
        <f t="shared" si="26"/>
        <v>0</v>
      </c>
      <c r="AK47" s="294">
        <v>1</v>
      </c>
      <c r="AL47" s="294"/>
      <c r="AM47" s="294"/>
      <c r="AN47" s="297">
        <f t="shared" si="27"/>
        <v>0</v>
      </c>
      <c r="AO47" s="294">
        <v>1</v>
      </c>
      <c r="AP47" s="294"/>
      <c r="AQ47" s="294"/>
      <c r="AR47" s="298">
        <f t="shared" si="28"/>
        <v>0</v>
      </c>
      <c r="AS47" s="294">
        <v>1</v>
      </c>
      <c r="AT47" s="294"/>
      <c r="AU47" s="294"/>
      <c r="AV47" s="295">
        <f t="shared" si="29"/>
        <v>0</v>
      </c>
      <c r="AW47" s="294">
        <v>1</v>
      </c>
      <c r="AX47" s="294"/>
      <c r="AY47" s="294"/>
      <c r="AZ47" s="295">
        <f t="shared" ref="AZ47:AZ78" si="36">SUM(AX47*10+AY47)/AW47*10</f>
        <v>0</v>
      </c>
      <c r="BA47" s="292">
        <f t="shared" si="30"/>
        <v>0</v>
      </c>
      <c r="BB47" s="299">
        <v>0</v>
      </c>
      <c r="BC47" s="292">
        <f t="shared" si="31"/>
        <v>0</v>
      </c>
      <c r="BD47" s="292" t="str">
        <f t="shared" si="32"/>
        <v>geen actie</v>
      </c>
      <c r="BE47" s="300">
        <v>75</v>
      </c>
      <c r="BG47" s="300"/>
      <c r="BH47" s="300"/>
      <c r="BI47" s="300"/>
      <c r="BJ47" s="300"/>
      <c r="BK47" s="300"/>
      <c r="BL47" s="300"/>
      <c r="BM47" s="300"/>
    </row>
    <row r="48" spans="1:65" ht="17.25" customHeight="1" x14ac:dyDescent="0.3">
      <c r="A48" s="284">
        <v>76</v>
      </c>
      <c r="B48" s="284" t="str">
        <f t="shared" si="20"/>
        <v>v</v>
      </c>
      <c r="C48" s="201"/>
      <c r="D48" s="318"/>
      <c r="E48" s="322"/>
      <c r="F48" s="284"/>
      <c r="G48" s="442"/>
      <c r="H48" s="323">
        <f t="shared" si="33"/>
        <v>0</v>
      </c>
      <c r="I48" s="443"/>
      <c r="J48" s="291">
        <f t="shared" si="21"/>
        <v>2019</v>
      </c>
      <c r="K48" s="292">
        <f t="shared" si="22"/>
        <v>0</v>
      </c>
      <c r="L48" s="293">
        <v>0</v>
      </c>
      <c r="M48" s="294">
        <v>1</v>
      </c>
      <c r="N48" s="294"/>
      <c r="O48" s="294"/>
      <c r="P48" s="295">
        <f t="shared" si="23"/>
        <v>0</v>
      </c>
      <c r="Q48" s="294">
        <v>1</v>
      </c>
      <c r="R48" s="294"/>
      <c r="S48" s="294"/>
      <c r="T48" s="295">
        <f t="shared" si="35"/>
        <v>0</v>
      </c>
      <c r="U48" s="294">
        <v>1</v>
      </c>
      <c r="V48" s="294"/>
      <c r="W48" s="294"/>
      <c r="X48" s="295">
        <f t="shared" si="24"/>
        <v>0</v>
      </c>
      <c r="Y48" s="294">
        <v>1</v>
      </c>
      <c r="Z48" s="294"/>
      <c r="AA48" s="294"/>
      <c r="AB48" s="295">
        <f t="shared" si="34"/>
        <v>0</v>
      </c>
      <c r="AC48" s="294">
        <v>1</v>
      </c>
      <c r="AD48" s="294"/>
      <c r="AE48" s="294"/>
      <c r="AF48" s="296">
        <f t="shared" si="25"/>
        <v>0</v>
      </c>
      <c r="AG48" s="294">
        <v>1</v>
      </c>
      <c r="AH48" s="294"/>
      <c r="AI48" s="294"/>
      <c r="AJ48" s="296">
        <f t="shared" si="26"/>
        <v>0</v>
      </c>
      <c r="AK48" s="294">
        <v>1</v>
      </c>
      <c r="AL48" s="294"/>
      <c r="AM48" s="294"/>
      <c r="AN48" s="297">
        <f t="shared" si="27"/>
        <v>0</v>
      </c>
      <c r="AO48" s="294">
        <v>1</v>
      </c>
      <c r="AP48" s="294"/>
      <c r="AQ48" s="294"/>
      <c r="AR48" s="298">
        <f t="shared" si="28"/>
        <v>0</v>
      </c>
      <c r="AS48" s="294">
        <v>1</v>
      </c>
      <c r="AT48" s="294"/>
      <c r="AU48" s="294"/>
      <c r="AV48" s="295">
        <f t="shared" si="29"/>
        <v>0</v>
      </c>
      <c r="AW48" s="294">
        <v>1</v>
      </c>
      <c r="AX48" s="294"/>
      <c r="AY48" s="294"/>
      <c r="AZ48" s="295">
        <f t="shared" si="36"/>
        <v>0</v>
      </c>
      <c r="BA48" s="292">
        <f t="shared" si="30"/>
        <v>0</v>
      </c>
      <c r="BB48" s="299">
        <v>0</v>
      </c>
      <c r="BC48" s="292">
        <f t="shared" si="31"/>
        <v>0</v>
      </c>
      <c r="BD48" s="292" t="str">
        <f t="shared" si="32"/>
        <v>geen actie</v>
      </c>
      <c r="BE48" s="300">
        <v>76</v>
      </c>
    </row>
    <row r="49" spans="1:57" ht="17.25" customHeight="1" x14ac:dyDescent="0.3">
      <c r="A49" s="284">
        <v>77</v>
      </c>
      <c r="B49" s="284" t="str">
        <f t="shared" si="20"/>
        <v>v</v>
      </c>
      <c r="C49" s="201"/>
      <c r="D49" s="324"/>
      <c r="E49" s="302"/>
      <c r="F49" s="290"/>
      <c r="G49" s="288"/>
      <c r="H49" s="289">
        <f t="shared" si="33"/>
        <v>0</v>
      </c>
      <c r="I49" s="305"/>
      <c r="J49" s="291">
        <f t="shared" si="21"/>
        <v>2019</v>
      </c>
      <c r="K49" s="292">
        <f t="shared" si="22"/>
        <v>0</v>
      </c>
      <c r="L49" s="293">
        <v>0</v>
      </c>
      <c r="M49" s="294">
        <v>1</v>
      </c>
      <c r="N49" s="294"/>
      <c r="O49" s="294"/>
      <c r="P49" s="295">
        <f t="shared" si="23"/>
        <v>0</v>
      </c>
      <c r="Q49" s="294">
        <v>1</v>
      </c>
      <c r="R49" s="294"/>
      <c r="S49" s="294"/>
      <c r="T49" s="295">
        <f t="shared" si="35"/>
        <v>0</v>
      </c>
      <c r="U49" s="294">
        <v>1</v>
      </c>
      <c r="V49" s="294"/>
      <c r="W49" s="294"/>
      <c r="X49" s="295">
        <f t="shared" si="24"/>
        <v>0</v>
      </c>
      <c r="Y49" s="294">
        <v>1</v>
      </c>
      <c r="Z49" s="294"/>
      <c r="AA49" s="294"/>
      <c r="AB49" s="295">
        <f t="shared" si="34"/>
        <v>0</v>
      </c>
      <c r="AC49" s="294">
        <v>1</v>
      </c>
      <c r="AD49" s="294"/>
      <c r="AE49" s="294"/>
      <c r="AF49" s="296">
        <f t="shared" si="25"/>
        <v>0</v>
      </c>
      <c r="AG49" s="294">
        <v>1</v>
      </c>
      <c r="AH49" s="294"/>
      <c r="AI49" s="294"/>
      <c r="AJ49" s="296">
        <f t="shared" si="26"/>
        <v>0</v>
      </c>
      <c r="AK49" s="294">
        <v>1</v>
      </c>
      <c r="AL49" s="294"/>
      <c r="AM49" s="294"/>
      <c r="AN49" s="297">
        <f t="shared" si="27"/>
        <v>0</v>
      </c>
      <c r="AO49" s="294">
        <v>1</v>
      </c>
      <c r="AP49" s="294"/>
      <c r="AQ49" s="294"/>
      <c r="AR49" s="298">
        <f t="shared" si="28"/>
        <v>0</v>
      </c>
      <c r="AS49" s="294">
        <v>1</v>
      </c>
      <c r="AT49" s="294"/>
      <c r="AU49" s="294"/>
      <c r="AV49" s="295">
        <f t="shared" si="29"/>
        <v>0</v>
      </c>
      <c r="AW49" s="294">
        <v>1</v>
      </c>
      <c r="AX49" s="294"/>
      <c r="AY49" s="294"/>
      <c r="AZ49" s="295">
        <f t="shared" si="36"/>
        <v>0</v>
      </c>
      <c r="BA49" s="292">
        <f t="shared" si="30"/>
        <v>0</v>
      </c>
      <c r="BB49" s="299">
        <v>0</v>
      </c>
      <c r="BC49" s="292">
        <f t="shared" si="31"/>
        <v>0</v>
      </c>
      <c r="BD49" s="292" t="str">
        <f t="shared" si="32"/>
        <v>geen actie</v>
      </c>
      <c r="BE49" s="300">
        <v>77</v>
      </c>
    </row>
    <row r="50" spans="1:57" ht="17.25" customHeight="1" x14ac:dyDescent="0.3">
      <c r="A50" s="284">
        <v>78</v>
      </c>
      <c r="B50" s="284" t="str">
        <f t="shared" si="20"/>
        <v>v</v>
      </c>
      <c r="C50" s="201"/>
      <c r="D50" s="324"/>
      <c r="E50" s="302"/>
      <c r="F50" s="287"/>
      <c r="G50" s="288"/>
      <c r="H50" s="289">
        <f t="shared" si="33"/>
        <v>0</v>
      </c>
      <c r="I50" s="290"/>
      <c r="J50" s="291">
        <f t="shared" si="21"/>
        <v>2019</v>
      </c>
      <c r="K50" s="292">
        <f t="shared" si="22"/>
        <v>0</v>
      </c>
      <c r="L50" s="293">
        <v>0</v>
      </c>
      <c r="M50" s="294">
        <v>1</v>
      </c>
      <c r="N50" s="294"/>
      <c r="O50" s="294"/>
      <c r="P50" s="295">
        <f t="shared" si="23"/>
        <v>0</v>
      </c>
      <c r="Q50" s="294">
        <v>1</v>
      </c>
      <c r="R50" s="294"/>
      <c r="S50" s="294"/>
      <c r="T50" s="295">
        <f t="shared" si="35"/>
        <v>0</v>
      </c>
      <c r="U50" s="294">
        <v>1</v>
      </c>
      <c r="V50" s="294"/>
      <c r="W50" s="294"/>
      <c r="X50" s="295">
        <f t="shared" si="24"/>
        <v>0</v>
      </c>
      <c r="Y50" s="294">
        <v>1</v>
      </c>
      <c r="Z50" s="294"/>
      <c r="AA50" s="294"/>
      <c r="AB50" s="295">
        <f t="shared" si="34"/>
        <v>0</v>
      </c>
      <c r="AC50" s="294">
        <v>1</v>
      </c>
      <c r="AD50" s="294"/>
      <c r="AE50" s="294"/>
      <c r="AF50" s="296">
        <f t="shared" si="25"/>
        <v>0</v>
      </c>
      <c r="AG50" s="294">
        <v>1</v>
      </c>
      <c r="AH50" s="294"/>
      <c r="AI50" s="294"/>
      <c r="AJ50" s="296">
        <f t="shared" si="26"/>
        <v>0</v>
      </c>
      <c r="AK50" s="294">
        <v>1</v>
      </c>
      <c r="AL50" s="294"/>
      <c r="AM50" s="294"/>
      <c r="AN50" s="297">
        <f t="shared" si="27"/>
        <v>0</v>
      </c>
      <c r="AO50" s="294">
        <v>1</v>
      </c>
      <c r="AP50" s="294"/>
      <c r="AQ50" s="294"/>
      <c r="AR50" s="298">
        <f t="shared" si="28"/>
        <v>0</v>
      </c>
      <c r="AS50" s="294">
        <v>1</v>
      </c>
      <c r="AT50" s="294"/>
      <c r="AU50" s="294"/>
      <c r="AV50" s="295">
        <f t="shared" si="29"/>
        <v>0</v>
      </c>
      <c r="AW50" s="294">
        <v>1</v>
      </c>
      <c r="AX50" s="294"/>
      <c r="AY50" s="294"/>
      <c r="AZ50" s="295">
        <f t="shared" si="36"/>
        <v>0</v>
      </c>
      <c r="BA50" s="292">
        <f t="shared" si="30"/>
        <v>0</v>
      </c>
      <c r="BB50" s="299">
        <v>0</v>
      </c>
      <c r="BC50" s="292">
        <f t="shared" si="31"/>
        <v>0</v>
      </c>
      <c r="BD50" s="292" t="str">
        <f t="shared" si="32"/>
        <v>geen actie</v>
      </c>
      <c r="BE50" s="300">
        <v>78</v>
      </c>
    </row>
    <row r="51" spans="1:57" ht="17.25" customHeight="1" x14ac:dyDescent="0.3">
      <c r="A51" s="284">
        <v>79</v>
      </c>
      <c r="B51" s="284" t="str">
        <f t="shared" si="20"/>
        <v>v</v>
      </c>
      <c r="C51" s="201"/>
      <c r="D51" s="318"/>
      <c r="E51" s="302"/>
      <c r="F51" s="287"/>
      <c r="G51" s="288"/>
      <c r="H51" s="289">
        <f t="shared" si="33"/>
        <v>0</v>
      </c>
      <c r="I51" s="290"/>
      <c r="J51" s="291">
        <f t="shared" si="21"/>
        <v>2019</v>
      </c>
      <c r="K51" s="292">
        <f t="shared" si="22"/>
        <v>0</v>
      </c>
      <c r="L51" s="293">
        <v>0</v>
      </c>
      <c r="M51" s="294">
        <v>1</v>
      </c>
      <c r="N51" s="294"/>
      <c r="O51" s="294"/>
      <c r="P51" s="295">
        <f t="shared" si="23"/>
        <v>0</v>
      </c>
      <c r="Q51" s="294">
        <v>1</v>
      </c>
      <c r="R51" s="294"/>
      <c r="S51" s="294"/>
      <c r="T51" s="295">
        <f t="shared" si="35"/>
        <v>0</v>
      </c>
      <c r="U51" s="294">
        <v>1</v>
      </c>
      <c r="V51" s="294"/>
      <c r="W51" s="294"/>
      <c r="X51" s="295">
        <f t="shared" si="24"/>
        <v>0</v>
      </c>
      <c r="Y51" s="294">
        <v>1</v>
      </c>
      <c r="Z51" s="294"/>
      <c r="AA51" s="294"/>
      <c r="AB51" s="295">
        <f t="shared" si="34"/>
        <v>0</v>
      </c>
      <c r="AC51" s="294">
        <v>1</v>
      </c>
      <c r="AD51" s="294"/>
      <c r="AE51" s="294"/>
      <c r="AF51" s="296">
        <f t="shared" si="25"/>
        <v>0</v>
      </c>
      <c r="AG51" s="294">
        <v>1</v>
      </c>
      <c r="AH51" s="294"/>
      <c r="AI51" s="294"/>
      <c r="AJ51" s="296">
        <f t="shared" si="26"/>
        <v>0</v>
      </c>
      <c r="AK51" s="294">
        <v>1</v>
      </c>
      <c r="AL51" s="294"/>
      <c r="AM51" s="294"/>
      <c r="AN51" s="297">
        <f t="shared" si="27"/>
        <v>0</v>
      </c>
      <c r="AO51" s="294">
        <v>1</v>
      </c>
      <c r="AP51" s="294"/>
      <c r="AQ51" s="294"/>
      <c r="AR51" s="298">
        <f t="shared" si="28"/>
        <v>0</v>
      </c>
      <c r="AS51" s="294">
        <v>1</v>
      </c>
      <c r="AT51" s="294"/>
      <c r="AU51" s="294"/>
      <c r="AV51" s="295">
        <f t="shared" si="29"/>
        <v>0</v>
      </c>
      <c r="AW51" s="294">
        <v>1</v>
      </c>
      <c r="AX51" s="294"/>
      <c r="AY51" s="294"/>
      <c r="AZ51" s="295">
        <f t="shared" si="36"/>
        <v>0</v>
      </c>
      <c r="BA51" s="292">
        <f t="shared" si="30"/>
        <v>0</v>
      </c>
      <c r="BB51" s="299">
        <v>0</v>
      </c>
      <c r="BC51" s="292">
        <f t="shared" si="31"/>
        <v>0</v>
      </c>
      <c r="BD51" s="292" t="str">
        <f t="shared" si="32"/>
        <v>geen actie</v>
      </c>
      <c r="BE51" s="300">
        <v>79</v>
      </c>
    </row>
    <row r="52" spans="1:57" ht="17.25" customHeight="1" x14ac:dyDescent="0.3">
      <c r="A52" s="284">
        <v>80</v>
      </c>
      <c r="B52" s="284" t="str">
        <f t="shared" si="20"/>
        <v>v</v>
      </c>
      <c r="C52" s="201"/>
      <c r="D52" s="318"/>
      <c r="E52" s="302"/>
      <c r="F52" s="290"/>
      <c r="G52" s="288"/>
      <c r="H52" s="289">
        <f t="shared" si="33"/>
        <v>0</v>
      </c>
      <c r="I52" s="305"/>
      <c r="J52" s="291">
        <f t="shared" si="21"/>
        <v>2019</v>
      </c>
      <c r="K52" s="292">
        <f t="shared" si="22"/>
        <v>0</v>
      </c>
      <c r="L52" s="293">
        <v>0</v>
      </c>
      <c r="M52" s="294">
        <v>1</v>
      </c>
      <c r="N52" s="294"/>
      <c r="O52" s="294"/>
      <c r="P52" s="295">
        <f t="shared" si="23"/>
        <v>0</v>
      </c>
      <c r="Q52" s="294">
        <v>1</v>
      </c>
      <c r="R52" s="294"/>
      <c r="S52" s="294"/>
      <c r="T52" s="295">
        <f t="shared" si="35"/>
        <v>0</v>
      </c>
      <c r="U52" s="294">
        <v>1</v>
      </c>
      <c r="V52" s="294"/>
      <c r="W52" s="294"/>
      <c r="X52" s="295">
        <f t="shared" si="24"/>
        <v>0</v>
      </c>
      <c r="Y52" s="294">
        <v>1</v>
      </c>
      <c r="Z52" s="294"/>
      <c r="AA52" s="294"/>
      <c r="AB52" s="295">
        <f t="shared" si="34"/>
        <v>0</v>
      </c>
      <c r="AC52" s="294">
        <v>1</v>
      </c>
      <c r="AD52" s="294"/>
      <c r="AE52" s="294"/>
      <c r="AF52" s="296">
        <f t="shared" si="25"/>
        <v>0</v>
      </c>
      <c r="AG52" s="294">
        <v>1</v>
      </c>
      <c r="AH52" s="294"/>
      <c r="AI52" s="294"/>
      <c r="AJ52" s="296">
        <f t="shared" si="26"/>
        <v>0</v>
      </c>
      <c r="AK52" s="294">
        <v>1</v>
      </c>
      <c r="AL52" s="294"/>
      <c r="AM52" s="294"/>
      <c r="AN52" s="297">
        <f t="shared" si="27"/>
        <v>0</v>
      </c>
      <c r="AO52" s="294">
        <v>1</v>
      </c>
      <c r="AP52" s="294"/>
      <c r="AQ52" s="294"/>
      <c r="AR52" s="298">
        <f t="shared" si="28"/>
        <v>0</v>
      </c>
      <c r="AS52" s="294">
        <v>1</v>
      </c>
      <c r="AT52" s="294"/>
      <c r="AU52" s="294"/>
      <c r="AV52" s="295">
        <f t="shared" si="29"/>
        <v>0</v>
      </c>
      <c r="AW52" s="294">
        <v>1</v>
      </c>
      <c r="AX52" s="294"/>
      <c r="AY52" s="294"/>
      <c r="AZ52" s="295">
        <f t="shared" si="36"/>
        <v>0</v>
      </c>
      <c r="BA52" s="292">
        <f t="shared" si="30"/>
        <v>0</v>
      </c>
      <c r="BB52" s="299">
        <v>0</v>
      </c>
      <c r="BC52" s="292">
        <f t="shared" si="31"/>
        <v>0</v>
      </c>
      <c r="BD52" s="292" t="str">
        <f t="shared" si="32"/>
        <v>geen actie</v>
      </c>
      <c r="BE52" s="300">
        <v>80</v>
      </c>
    </row>
    <row r="53" spans="1:57" ht="17.25" customHeight="1" x14ac:dyDescent="0.3">
      <c r="A53" s="284">
        <v>81</v>
      </c>
      <c r="B53" s="284" t="str">
        <f t="shared" si="20"/>
        <v>v</v>
      </c>
      <c r="C53" s="201"/>
      <c r="D53" s="318"/>
      <c r="E53" s="302"/>
      <c r="F53" s="287"/>
      <c r="G53" s="307"/>
      <c r="H53" s="289">
        <f t="shared" si="33"/>
        <v>0</v>
      </c>
      <c r="I53" s="290"/>
      <c r="J53" s="291">
        <f t="shared" si="21"/>
        <v>2019</v>
      </c>
      <c r="K53" s="292">
        <f t="shared" si="22"/>
        <v>0</v>
      </c>
      <c r="L53" s="293">
        <v>0</v>
      </c>
      <c r="M53" s="294">
        <v>1</v>
      </c>
      <c r="N53" s="294"/>
      <c r="O53" s="294"/>
      <c r="P53" s="295">
        <f t="shared" si="23"/>
        <v>0</v>
      </c>
      <c r="Q53" s="294">
        <v>1</v>
      </c>
      <c r="R53" s="294"/>
      <c r="S53" s="294"/>
      <c r="T53" s="295">
        <f t="shared" si="35"/>
        <v>0</v>
      </c>
      <c r="U53" s="294">
        <v>1</v>
      </c>
      <c r="V53" s="294"/>
      <c r="W53" s="294"/>
      <c r="X53" s="295">
        <f t="shared" si="24"/>
        <v>0</v>
      </c>
      <c r="Y53" s="294">
        <v>1</v>
      </c>
      <c r="Z53" s="294"/>
      <c r="AA53" s="294"/>
      <c r="AB53" s="295">
        <f t="shared" si="34"/>
        <v>0</v>
      </c>
      <c r="AC53" s="294">
        <v>1</v>
      </c>
      <c r="AD53" s="294"/>
      <c r="AE53" s="294"/>
      <c r="AF53" s="296">
        <f t="shared" si="25"/>
        <v>0</v>
      </c>
      <c r="AG53" s="294">
        <v>1</v>
      </c>
      <c r="AH53" s="294"/>
      <c r="AI53" s="294"/>
      <c r="AJ53" s="296">
        <f t="shared" si="26"/>
        <v>0</v>
      </c>
      <c r="AK53" s="294">
        <v>1</v>
      </c>
      <c r="AL53" s="294"/>
      <c r="AM53" s="294"/>
      <c r="AN53" s="297">
        <f t="shared" si="27"/>
        <v>0</v>
      </c>
      <c r="AO53" s="294">
        <v>1</v>
      </c>
      <c r="AP53" s="294"/>
      <c r="AQ53" s="294"/>
      <c r="AR53" s="298">
        <f t="shared" si="28"/>
        <v>0</v>
      </c>
      <c r="AS53" s="294">
        <v>1</v>
      </c>
      <c r="AT53" s="294"/>
      <c r="AU53" s="294"/>
      <c r="AV53" s="295">
        <f t="shared" si="29"/>
        <v>0</v>
      </c>
      <c r="AW53" s="294">
        <v>1</v>
      </c>
      <c r="AX53" s="294"/>
      <c r="AY53" s="294"/>
      <c r="AZ53" s="295">
        <f t="shared" si="36"/>
        <v>0</v>
      </c>
      <c r="BA53" s="292">
        <f t="shared" si="30"/>
        <v>0</v>
      </c>
      <c r="BB53" s="299">
        <v>0</v>
      </c>
      <c r="BC53" s="292">
        <f t="shared" si="31"/>
        <v>0</v>
      </c>
      <c r="BD53" s="292" t="str">
        <f t="shared" si="32"/>
        <v>geen actie</v>
      </c>
      <c r="BE53" s="300">
        <v>81</v>
      </c>
    </row>
    <row r="54" spans="1:57" ht="17.25" customHeight="1" x14ac:dyDescent="0.3">
      <c r="A54" s="284">
        <v>82</v>
      </c>
      <c r="B54" s="284" t="str">
        <f t="shared" si="20"/>
        <v>v</v>
      </c>
      <c r="C54" s="201"/>
      <c r="D54" s="318"/>
      <c r="E54" s="302"/>
      <c r="F54" s="290"/>
      <c r="G54" s="288"/>
      <c r="H54" s="289">
        <f t="shared" si="33"/>
        <v>0</v>
      </c>
      <c r="I54" s="305"/>
      <c r="J54" s="291">
        <f t="shared" si="21"/>
        <v>2019</v>
      </c>
      <c r="K54" s="292">
        <f t="shared" si="22"/>
        <v>0</v>
      </c>
      <c r="L54" s="293">
        <v>0</v>
      </c>
      <c r="M54" s="294">
        <v>1</v>
      </c>
      <c r="N54" s="294"/>
      <c r="O54" s="294"/>
      <c r="P54" s="295">
        <f t="shared" si="23"/>
        <v>0</v>
      </c>
      <c r="Q54" s="294">
        <v>1</v>
      </c>
      <c r="R54" s="294"/>
      <c r="S54" s="294"/>
      <c r="T54" s="295">
        <f t="shared" si="35"/>
        <v>0</v>
      </c>
      <c r="U54" s="294">
        <v>1</v>
      </c>
      <c r="V54" s="294"/>
      <c r="W54" s="294"/>
      <c r="X54" s="295">
        <f t="shared" si="24"/>
        <v>0</v>
      </c>
      <c r="Y54" s="294">
        <v>1</v>
      </c>
      <c r="Z54" s="294"/>
      <c r="AA54" s="294"/>
      <c r="AB54" s="295">
        <f t="shared" si="34"/>
        <v>0</v>
      </c>
      <c r="AC54" s="294">
        <v>1</v>
      </c>
      <c r="AD54" s="294"/>
      <c r="AE54" s="294"/>
      <c r="AF54" s="296">
        <f t="shared" si="25"/>
        <v>0</v>
      </c>
      <c r="AG54" s="294">
        <v>1</v>
      </c>
      <c r="AH54" s="294"/>
      <c r="AI54" s="294"/>
      <c r="AJ54" s="296">
        <f t="shared" si="26"/>
        <v>0</v>
      </c>
      <c r="AK54" s="294">
        <v>1</v>
      </c>
      <c r="AL54" s="294"/>
      <c r="AM54" s="294"/>
      <c r="AN54" s="297">
        <f t="shared" si="27"/>
        <v>0</v>
      </c>
      <c r="AO54" s="294">
        <v>1</v>
      </c>
      <c r="AP54" s="294"/>
      <c r="AQ54" s="294"/>
      <c r="AR54" s="298">
        <f t="shared" si="28"/>
        <v>0</v>
      </c>
      <c r="AS54" s="294">
        <v>1</v>
      </c>
      <c r="AT54" s="294"/>
      <c r="AU54" s="294"/>
      <c r="AV54" s="295">
        <f t="shared" si="29"/>
        <v>0</v>
      </c>
      <c r="AW54" s="294">
        <v>1</v>
      </c>
      <c r="AX54" s="294"/>
      <c r="AY54" s="294"/>
      <c r="AZ54" s="295">
        <f t="shared" si="36"/>
        <v>0</v>
      </c>
      <c r="BA54" s="292">
        <f t="shared" si="30"/>
        <v>0</v>
      </c>
      <c r="BB54" s="299">
        <v>0</v>
      </c>
      <c r="BC54" s="292">
        <f t="shared" si="31"/>
        <v>0</v>
      </c>
      <c r="BD54" s="292" t="str">
        <f t="shared" si="32"/>
        <v>geen actie</v>
      </c>
      <c r="BE54" s="300">
        <v>82</v>
      </c>
    </row>
    <row r="55" spans="1:57" ht="17.25" customHeight="1" x14ac:dyDescent="0.3">
      <c r="A55" s="284">
        <v>83</v>
      </c>
      <c r="B55" s="284" t="str">
        <f t="shared" si="20"/>
        <v>v</v>
      </c>
      <c r="C55" s="201"/>
      <c r="D55" s="318"/>
      <c r="E55" s="302"/>
      <c r="F55" s="290"/>
      <c r="G55" s="288"/>
      <c r="H55" s="289">
        <f t="shared" si="33"/>
        <v>0</v>
      </c>
      <c r="I55" s="305"/>
      <c r="J55" s="291">
        <f t="shared" si="21"/>
        <v>2019</v>
      </c>
      <c r="K55" s="292">
        <f t="shared" si="22"/>
        <v>0</v>
      </c>
      <c r="L55" s="293">
        <v>0</v>
      </c>
      <c r="M55" s="294">
        <v>1</v>
      </c>
      <c r="N55" s="294"/>
      <c r="O55" s="294"/>
      <c r="P55" s="295">
        <f t="shared" si="23"/>
        <v>0</v>
      </c>
      <c r="Q55" s="294">
        <v>1</v>
      </c>
      <c r="R55" s="294"/>
      <c r="S55" s="294"/>
      <c r="T55" s="295">
        <f t="shared" si="35"/>
        <v>0</v>
      </c>
      <c r="U55" s="294">
        <v>1</v>
      </c>
      <c r="V55" s="294"/>
      <c r="W55" s="294"/>
      <c r="X55" s="295">
        <f t="shared" si="24"/>
        <v>0</v>
      </c>
      <c r="Y55" s="294">
        <v>1</v>
      </c>
      <c r="Z55" s="294"/>
      <c r="AA55" s="294"/>
      <c r="AB55" s="295">
        <f t="shared" si="34"/>
        <v>0</v>
      </c>
      <c r="AC55" s="294">
        <v>1</v>
      </c>
      <c r="AD55" s="294"/>
      <c r="AE55" s="294"/>
      <c r="AF55" s="296">
        <f t="shared" si="25"/>
        <v>0</v>
      </c>
      <c r="AG55" s="294">
        <v>1</v>
      </c>
      <c r="AH55" s="294"/>
      <c r="AI55" s="294"/>
      <c r="AJ55" s="296">
        <f t="shared" si="26"/>
        <v>0</v>
      </c>
      <c r="AK55" s="294">
        <v>1</v>
      </c>
      <c r="AL55" s="294"/>
      <c r="AM55" s="294"/>
      <c r="AN55" s="297">
        <f t="shared" si="27"/>
        <v>0</v>
      </c>
      <c r="AO55" s="294">
        <v>1</v>
      </c>
      <c r="AP55" s="294"/>
      <c r="AQ55" s="294"/>
      <c r="AR55" s="298">
        <f t="shared" si="28"/>
        <v>0</v>
      </c>
      <c r="AS55" s="294">
        <v>1</v>
      </c>
      <c r="AT55" s="294"/>
      <c r="AU55" s="294"/>
      <c r="AV55" s="295">
        <f t="shared" si="29"/>
        <v>0</v>
      </c>
      <c r="AW55" s="294">
        <v>1</v>
      </c>
      <c r="AX55" s="294"/>
      <c r="AY55" s="294"/>
      <c r="AZ55" s="295">
        <f t="shared" si="36"/>
        <v>0</v>
      </c>
      <c r="BA55" s="292">
        <f t="shared" si="30"/>
        <v>0</v>
      </c>
      <c r="BB55" s="299">
        <v>0</v>
      </c>
      <c r="BC55" s="292">
        <f t="shared" si="31"/>
        <v>0</v>
      </c>
      <c r="BD55" s="292" t="str">
        <f t="shared" si="32"/>
        <v>geen actie</v>
      </c>
      <c r="BE55" s="300">
        <v>83</v>
      </c>
    </row>
    <row r="56" spans="1:57" ht="18.75" customHeight="1" x14ac:dyDescent="0.3">
      <c r="A56" s="284">
        <v>84</v>
      </c>
      <c r="B56" s="284" t="str">
        <f t="shared" si="20"/>
        <v>v</v>
      </c>
      <c r="C56" s="201"/>
      <c r="D56" s="318"/>
      <c r="E56" s="302"/>
      <c r="F56" s="290"/>
      <c r="G56" s="288"/>
      <c r="H56" s="289">
        <f t="shared" si="33"/>
        <v>0</v>
      </c>
      <c r="I56" s="305"/>
      <c r="J56" s="291">
        <f t="shared" si="21"/>
        <v>2019</v>
      </c>
      <c r="K56" s="292">
        <f t="shared" si="22"/>
        <v>0</v>
      </c>
      <c r="L56" s="293">
        <v>0</v>
      </c>
      <c r="M56" s="294">
        <v>1</v>
      </c>
      <c r="N56" s="294"/>
      <c r="O56" s="294"/>
      <c r="P56" s="295">
        <f t="shared" si="23"/>
        <v>0</v>
      </c>
      <c r="Q56" s="294">
        <v>1</v>
      </c>
      <c r="R56" s="294"/>
      <c r="S56" s="294"/>
      <c r="T56" s="295">
        <f t="shared" si="35"/>
        <v>0</v>
      </c>
      <c r="U56" s="294">
        <v>1</v>
      </c>
      <c r="V56" s="294"/>
      <c r="W56" s="294"/>
      <c r="X56" s="295">
        <f t="shared" si="24"/>
        <v>0</v>
      </c>
      <c r="Y56" s="294">
        <v>1</v>
      </c>
      <c r="Z56" s="294"/>
      <c r="AA56" s="294"/>
      <c r="AB56" s="295">
        <f t="shared" si="34"/>
        <v>0</v>
      </c>
      <c r="AC56" s="294">
        <v>1</v>
      </c>
      <c r="AD56" s="294"/>
      <c r="AE56" s="294"/>
      <c r="AF56" s="296">
        <f t="shared" si="25"/>
        <v>0</v>
      </c>
      <c r="AG56" s="294">
        <v>1</v>
      </c>
      <c r="AH56" s="294"/>
      <c r="AI56" s="294"/>
      <c r="AJ56" s="296">
        <f t="shared" si="26"/>
        <v>0</v>
      </c>
      <c r="AK56" s="294">
        <v>1</v>
      </c>
      <c r="AL56" s="294"/>
      <c r="AM56" s="294"/>
      <c r="AN56" s="297">
        <f t="shared" si="27"/>
        <v>0</v>
      </c>
      <c r="AO56" s="294">
        <v>1</v>
      </c>
      <c r="AP56" s="294"/>
      <c r="AQ56" s="294"/>
      <c r="AR56" s="298">
        <f t="shared" si="28"/>
        <v>0</v>
      </c>
      <c r="AS56" s="294">
        <v>1</v>
      </c>
      <c r="AT56" s="294"/>
      <c r="AU56" s="294"/>
      <c r="AV56" s="295">
        <f t="shared" si="29"/>
        <v>0</v>
      </c>
      <c r="AW56" s="294">
        <v>1</v>
      </c>
      <c r="AX56" s="294"/>
      <c r="AY56" s="294"/>
      <c r="AZ56" s="295">
        <f t="shared" si="36"/>
        <v>0</v>
      </c>
      <c r="BA56" s="292">
        <f t="shared" si="30"/>
        <v>0</v>
      </c>
      <c r="BB56" s="299">
        <v>0</v>
      </c>
      <c r="BC56" s="292">
        <f t="shared" si="31"/>
        <v>0</v>
      </c>
      <c r="BD56" s="292" t="str">
        <f t="shared" si="32"/>
        <v>geen actie</v>
      </c>
      <c r="BE56" s="300">
        <v>84</v>
      </c>
    </row>
    <row r="57" spans="1:57" ht="17.25" customHeight="1" x14ac:dyDescent="0.3">
      <c r="A57" s="284">
        <v>85</v>
      </c>
      <c r="B57" s="284" t="str">
        <f t="shared" si="20"/>
        <v>v</v>
      </c>
      <c r="C57" s="201"/>
      <c r="D57" s="318"/>
      <c r="E57" s="302"/>
      <c r="F57" s="287"/>
      <c r="G57" s="303"/>
      <c r="H57" s="289">
        <f t="shared" si="33"/>
        <v>0</v>
      </c>
      <c r="I57" s="290"/>
      <c r="J57" s="291">
        <f t="shared" si="21"/>
        <v>2019</v>
      </c>
      <c r="K57" s="292">
        <f t="shared" si="22"/>
        <v>0</v>
      </c>
      <c r="L57" s="293">
        <v>0</v>
      </c>
      <c r="M57" s="294">
        <v>1</v>
      </c>
      <c r="N57" s="294"/>
      <c r="O57" s="294"/>
      <c r="P57" s="295">
        <f t="shared" si="23"/>
        <v>0</v>
      </c>
      <c r="Q57" s="294">
        <v>1</v>
      </c>
      <c r="R57" s="294"/>
      <c r="S57" s="294"/>
      <c r="T57" s="295">
        <f t="shared" si="35"/>
        <v>0</v>
      </c>
      <c r="U57" s="294">
        <v>1</v>
      </c>
      <c r="V57" s="294"/>
      <c r="W57" s="294"/>
      <c r="X57" s="295">
        <f t="shared" si="24"/>
        <v>0</v>
      </c>
      <c r="Y57" s="294">
        <v>1</v>
      </c>
      <c r="Z57" s="294"/>
      <c r="AA57" s="294"/>
      <c r="AB57" s="295">
        <f t="shared" si="34"/>
        <v>0</v>
      </c>
      <c r="AC57" s="294">
        <v>1</v>
      </c>
      <c r="AD57" s="294"/>
      <c r="AE57" s="294"/>
      <c r="AF57" s="296">
        <f t="shared" si="25"/>
        <v>0</v>
      </c>
      <c r="AG57" s="294">
        <v>1</v>
      </c>
      <c r="AH57" s="294"/>
      <c r="AI57" s="294"/>
      <c r="AJ57" s="296">
        <f t="shared" si="26"/>
        <v>0</v>
      </c>
      <c r="AK57" s="294">
        <v>1</v>
      </c>
      <c r="AL57" s="294"/>
      <c r="AM57" s="294"/>
      <c r="AN57" s="297">
        <f t="shared" si="27"/>
        <v>0</v>
      </c>
      <c r="AO57" s="294">
        <v>1</v>
      </c>
      <c r="AP57" s="294"/>
      <c r="AQ57" s="294"/>
      <c r="AR57" s="298">
        <f t="shared" si="28"/>
        <v>0</v>
      </c>
      <c r="AS57" s="294">
        <v>1</v>
      </c>
      <c r="AT57" s="294"/>
      <c r="AU57" s="294"/>
      <c r="AV57" s="295">
        <f t="shared" si="29"/>
        <v>0</v>
      </c>
      <c r="AW57" s="294">
        <v>1</v>
      </c>
      <c r="AX57" s="294"/>
      <c r="AY57" s="294"/>
      <c r="AZ57" s="295">
        <f t="shared" si="36"/>
        <v>0</v>
      </c>
      <c r="BA57" s="292">
        <f t="shared" si="30"/>
        <v>0</v>
      </c>
      <c r="BB57" s="299">
        <v>0</v>
      </c>
      <c r="BC57" s="292">
        <f t="shared" si="31"/>
        <v>0</v>
      </c>
      <c r="BD57" s="292" t="str">
        <f t="shared" si="32"/>
        <v>geen actie</v>
      </c>
      <c r="BE57" s="300">
        <v>85</v>
      </c>
    </row>
    <row r="58" spans="1:57" ht="17.25" customHeight="1" x14ac:dyDescent="0.3">
      <c r="A58" s="284">
        <v>86</v>
      </c>
      <c r="B58" s="284" t="str">
        <f t="shared" si="20"/>
        <v>v</v>
      </c>
      <c r="C58" s="201"/>
      <c r="D58" s="318"/>
      <c r="E58" s="302"/>
      <c r="F58" s="287"/>
      <c r="G58" s="307"/>
      <c r="H58" s="289">
        <f t="shared" si="33"/>
        <v>0</v>
      </c>
      <c r="I58" s="290"/>
      <c r="J58" s="291">
        <f t="shared" si="21"/>
        <v>2019</v>
      </c>
      <c r="K58" s="292">
        <f t="shared" si="22"/>
        <v>0</v>
      </c>
      <c r="L58" s="293">
        <v>0</v>
      </c>
      <c r="M58" s="294">
        <v>1</v>
      </c>
      <c r="N58" s="294"/>
      <c r="O58" s="294"/>
      <c r="P58" s="295">
        <f t="shared" si="23"/>
        <v>0</v>
      </c>
      <c r="Q58" s="294">
        <v>1</v>
      </c>
      <c r="R58" s="294"/>
      <c r="S58" s="294"/>
      <c r="T58" s="295">
        <f t="shared" si="35"/>
        <v>0</v>
      </c>
      <c r="U58" s="294">
        <v>1</v>
      </c>
      <c r="V58" s="294"/>
      <c r="W58" s="294"/>
      <c r="X58" s="295">
        <f t="shared" si="24"/>
        <v>0</v>
      </c>
      <c r="Y58" s="294">
        <v>1</v>
      </c>
      <c r="Z58" s="294"/>
      <c r="AA58" s="294"/>
      <c r="AB58" s="295">
        <f t="shared" si="34"/>
        <v>0</v>
      </c>
      <c r="AC58" s="294">
        <v>1</v>
      </c>
      <c r="AD58" s="294"/>
      <c r="AE58" s="294"/>
      <c r="AF58" s="296">
        <f t="shared" si="25"/>
        <v>0</v>
      </c>
      <c r="AG58" s="294">
        <v>1</v>
      </c>
      <c r="AH58" s="294"/>
      <c r="AI58" s="294"/>
      <c r="AJ58" s="296">
        <f t="shared" si="26"/>
        <v>0</v>
      </c>
      <c r="AK58" s="294">
        <v>1</v>
      </c>
      <c r="AL58" s="294"/>
      <c r="AM58" s="294"/>
      <c r="AN58" s="297">
        <f t="shared" si="27"/>
        <v>0</v>
      </c>
      <c r="AO58" s="294">
        <v>1</v>
      </c>
      <c r="AP58" s="294"/>
      <c r="AQ58" s="294"/>
      <c r="AR58" s="298">
        <f t="shared" si="28"/>
        <v>0</v>
      </c>
      <c r="AS58" s="294">
        <v>1</v>
      </c>
      <c r="AT58" s="294"/>
      <c r="AU58" s="294"/>
      <c r="AV58" s="295">
        <f t="shared" si="29"/>
        <v>0</v>
      </c>
      <c r="AW58" s="294">
        <v>1</v>
      </c>
      <c r="AX58" s="294"/>
      <c r="AY58" s="294"/>
      <c r="AZ58" s="295">
        <f t="shared" si="36"/>
        <v>0</v>
      </c>
      <c r="BA58" s="292">
        <f t="shared" si="30"/>
        <v>0</v>
      </c>
      <c r="BB58" s="299">
        <v>0</v>
      </c>
      <c r="BC58" s="292">
        <f t="shared" si="31"/>
        <v>0</v>
      </c>
      <c r="BD58" s="292" t="str">
        <f t="shared" si="32"/>
        <v>geen actie</v>
      </c>
      <c r="BE58" s="300">
        <v>86</v>
      </c>
    </row>
    <row r="59" spans="1:57" ht="17.25" customHeight="1" x14ac:dyDescent="0.3">
      <c r="A59" s="284">
        <v>87</v>
      </c>
      <c r="B59" s="284" t="str">
        <f t="shared" si="20"/>
        <v>v</v>
      </c>
      <c r="C59" s="201"/>
      <c r="D59" s="318"/>
      <c r="E59" s="302"/>
      <c r="F59" s="287"/>
      <c r="G59" s="307"/>
      <c r="H59" s="289">
        <f t="shared" si="33"/>
        <v>0</v>
      </c>
      <c r="I59" s="290"/>
      <c r="J59" s="291">
        <f t="shared" si="21"/>
        <v>2019</v>
      </c>
      <c r="K59" s="292">
        <f t="shared" si="22"/>
        <v>0</v>
      </c>
      <c r="L59" s="293">
        <v>0</v>
      </c>
      <c r="M59" s="294">
        <v>1</v>
      </c>
      <c r="N59" s="294"/>
      <c r="O59" s="294"/>
      <c r="P59" s="295">
        <f t="shared" si="23"/>
        <v>0</v>
      </c>
      <c r="Q59" s="294">
        <v>1</v>
      </c>
      <c r="R59" s="294"/>
      <c r="S59" s="294"/>
      <c r="T59" s="295">
        <f t="shared" si="35"/>
        <v>0</v>
      </c>
      <c r="U59" s="294">
        <v>1</v>
      </c>
      <c r="V59" s="294"/>
      <c r="W59" s="294"/>
      <c r="X59" s="295">
        <f t="shared" si="24"/>
        <v>0</v>
      </c>
      <c r="Y59" s="294">
        <v>1</v>
      </c>
      <c r="Z59" s="294"/>
      <c r="AA59" s="294"/>
      <c r="AB59" s="295">
        <f t="shared" si="34"/>
        <v>0</v>
      </c>
      <c r="AC59" s="294">
        <v>1</v>
      </c>
      <c r="AD59" s="294"/>
      <c r="AE59" s="294"/>
      <c r="AF59" s="296">
        <f t="shared" si="25"/>
        <v>0</v>
      </c>
      <c r="AG59" s="294">
        <v>1</v>
      </c>
      <c r="AH59" s="294"/>
      <c r="AI59" s="294"/>
      <c r="AJ59" s="296">
        <f t="shared" si="26"/>
        <v>0</v>
      </c>
      <c r="AK59" s="294">
        <v>1</v>
      </c>
      <c r="AL59" s="294"/>
      <c r="AM59" s="294"/>
      <c r="AN59" s="297">
        <f t="shared" si="27"/>
        <v>0</v>
      </c>
      <c r="AO59" s="294">
        <v>1</v>
      </c>
      <c r="AP59" s="294"/>
      <c r="AQ59" s="294"/>
      <c r="AR59" s="298">
        <f t="shared" si="28"/>
        <v>0</v>
      </c>
      <c r="AS59" s="294">
        <v>1</v>
      </c>
      <c r="AT59" s="294"/>
      <c r="AU59" s="294"/>
      <c r="AV59" s="295">
        <f t="shared" si="29"/>
        <v>0</v>
      </c>
      <c r="AW59" s="294">
        <v>1</v>
      </c>
      <c r="AX59" s="294"/>
      <c r="AY59" s="294"/>
      <c r="AZ59" s="295">
        <f t="shared" si="36"/>
        <v>0</v>
      </c>
      <c r="BA59" s="292">
        <f t="shared" si="30"/>
        <v>0</v>
      </c>
      <c r="BB59" s="299">
        <v>0</v>
      </c>
      <c r="BC59" s="292">
        <f t="shared" si="31"/>
        <v>0</v>
      </c>
      <c r="BD59" s="292" t="str">
        <f t="shared" si="32"/>
        <v>geen actie</v>
      </c>
      <c r="BE59" s="300">
        <v>87</v>
      </c>
    </row>
    <row r="60" spans="1:57" ht="17.25" customHeight="1" x14ac:dyDescent="0.3">
      <c r="A60" s="284">
        <v>88</v>
      </c>
      <c r="B60" s="284" t="str">
        <f t="shared" si="20"/>
        <v>v</v>
      </c>
      <c r="C60" s="201"/>
      <c r="D60" s="318"/>
      <c r="E60" s="302"/>
      <c r="F60" s="290"/>
      <c r="G60" s="307"/>
      <c r="H60" s="289">
        <f t="shared" si="33"/>
        <v>0</v>
      </c>
      <c r="I60" s="305"/>
      <c r="J60" s="291">
        <f t="shared" si="21"/>
        <v>2019</v>
      </c>
      <c r="K60" s="292">
        <f t="shared" si="22"/>
        <v>0</v>
      </c>
      <c r="L60" s="293">
        <v>0</v>
      </c>
      <c r="M60" s="294">
        <v>1</v>
      </c>
      <c r="N60" s="294"/>
      <c r="O60" s="294"/>
      <c r="P60" s="295">
        <f t="shared" si="23"/>
        <v>0</v>
      </c>
      <c r="Q60" s="294">
        <v>1</v>
      </c>
      <c r="R60" s="294"/>
      <c r="S60" s="294"/>
      <c r="T60" s="295">
        <f t="shared" si="35"/>
        <v>0</v>
      </c>
      <c r="U60" s="294">
        <v>1</v>
      </c>
      <c r="V60" s="294"/>
      <c r="W60" s="294"/>
      <c r="X60" s="295">
        <f t="shared" si="24"/>
        <v>0</v>
      </c>
      <c r="Y60" s="294">
        <v>1</v>
      </c>
      <c r="Z60" s="294"/>
      <c r="AA60" s="294"/>
      <c r="AB60" s="295">
        <f t="shared" si="34"/>
        <v>0</v>
      </c>
      <c r="AC60" s="294">
        <v>1</v>
      </c>
      <c r="AD60" s="294"/>
      <c r="AE60" s="294"/>
      <c r="AF60" s="296">
        <f t="shared" si="25"/>
        <v>0</v>
      </c>
      <c r="AG60" s="294">
        <v>1</v>
      </c>
      <c r="AH60" s="294"/>
      <c r="AI60" s="294"/>
      <c r="AJ60" s="296">
        <f t="shared" si="26"/>
        <v>0</v>
      </c>
      <c r="AK60" s="294">
        <v>1</v>
      </c>
      <c r="AL60" s="294"/>
      <c r="AM60" s="294"/>
      <c r="AN60" s="297">
        <f t="shared" si="27"/>
        <v>0</v>
      </c>
      <c r="AO60" s="294">
        <v>1</v>
      </c>
      <c r="AP60" s="294"/>
      <c r="AQ60" s="294"/>
      <c r="AR60" s="298">
        <f t="shared" si="28"/>
        <v>0</v>
      </c>
      <c r="AS60" s="294">
        <v>1</v>
      </c>
      <c r="AT60" s="294"/>
      <c r="AU60" s="294"/>
      <c r="AV60" s="295">
        <f t="shared" si="29"/>
        <v>0</v>
      </c>
      <c r="AW60" s="294">
        <v>1</v>
      </c>
      <c r="AX60" s="294"/>
      <c r="AY60" s="294"/>
      <c r="AZ60" s="295">
        <f t="shared" si="36"/>
        <v>0</v>
      </c>
      <c r="BA60" s="292">
        <f t="shared" si="30"/>
        <v>0</v>
      </c>
      <c r="BB60" s="299">
        <v>0</v>
      </c>
      <c r="BC60" s="292">
        <f t="shared" si="31"/>
        <v>0</v>
      </c>
      <c r="BD60" s="292" t="str">
        <f t="shared" si="32"/>
        <v>geen actie</v>
      </c>
      <c r="BE60" s="300">
        <v>88</v>
      </c>
    </row>
    <row r="61" spans="1:57" ht="17.25" customHeight="1" x14ac:dyDescent="0.3">
      <c r="A61" s="284">
        <v>89</v>
      </c>
      <c r="B61" s="284" t="str">
        <f t="shared" si="20"/>
        <v>v</v>
      </c>
      <c r="C61" s="201"/>
      <c r="D61" s="318"/>
      <c r="E61" s="302"/>
      <c r="F61" s="290"/>
      <c r="G61" s="307"/>
      <c r="H61" s="289">
        <f t="shared" si="33"/>
        <v>0</v>
      </c>
      <c r="I61" s="305"/>
      <c r="J61" s="291">
        <f t="shared" si="21"/>
        <v>2019</v>
      </c>
      <c r="K61" s="292">
        <f t="shared" si="22"/>
        <v>0</v>
      </c>
      <c r="L61" s="293">
        <v>0</v>
      </c>
      <c r="M61" s="294">
        <v>1</v>
      </c>
      <c r="N61" s="294"/>
      <c r="O61" s="294"/>
      <c r="P61" s="295">
        <f t="shared" si="23"/>
        <v>0</v>
      </c>
      <c r="Q61" s="294">
        <v>1</v>
      </c>
      <c r="R61" s="294"/>
      <c r="S61" s="294"/>
      <c r="T61" s="295">
        <f t="shared" si="35"/>
        <v>0</v>
      </c>
      <c r="U61" s="294">
        <v>1</v>
      </c>
      <c r="V61" s="294"/>
      <c r="W61" s="294"/>
      <c r="X61" s="295">
        <f t="shared" si="24"/>
        <v>0</v>
      </c>
      <c r="Y61" s="294">
        <v>1</v>
      </c>
      <c r="Z61" s="294"/>
      <c r="AA61" s="294"/>
      <c r="AB61" s="295">
        <f t="shared" si="34"/>
        <v>0</v>
      </c>
      <c r="AC61" s="294">
        <v>1</v>
      </c>
      <c r="AD61" s="294"/>
      <c r="AE61" s="294"/>
      <c r="AF61" s="296">
        <f t="shared" si="25"/>
        <v>0</v>
      </c>
      <c r="AG61" s="294">
        <v>1</v>
      </c>
      <c r="AH61" s="294"/>
      <c r="AI61" s="294"/>
      <c r="AJ61" s="296">
        <f t="shared" si="26"/>
        <v>0</v>
      </c>
      <c r="AK61" s="294">
        <v>1</v>
      </c>
      <c r="AL61" s="294"/>
      <c r="AM61" s="294"/>
      <c r="AN61" s="297">
        <f t="shared" si="27"/>
        <v>0</v>
      </c>
      <c r="AO61" s="294">
        <v>1</v>
      </c>
      <c r="AP61" s="294"/>
      <c r="AQ61" s="294"/>
      <c r="AR61" s="298">
        <f t="shared" si="28"/>
        <v>0</v>
      </c>
      <c r="AS61" s="294">
        <v>1</v>
      </c>
      <c r="AT61" s="294"/>
      <c r="AU61" s="294"/>
      <c r="AV61" s="295">
        <f t="shared" si="29"/>
        <v>0</v>
      </c>
      <c r="AW61" s="294">
        <v>1</v>
      </c>
      <c r="AX61" s="294"/>
      <c r="AY61" s="294"/>
      <c r="AZ61" s="295">
        <f t="shared" si="36"/>
        <v>0</v>
      </c>
      <c r="BA61" s="292">
        <f t="shared" si="30"/>
        <v>0</v>
      </c>
      <c r="BB61" s="299">
        <v>0</v>
      </c>
      <c r="BC61" s="292">
        <f t="shared" si="31"/>
        <v>0</v>
      </c>
      <c r="BD61" s="292" t="str">
        <f t="shared" si="32"/>
        <v>geen actie</v>
      </c>
      <c r="BE61" s="300">
        <v>89</v>
      </c>
    </row>
    <row r="62" spans="1:57" ht="17.25" customHeight="1" x14ac:dyDescent="0.3">
      <c r="A62" s="284">
        <v>90</v>
      </c>
      <c r="B62" s="284" t="str">
        <f t="shared" si="20"/>
        <v>v</v>
      </c>
      <c r="C62" s="201"/>
      <c r="D62" s="318"/>
      <c r="E62" s="302"/>
      <c r="F62" s="290"/>
      <c r="G62" s="307"/>
      <c r="H62" s="289">
        <f t="shared" si="33"/>
        <v>0</v>
      </c>
      <c r="I62" s="305"/>
      <c r="J62" s="291">
        <f t="shared" si="21"/>
        <v>2019</v>
      </c>
      <c r="K62" s="292">
        <f t="shared" si="22"/>
        <v>0</v>
      </c>
      <c r="L62" s="293">
        <v>0</v>
      </c>
      <c r="M62" s="294">
        <v>1</v>
      </c>
      <c r="N62" s="294"/>
      <c r="O62" s="294"/>
      <c r="P62" s="295">
        <f t="shared" si="23"/>
        <v>0</v>
      </c>
      <c r="Q62" s="294">
        <v>1</v>
      </c>
      <c r="R62" s="294"/>
      <c r="S62" s="294"/>
      <c r="T62" s="295">
        <f t="shared" si="35"/>
        <v>0</v>
      </c>
      <c r="U62" s="294">
        <v>1</v>
      </c>
      <c r="V62" s="294"/>
      <c r="W62" s="294"/>
      <c r="X62" s="295">
        <f t="shared" si="24"/>
        <v>0</v>
      </c>
      <c r="Y62" s="294">
        <v>1</v>
      </c>
      <c r="Z62" s="294"/>
      <c r="AA62" s="294"/>
      <c r="AB62" s="295">
        <f t="shared" si="34"/>
        <v>0</v>
      </c>
      <c r="AC62" s="294">
        <v>1</v>
      </c>
      <c r="AD62" s="294"/>
      <c r="AE62" s="294"/>
      <c r="AF62" s="296">
        <f t="shared" si="25"/>
        <v>0</v>
      </c>
      <c r="AG62" s="294">
        <v>1</v>
      </c>
      <c r="AH62" s="294"/>
      <c r="AI62" s="294"/>
      <c r="AJ62" s="296">
        <f t="shared" si="26"/>
        <v>0</v>
      </c>
      <c r="AK62" s="294">
        <v>1</v>
      </c>
      <c r="AL62" s="294"/>
      <c r="AM62" s="294"/>
      <c r="AN62" s="297">
        <f t="shared" si="27"/>
        <v>0</v>
      </c>
      <c r="AO62" s="294">
        <v>1</v>
      </c>
      <c r="AP62" s="294"/>
      <c r="AQ62" s="294"/>
      <c r="AR62" s="298">
        <f t="shared" si="28"/>
        <v>0</v>
      </c>
      <c r="AS62" s="294">
        <v>1</v>
      </c>
      <c r="AT62" s="294"/>
      <c r="AU62" s="294"/>
      <c r="AV62" s="295">
        <f t="shared" si="29"/>
        <v>0</v>
      </c>
      <c r="AW62" s="294">
        <v>1</v>
      </c>
      <c r="AX62" s="294"/>
      <c r="AY62" s="294"/>
      <c r="AZ62" s="295">
        <f t="shared" si="36"/>
        <v>0</v>
      </c>
      <c r="BA62" s="292">
        <f t="shared" si="30"/>
        <v>0</v>
      </c>
      <c r="BB62" s="299">
        <v>0</v>
      </c>
      <c r="BC62" s="292">
        <f t="shared" si="31"/>
        <v>0</v>
      </c>
      <c r="BD62" s="292" t="str">
        <f t="shared" si="32"/>
        <v>geen actie</v>
      </c>
      <c r="BE62" s="300">
        <v>90</v>
      </c>
    </row>
    <row r="63" spans="1:57" ht="17.25" customHeight="1" x14ac:dyDescent="0.3">
      <c r="A63" s="284">
        <v>91</v>
      </c>
      <c r="B63" s="284" t="str">
        <f t="shared" si="20"/>
        <v>v</v>
      </c>
      <c r="C63" s="201"/>
      <c r="D63" s="318"/>
      <c r="E63" s="302"/>
      <c r="F63" s="287"/>
      <c r="G63" s="240"/>
      <c r="H63" s="289">
        <f t="shared" si="33"/>
        <v>0</v>
      </c>
      <c r="I63" s="290"/>
      <c r="J63" s="291">
        <f t="shared" si="21"/>
        <v>2019</v>
      </c>
      <c r="K63" s="292">
        <f t="shared" si="22"/>
        <v>0</v>
      </c>
      <c r="L63" s="293">
        <v>0</v>
      </c>
      <c r="M63" s="294">
        <v>1</v>
      </c>
      <c r="N63" s="294"/>
      <c r="O63" s="294"/>
      <c r="P63" s="295">
        <f t="shared" si="23"/>
        <v>0</v>
      </c>
      <c r="Q63" s="294">
        <v>1</v>
      </c>
      <c r="R63" s="294"/>
      <c r="S63" s="294"/>
      <c r="T63" s="295">
        <f t="shared" si="35"/>
        <v>0</v>
      </c>
      <c r="U63" s="294">
        <v>1</v>
      </c>
      <c r="V63" s="294"/>
      <c r="W63" s="294"/>
      <c r="X63" s="295">
        <f t="shared" si="24"/>
        <v>0</v>
      </c>
      <c r="Y63" s="294">
        <v>1</v>
      </c>
      <c r="Z63" s="294"/>
      <c r="AA63" s="294"/>
      <c r="AB63" s="295">
        <f t="shared" si="34"/>
        <v>0</v>
      </c>
      <c r="AC63" s="294">
        <v>1</v>
      </c>
      <c r="AD63" s="294"/>
      <c r="AE63" s="294"/>
      <c r="AF63" s="296">
        <f t="shared" si="25"/>
        <v>0</v>
      </c>
      <c r="AG63" s="294">
        <v>1</v>
      </c>
      <c r="AH63" s="294"/>
      <c r="AI63" s="294"/>
      <c r="AJ63" s="296">
        <f t="shared" si="26"/>
        <v>0</v>
      </c>
      <c r="AK63" s="294">
        <v>1</v>
      </c>
      <c r="AL63" s="294"/>
      <c r="AM63" s="294"/>
      <c r="AN63" s="297">
        <f t="shared" si="27"/>
        <v>0</v>
      </c>
      <c r="AO63" s="294">
        <v>1</v>
      </c>
      <c r="AP63" s="294"/>
      <c r="AQ63" s="294"/>
      <c r="AR63" s="298">
        <f t="shared" si="28"/>
        <v>0</v>
      </c>
      <c r="AS63" s="294">
        <v>1</v>
      </c>
      <c r="AT63" s="294"/>
      <c r="AU63" s="294"/>
      <c r="AV63" s="295">
        <f t="shared" si="29"/>
        <v>0</v>
      </c>
      <c r="AW63" s="294">
        <v>1</v>
      </c>
      <c r="AX63" s="294"/>
      <c r="AY63" s="294"/>
      <c r="AZ63" s="295">
        <f t="shared" si="36"/>
        <v>0</v>
      </c>
      <c r="BA63" s="292">
        <f t="shared" si="30"/>
        <v>0</v>
      </c>
      <c r="BB63" s="299">
        <v>0</v>
      </c>
      <c r="BC63" s="292">
        <f t="shared" si="31"/>
        <v>0</v>
      </c>
      <c r="BD63" s="292" t="str">
        <f t="shared" si="32"/>
        <v>geen actie</v>
      </c>
      <c r="BE63" s="300">
        <v>91</v>
      </c>
    </row>
    <row r="64" spans="1:57" ht="17.25" customHeight="1" x14ac:dyDescent="0.3">
      <c r="A64" s="284">
        <v>92</v>
      </c>
      <c r="B64" s="284" t="str">
        <f t="shared" si="20"/>
        <v>v</v>
      </c>
      <c r="C64" s="201"/>
      <c r="D64" s="318"/>
      <c r="E64" s="302"/>
      <c r="F64" s="305"/>
      <c r="G64" s="307"/>
      <c r="H64" s="289">
        <f t="shared" si="33"/>
        <v>0</v>
      </c>
      <c r="I64" s="305"/>
      <c r="J64" s="291">
        <f t="shared" si="21"/>
        <v>2019</v>
      </c>
      <c r="K64" s="292">
        <f t="shared" si="22"/>
        <v>0</v>
      </c>
      <c r="L64" s="293">
        <v>0</v>
      </c>
      <c r="M64" s="294">
        <v>1</v>
      </c>
      <c r="N64" s="294"/>
      <c r="O64" s="294"/>
      <c r="P64" s="295">
        <f t="shared" si="23"/>
        <v>0</v>
      </c>
      <c r="Q64" s="294">
        <v>1</v>
      </c>
      <c r="R64" s="294"/>
      <c r="S64" s="294"/>
      <c r="T64" s="295">
        <f t="shared" si="35"/>
        <v>0</v>
      </c>
      <c r="U64" s="294">
        <v>1</v>
      </c>
      <c r="V64" s="294"/>
      <c r="W64" s="294"/>
      <c r="X64" s="295">
        <f t="shared" si="24"/>
        <v>0</v>
      </c>
      <c r="Y64" s="294">
        <v>1</v>
      </c>
      <c r="Z64" s="294"/>
      <c r="AA64" s="294"/>
      <c r="AB64" s="295">
        <f t="shared" si="34"/>
        <v>0</v>
      </c>
      <c r="AC64" s="294">
        <v>1</v>
      </c>
      <c r="AD64" s="294"/>
      <c r="AE64" s="294"/>
      <c r="AF64" s="296">
        <f t="shared" si="25"/>
        <v>0</v>
      </c>
      <c r="AG64" s="294">
        <v>1</v>
      </c>
      <c r="AH64" s="294"/>
      <c r="AI64" s="294"/>
      <c r="AJ64" s="296">
        <f t="shared" si="26"/>
        <v>0</v>
      </c>
      <c r="AK64" s="294">
        <v>1</v>
      </c>
      <c r="AL64" s="294"/>
      <c r="AM64" s="294"/>
      <c r="AN64" s="297">
        <f t="shared" si="27"/>
        <v>0</v>
      </c>
      <c r="AO64" s="294">
        <v>1</v>
      </c>
      <c r="AP64" s="294"/>
      <c r="AQ64" s="294"/>
      <c r="AR64" s="298">
        <f t="shared" si="28"/>
        <v>0</v>
      </c>
      <c r="AS64" s="294">
        <v>1</v>
      </c>
      <c r="AT64" s="294"/>
      <c r="AU64" s="294"/>
      <c r="AV64" s="295">
        <f t="shared" si="29"/>
        <v>0</v>
      </c>
      <c r="AW64" s="294">
        <v>1</v>
      </c>
      <c r="AX64" s="294"/>
      <c r="AY64" s="294"/>
      <c r="AZ64" s="295">
        <f t="shared" si="36"/>
        <v>0</v>
      </c>
      <c r="BA64" s="292">
        <f t="shared" si="30"/>
        <v>0</v>
      </c>
      <c r="BB64" s="299">
        <v>0</v>
      </c>
      <c r="BC64" s="292">
        <f t="shared" si="31"/>
        <v>0</v>
      </c>
      <c r="BD64" s="292" t="str">
        <f t="shared" si="32"/>
        <v>geen actie</v>
      </c>
      <c r="BE64" s="300">
        <v>92</v>
      </c>
    </row>
    <row r="65" spans="1:57" ht="17.25" customHeight="1" x14ac:dyDescent="0.3">
      <c r="A65" s="284">
        <v>93</v>
      </c>
      <c r="B65" s="284" t="str">
        <f t="shared" si="20"/>
        <v>v</v>
      </c>
      <c r="C65" s="201"/>
      <c r="D65" s="318"/>
      <c r="E65" s="302"/>
      <c r="F65" s="290"/>
      <c r="G65" s="288"/>
      <c r="H65" s="289">
        <f t="shared" si="33"/>
        <v>0</v>
      </c>
      <c r="I65" s="305"/>
      <c r="J65" s="291">
        <f t="shared" si="21"/>
        <v>2019</v>
      </c>
      <c r="K65" s="292">
        <f t="shared" si="22"/>
        <v>0</v>
      </c>
      <c r="L65" s="293">
        <v>0</v>
      </c>
      <c r="M65" s="294">
        <v>1</v>
      </c>
      <c r="N65" s="294"/>
      <c r="O65" s="294"/>
      <c r="P65" s="295">
        <f t="shared" si="23"/>
        <v>0</v>
      </c>
      <c r="Q65" s="294">
        <v>1</v>
      </c>
      <c r="R65" s="294"/>
      <c r="S65" s="294"/>
      <c r="T65" s="295">
        <f t="shared" si="35"/>
        <v>0</v>
      </c>
      <c r="U65" s="294">
        <v>1</v>
      </c>
      <c r="V65" s="294"/>
      <c r="W65" s="294"/>
      <c r="X65" s="295">
        <f t="shared" si="24"/>
        <v>0</v>
      </c>
      <c r="Y65" s="294">
        <v>1</v>
      </c>
      <c r="Z65" s="294"/>
      <c r="AA65" s="294"/>
      <c r="AB65" s="295">
        <f t="shared" si="34"/>
        <v>0</v>
      </c>
      <c r="AC65" s="294">
        <v>1</v>
      </c>
      <c r="AD65" s="294"/>
      <c r="AE65" s="294"/>
      <c r="AF65" s="296">
        <f t="shared" si="25"/>
        <v>0</v>
      </c>
      <c r="AG65" s="294">
        <v>1</v>
      </c>
      <c r="AH65" s="294"/>
      <c r="AI65" s="294"/>
      <c r="AJ65" s="296">
        <f t="shared" si="26"/>
        <v>0</v>
      </c>
      <c r="AK65" s="294">
        <v>1</v>
      </c>
      <c r="AL65" s="294"/>
      <c r="AM65" s="294"/>
      <c r="AN65" s="297">
        <f t="shared" si="27"/>
        <v>0</v>
      </c>
      <c r="AO65" s="294">
        <v>1</v>
      </c>
      <c r="AP65" s="294"/>
      <c r="AQ65" s="294"/>
      <c r="AR65" s="298">
        <f t="shared" si="28"/>
        <v>0</v>
      </c>
      <c r="AS65" s="294">
        <v>1</v>
      </c>
      <c r="AT65" s="294"/>
      <c r="AU65" s="294"/>
      <c r="AV65" s="295">
        <f t="shared" si="29"/>
        <v>0</v>
      </c>
      <c r="AW65" s="294">
        <v>1</v>
      </c>
      <c r="AX65" s="294"/>
      <c r="AY65" s="294"/>
      <c r="AZ65" s="295">
        <f t="shared" si="36"/>
        <v>0</v>
      </c>
      <c r="BA65" s="292">
        <f t="shared" si="30"/>
        <v>0</v>
      </c>
      <c r="BB65" s="299">
        <v>0</v>
      </c>
      <c r="BC65" s="292">
        <f t="shared" si="31"/>
        <v>0</v>
      </c>
      <c r="BD65" s="292" t="str">
        <f t="shared" si="32"/>
        <v>geen actie</v>
      </c>
      <c r="BE65" s="300">
        <v>93</v>
      </c>
    </row>
    <row r="66" spans="1:57" ht="17.25" customHeight="1" x14ac:dyDescent="0.3">
      <c r="A66" s="284">
        <v>94</v>
      </c>
      <c r="B66" s="284" t="str">
        <f t="shared" ref="B66:B97" si="37">IF(A66=BE66,"v","x")</f>
        <v>v</v>
      </c>
      <c r="C66" s="201"/>
      <c r="D66" s="318"/>
      <c r="E66" s="302"/>
      <c r="F66" s="287"/>
      <c r="G66" s="303"/>
      <c r="H66" s="289">
        <f t="shared" si="33"/>
        <v>0</v>
      </c>
      <c r="I66" s="290"/>
      <c r="J66" s="291">
        <f t="shared" ref="J66:J97" si="38">SUM(2019-I66)</f>
        <v>2019</v>
      </c>
      <c r="K66" s="292">
        <f t="shared" ref="K66:K97" si="39">H66-L66</f>
        <v>0</v>
      </c>
      <c r="L66" s="293">
        <v>0</v>
      </c>
      <c r="M66" s="294">
        <v>1</v>
      </c>
      <c r="N66" s="294"/>
      <c r="O66" s="294"/>
      <c r="P66" s="295">
        <f t="shared" ref="P66:P97" si="40">SUM(N66*10+O66)/M66*10</f>
        <v>0</v>
      </c>
      <c r="Q66" s="294">
        <v>1</v>
      </c>
      <c r="R66" s="294"/>
      <c r="S66" s="294"/>
      <c r="T66" s="295">
        <f t="shared" si="35"/>
        <v>0</v>
      </c>
      <c r="U66" s="294">
        <v>1</v>
      </c>
      <c r="V66" s="294"/>
      <c r="W66" s="294"/>
      <c r="X66" s="295">
        <f t="shared" ref="X66:X97" si="41">SUM(V66*10+W66)/U66*10</f>
        <v>0</v>
      </c>
      <c r="Y66" s="294">
        <v>1</v>
      </c>
      <c r="Z66" s="294"/>
      <c r="AA66" s="294"/>
      <c r="AB66" s="295">
        <f t="shared" si="34"/>
        <v>0</v>
      </c>
      <c r="AC66" s="294">
        <v>1</v>
      </c>
      <c r="AD66" s="294"/>
      <c r="AE66" s="294"/>
      <c r="AF66" s="296">
        <f t="shared" ref="AF66:AF97" si="42">SUM(AD66*10+AE66)/AC66*10</f>
        <v>0</v>
      </c>
      <c r="AG66" s="294">
        <v>1</v>
      </c>
      <c r="AH66" s="294"/>
      <c r="AI66" s="294"/>
      <c r="AJ66" s="296">
        <f t="shared" ref="AJ66:AJ97" si="43">SUM(AH66*10+AI66)/AG66*10</f>
        <v>0</v>
      </c>
      <c r="AK66" s="294">
        <v>1</v>
      </c>
      <c r="AL66" s="294"/>
      <c r="AM66" s="294"/>
      <c r="AN66" s="297">
        <f t="shared" ref="AN66:AN97" si="44">SUM(AL66*10+AM66)/AK66*10</f>
        <v>0</v>
      </c>
      <c r="AO66" s="294">
        <v>1</v>
      </c>
      <c r="AP66" s="294"/>
      <c r="AQ66" s="294"/>
      <c r="AR66" s="298">
        <f t="shared" ref="AR66:AR97" si="45">SUM(AP66*10+AQ66)/AO66*10</f>
        <v>0</v>
      </c>
      <c r="AS66" s="294">
        <v>1</v>
      </c>
      <c r="AT66" s="294"/>
      <c r="AU66" s="294"/>
      <c r="AV66" s="295">
        <f t="shared" ref="AV66:AV97" si="46">SUM(AT66*10+AU66)/AS66*10</f>
        <v>0</v>
      </c>
      <c r="AW66" s="294">
        <v>1</v>
      </c>
      <c r="AX66" s="294"/>
      <c r="AY66" s="294"/>
      <c r="AZ66" s="295">
        <f t="shared" si="36"/>
        <v>0</v>
      </c>
      <c r="BA66" s="292">
        <f t="shared" si="30"/>
        <v>0</v>
      </c>
      <c r="BB66" s="299">
        <v>0</v>
      </c>
      <c r="BC66" s="292">
        <f t="shared" ref="BC66:BC97" si="47">BA66-BB66</f>
        <v>0</v>
      </c>
      <c r="BD66" s="292" t="str">
        <f t="shared" ref="BD66:BD97" si="48">IF(BC66=0,"geen actie",CONCATENATE("diploma uitschrijven: ",BA66," punten"))</f>
        <v>geen actie</v>
      </c>
      <c r="BE66" s="300">
        <v>94</v>
      </c>
    </row>
    <row r="67" spans="1:57" ht="17.25" customHeight="1" x14ac:dyDescent="0.3">
      <c r="A67" s="284">
        <v>95</v>
      </c>
      <c r="B67" s="284" t="str">
        <f t="shared" si="37"/>
        <v>v</v>
      </c>
      <c r="C67" s="201"/>
      <c r="D67" s="318"/>
      <c r="E67" s="302"/>
      <c r="F67" s="305"/>
      <c r="G67" s="325"/>
      <c r="H67" s="289">
        <f t="shared" ref="H67:H98" si="49">SUM(L67+P67+T67+X67+AB67+AF67+AJ67+AN67+AR67+AV67+AZ67)</f>
        <v>0</v>
      </c>
      <c r="I67" s="305"/>
      <c r="J67" s="291">
        <f t="shared" si="38"/>
        <v>2019</v>
      </c>
      <c r="K67" s="292">
        <f t="shared" si="39"/>
        <v>0</v>
      </c>
      <c r="L67" s="293">
        <v>0</v>
      </c>
      <c r="M67" s="294">
        <v>1</v>
      </c>
      <c r="N67" s="294"/>
      <c r="O67" s="294"/>
      <c r="P67" s="295">
        <f t="shared" si="40"/>
        <v>0</v>
      </c>
      <c r="Q67" s="294">
        <v>1</v>
      </c>
      <c r="R67" s="294"/>
      <c r="S67" s="294"/>
      <c r="T67" s="295">
        <f t="shared" si="35"/>
        <v>0</v>
      </c>
      <c r="U67" s="294">
        <v>1</v>
      </c>
      <c r="V67" s="294"/>
      <c r="W67" s="294"/>
      <c r="X67" s="295">
        <f t="shared" si="41"/>
        <v>0</v>
      </c>
      <c r="Y67" s="294">
        <v>1</v>
      </c>
      <c r="Z67" s="294"/>
      <c r="AA67" s="294"/>
      <c r="AB67" s="295">
        <f t="shared" si="34"/>
        <v>0</v>
      </c>
      <c r="AC67" s="294">
        <v>1</v>
      </c>
      <c r="AD67" s="294"/>
      <c r="AE67" s="294"/>
      <c r="AF67" s="296">
        <f t="shared" si="42"/>
        <v>0</v>
      </c>
      <c r="AG67" s="294">
        <v>1</v>
      </c>
      <c r="AH67" s="294"/>
      <c r="AI67" s="294"/>
      <c r="AJ67" s="296">
        <f t="shared" si="43"/>
        <v>0</v>
      </c>
      <c r="AK67" s="294">
        <v>1</v>
      </c>
      <c r="AL67" s="294"/>
      <c r="AM67" s="294"/>
      <c r="AN67" s="297">
        <f t="shared" si="44"/>
        <v>0</v>
      </c>
      <c r="AO67" s="294">
        <v>1</v>
      </c>
      <c r="AP67" s="294"/>
      <c r="AQ67" s="294"/>
      <c r="AR67" s="298">
        <f t="shared" si="45"/>
        <v>0</v>
      </c>
      <c r="AS67" s="294">
        <v>1</v>
      </c>
      <c r="AT67" s="294"/>
      <c r="AU67" s="294"/>
      <c r="AV67" s="295">
        <f t="shared" si="46"/>
        <v>0</v>
      </c>
      <c r="AW67" s="294">
        <v>1</v>
      </c>
      <c r="AX67" s="294"/>
      <c r="AY67" s="294"/>
      <c r="AZ67" s="295">
        <f t="shared" si="36"/>
        <v>0</v>
      </c>
      <c r="BA67" s="292">
        <f t="shared" si="30"/>
        <v>0</v>
      </c>
      <c r="BB67" s="299">
        <v>0</v>
      </c>
      <c r="BC67" s="292">
        <f t="shared" si="47"/>
        <v>0</v>
      </c>
      <c r="BD67" s="292" t="str">
        <f t="shared" si="48"/>
        <v>geen actie</v>
      </c>
      <c r="BE67" s="300">
        <v>95</v>
      </c>
    </row>
    <row r="68" spans="1:57" ht="17.25" customHeight="1" x14ac:dyDescent="0.3">
      <c r="A68" s="284">
        <v>96</v>
      </c>
      <c r="B68" s="284" t="str">
        <f t="shared" si="37"/>
        <v>v</v>
      </c>
      <c r="C68" s="201"/>
      <c r="D68" s="318"/>
      <c r="E68" s="302"/>
      <c r="F68" s="290"/>
      <c r="G68" s="288"/>
      <c r="H68" s="289">
        <f t="shared" si="49"/>
        <v>0</v>
      </c>
      <c r="I68" s="305"/>
      <c r="J68" s="291">
        <f t="shared" si="38"/>
        <v>2019</v>
      </c>
      <c r="K68" s="292">
        <f t="shared" si="39"/>
        <v>0</v>
      </c>
      <c r="L68" s="293">
        <v>0</v>
      </c>
      <c r="M68" s="294">
        <v>1</v>
      </c>
      <c r="N68" s="294"/>
      <c r="O68" s="294"/>
      <c r="P68" s="295">
        <f t="shared" si="40"/>
        <v>0</v>
      </c>
      <c r="Q68" s="294">
        <v>1</v>
      </c>
      <c r="R68" s="294"/>
      <c r="S68" s="294"/>
      <c r="T68" s="295">
        <f t="shared" si="35"/>
        <v>0</v>
      </c>
      <c r="U68" s="294">
        <v>1</v>
      </c>
      <c r="V68" s="294"/>
      <c r="W68" s="294"/>
      <c r="X68" s="295">
        <f t="shared" si="41"/>
        <v>0</v>
      </c>
      <c r="Y68" s="294">
        <v>1</v>
      </c>
      <c r="Z68" s="294"/>
      <c r="AA68" s="294"/>
      <c r="AB68" s="295">
        <f t="shared" si="34"/>
        <v>0</v>
      </c>
      <c r="AC68" s="294">
        <v>1</v>
      </c>
      <c r="AD68" s="294"/>
      <c r="AE68" s="294"/>
      <c r="AF68" s="296">
        <f t="shared" si="42"/>
        <v>0</v>
      </c>
      <c r="AG68" s="294">
        <v>1</v>
      </c>
      <c r="AH68" s="294"/>
      <c r="AI68" s="294"/>
      <c r="AJ68" s="296">
        <f t="shared" si="43"/>
        <v>0</v>
      </c>
      <c r="AK68" s="294">
        <v>1</v>
      </c>
      <c r="AL68" s="294"/>
      <c r="AM68" s="294"/>
      <c r="AN68" s="297">
        <f t="shared" si="44"/>
        <v>0</v>
      </c>
      <c r="AO68" s="294">
        <v>1</v>
      </c>
      <c r="AP68" s="294"/>
      <c r="AQ68" s="294"/>
      <c r="AR68" s="298">
        <f t="shared" si="45"/>
        <v>0</v>
      </c>
      <c r="AS68" s="294">
        <v>1</v>
      </c>
      <c r="AT68" s="294"/>
      <c r="AU68" s="294"/>
      <c r="AV68" s="295">
        <f t="shared" si="46"/>
        <v>0</v>
      </c>
      <c r="AW68" s="294">
        <v>1</v>
      </c>
      <c r="AX68" s="294"/>
      <c r="AY68" s="294"/>
      <c r="AZ68" s="295">
        <f t="shared" si="36"/>
        <v>0</v>
      </c>
      <c r="BA68" s="292">
        <v>0</v>
      </c>
      <c r="BB68" s="299">
        <v>0</v>
      </c>
      <c r="BC68" s="292">
        <f t="shared" si="47"/>
        <v>0</v>
      </c>
      <c r="BD68" s="292" t="str">
        <f t="shared" si="48"/>
        <v>geen actie</v>
      </c>
      <c r="BE68" s="300">
        <v>96</v>
      </c>
    </row>
    <row r="69" spans="1:57" ht="17.25" customHeight="1" x14ac:dyDescent="0.3">
      <c r="A69" s="284">
        <v>97</v>
      </c>
      <c r="B69" s="284" t="str">
        <f t="shared" si="37"/>
        <v>v</v>
      </c>
      <c r="C69" s="201"/>
      <c r="D69" s="324"/>
      <c r="E69" s="440"/>
      <c r="F69" s="287"/>
      <c r="G69" s="303"/>
      <c r="H69" s="289">
        <f t="shared" si="49"/>
        <v>0</v>
      </c>
      <c r="I69" s="290"/>
      <c r="J69" s="291">
        <f t="shared" si="38"/>
        <v>2019</v>
      </c>
      <c r="K69" s="292">
        <f t="shared" si="39"/>
        <v>0</v>
      </c>
      <c r="L69" s="293">
        <v>0</v>
      </c>
      <c r="M69" s="294">
        <v>1</v>
      </c>
      <c r="N69" s="294"/>
      <c r="O69" s="294"/>
      <c r="P69" s="295">
        <f t="shared" si="40"/>
        <v>0</v>
      </c>
      <c r="Q69" s="294">
        <v>1</v>
      </c>
      <c r="R69" s="294"/>
      <c r="S69" s="294"/>
      <c r="T69" s="295">
        <f t="shared" si="35"/>
        <v>0</v>
      </c>
      <c r="U69" s="294">
        <v>1</v>
      </c>
      <c r="V69" s="294"/>
      <c r="W69" s="294"/>
      <c r="X69" s="295">
        <f t="shared" si="41"/>
        <v>0</v>
      </c>
      <c r="Y69" s="294">
        <v>1</v>
      </c>
      <c r="Z69" s="294"/>
      <c r="AA69" s="294"/>
      <c r="AB69" s="295">
        <f t="shared" si="34"/>
        <v>0</v>
      </c>
      <c r="AC69" s="294">
        <v>1</v>
      </c>
      <c r="AD69" s="294"/>
      <c r="AE69" s="294"/>
      <c r="AF69" s="296">
        <f t="shared" si="42"/>
        <v>0</v>
      </c>
      <c r="AG69" s="294">
        <v>1</v>
      </c>
      <c r="AH69" s="294"/>
      <c r="AI69" s="294"/>
      <c r="AJ69" s="296">
        <f t="shared" si="43"/>
        <v>0</v>
      </c>
      <c r="AK69" s="294">
        <v>1</v>
      </c>
      <c r="AL69" s="294"/>
      <c r="AM69" s="294"/>
      <c r="AN69" s="297">
        <f t="shared" si="44"/>
        <v>0</v>
      </c>
      <c r="AO69" s="294">
        <v>1</v>
      </c>
      <c r="AP69" s="294"/>
      <c r="AQ69" s="294"/>
      <c r="AR69" s="298">
        <f t="shared" si="45"/>
        <v>0</v>
      </c>
      <c r="AS69" s="294">
        <v>1</v>
      </c>
      <c r="AT69" s="294"/>
      <c r="AU69" s="294"/>
      <c r="AV69" s="295">
        <f t="shared" si="46"/>
        <v>0</v>
      </c>
      <c r="AW69" s="294">
        <v>1</v>
      </c>
      <c r="AX69" s="294"/>
      <c r="AY69" s="294"/>
      <c r="AZ69" s="295">
        <f t="shared" si="36"/>
        <v>0</v>
      </c>
      <c r="BA69" s="292">
        <f t="shared" ref="BA69:BA115" si="50">IF(H69&lt;250,0,IF(H69&lt;500,250,IF(H69&lt;750,"500",IF(H69&lt;1000,750,IF(H69&lt;1500,1000,IF(H69&lt;2000,1500,IF(H69&lt;2500,2000,IF(H69&lt;3000,2500,3000))))))))</f>
        <v>0</v>
      </c>
      <c r="BB69" s="299">
        <v>0</v>
      </c>
      <c r="BC69" s="292">
        <f t="shared" si="47"/>
        <v>0</v>
      </c>
      <c r="BD69" s="292" t="str">
        <f t="shared" si="48"/>
        <v>geen actie</v>
      </c>
      <c r="BE69" s="300">
        <v>97</v>
      </c>
    </row>
    <row r="70" spans="1:57" ht="17.25" customHeight="1" x14ac:dyDescent="0.3">
      <c r="A70" s="284">
        <v>98</v>
      </c>
      <c r="B70" s="284" t="str">
        <f t="shared" si="37"/>
        <v>v</v>
      </c>
      <c r="C70" s="201"/>
      <c r="D70" s="324"/>
      <c r="E70" s="440"/>
      <c r="F70" s="287"/>
      <c r="G70" s="303"/>
      <c r="H70" s="289">
        <f t="shared" si="49"/>
        <v>0</v>
      </c>
      <c r="I70" s="290"/>
      <c r="J70" s="291">
        <f t="shared" si="38"/>
        <v>2019</v>
      </c>
      <c r="K70" s="292">
        <f t="shared" si="39"/>
        <v>0</v>
      </c>
      <c r="L70" s="293">
        <v>0</v>
      </c>
      <c r="M70" s="294">
        <v>1</v>
      </c>
      <c r="N70" s="294"/>
      <c r="O70" s="294"/>
      <c r="P70" s="295">
        <f t="shared" si="40"/>
        <v>0</v>
      </c>
      <c r="Q70" s="294">
        <v>1</v>
      </c>
      <c r="R70" s="294"/>
      <c r="S70" s="294"/>
      <c r="T70" s="295">
        <f t="shared" si="35"/>
        <v>0</v>
      </c>
      <c r="U70" s="294">
        <v>1</v>
      </c>
      <c r="V70" s="294"/>
      <c r="W70" s="294"/>
      <c r="X70" s="295">
        <f t="shared" si="41"/>
        <v>0</v>
      </c>
      <c r="Y70" s="294">
        <v>1</v>
      </c>
      <c r="Z70" s="294"/>
      <c r="AA70" s="294"/>
      <c r="AB70" s="295">
        <f t="shared" si="34"/>
        <v>0</v>
      </c>
      <c r="AC70" s="294">
        <v>1</v>
      </c>
      <c r="AD70" s="294"/>
      <c r="AE70" s="294"/>
      <c r="AF70" s="295">
        <f t="shared" si="42"/>
        <v>0</v>
      </c>
      <c r="AG70" s="294">
        <v>1</v>
      </c>
      <c r="AH70" s="294"/>
      <c r="AI70" s="294"/>
      <c r="AJ70" s="295">
        <f t="shared" si="43"/>
        <v>0</v>
      </c>
      <c r="AK70" s="294">
        <v>1</v>
      </c>
      <c r="AL70" s="294"/>
      <c r="AM70" s="294"/>
      <c r="AN70" s="297">
        <f t="shared" si="44"/>
        <v>0</v>
      </c>
      <c r="AO70" s="294">
        <v>1</v>
      </c>
      <c r="AP70" s="294"/>
      <c r="AQ70" s="294"/>
      <c r="AR70" s="298">
        <f t="shared" si="45"/>
        <v>0</v>
      </c>
      <c r="AS70" s="294">
        <v>1</v>
      </c>
      <c r="AT70" s="294"/>
      <c r="AU70" s="294"/>
      <c r="AV70" s="295">
        <f t="shared" si="46"/>
        <v>0</v>
      </c>
      <c r="AW70" s="294">
        <v>1</v>
      </c>
      <c r="AX70" s="294"/>
      <c r="AY70" s="294"/>
      <c r="AZ70" s="295">
        <f t="shared" si="36"/>
        <v>0</v>
      </c>
      <c r="BA70" s="292">
        <f t="shared" si="50"/>
        <v>0</v>
      </c>
      <c r="BB70" s="299">
        <v>0</v>
      </c>
      <c r="BC70" s="292">
        <f t="shared" si="47"/>
        <v>0</v>
      </c>
      <c r="BD70" s="292" t="str">
        <f t="shared" si="48"/>
        <v>geen actie</v>
      </c>
      <c r="BE70" s="300">
        <v>98</v>
      </c>
    </row>
    <row r="71" spans="1:57" ht="17.25" customHeight="1" x14ac:dyDescent="0.3">
      <c r="A71" s="284">
        <v>99</v>
      </c>
      <c r="B71" s="284" t="str">
        <f t="shared" si="37"/>
        <v>v</v>
      </c>
      <c r="C71" s="201"/>
      <c r="D71" s="324"/>
      <c r="E71" s="440"/>
      <c r="F71" s="287"/>
      <c r="G71" s="303"/>
      <c r="H71" s="289">
        <f t="shared" si="49"/>
        <v>0</v>
      </c>
      <c r="I71" s="290"/>
      <c r="J71" s="291">
        <f t="shared" si="38"/>
        <v>2019</v>
      </c>
      <c r="K71" s="292">
        <f t="shared" si="39"/>
        <v>0</v>
      </c>
      <c r="L71" s="293">
        <v>0</v>
      </c>
      <c r="M71" s="294">
        <v>1</v>
      </c>
      <c r="N71" s="294"/>
      <c r="O71" s="294"/>
      <c r="P71" s="295">
        <f t="shared" si="40"/>
        <v>0</v>
      </c>
      <c r="Q71" s="294">
        <v>1</v>
      </c>
      <c r="R71" s="294"/>
      <c r="S71" s="294"/>
      <c r="T71" s="295">
        <f t="shared" si="35"/>
        <v>0</v>
      </c>
      <c r="U71" s="294">
        <v>1</v>
      </c>
      <c r="V71" s="294"/>
      <c r="W71" s="294"/>
      <c r="X71" s="295">
        <f t="shared" si="41"/>
        <v>0</v>
      </c>
      <c r="Y71" s="294">
        <v>1</v>
      </c>
      <c r="Z71" s="294"/>
      <c r="AA71" s="294"/>
      <c r="AB71" s="295">
        <f t="shared" si="34"/>
        <v>0</v>
      </c>
      <c r="AC71" s="294">
        <v>1</v>
      </c>
      <c r="AD71" s="294"/>
      <c r="AE71" s="294"/>
      <c r="AF71" s="295">
        <f t="shared" si="42"/>
        <v>0</v>
      </c>
      <c r="AG71" s="294">
        <v>1</v>
      </c>
      <c r="AH71" s="294"/>
      <c r="AI71" s="294"/>
      <c r="AJ71" s="295">
        <f t="shared" si="43"/>
        <v>0</v>
      </c>
      <c r="AK71" s="294">
        <v>1</v>
      </c>
      <c r="AL71" s="294"/>
      <c r="AM71" s="294"/>
      <c r="AN71" s="297">
        <f t="shared" si="44"/>
        <v>0</v>
      </c>
      <c r="AO71" s="294">
        <v>1</v>
      </c>
      <c r="AP71" s="294"/>
      <c r="AQ71" s="294"/>
      <c r="AR71" s="298">
        <f t="shared" si="45"/>
        <v>0</v>
      </c>
      <c r="AS71" s="294">
        <v>1</v>
      </c>
      <c r="AT71" s="294"/>
      <c r="AU71" s="294"/>
      <c r="AV71" s="295">
        <f t="shared" si="46"/>
        <v>0</v>
      </c>
      <c r="AW71" s="294">
        <v>1</v>
      </c>
      <c r="AX71" s="294"/>
      <c r="AY71" s="294"/>
      <c r="AZ71" s="295">
        <f t="shared" si="36"/>
        <v>0</v>
      </c>
      <c r="BA71" s="292">
        <f t="shared" si="50"/>
        <v>0</v>
      </c>
      <c r="BB71" s="299">
        <v>0</v>
      </c>
      <c r="BC71" s="292">
        <f t="shared" si="47"/>
        <v>0</v>
      </c>
      <c r="BD71" s="292" t="str">
        <f t="shared" si="48"/>
        <v>geen actie</v>
      </c>
      <c r="BE71" s="300">
        <v>99</v>
      </c>
    </row>
    <row r="72" spans="1:57" ht="17.25" customHeight="1" x14ac:dyDescent="0.3">
      <c r="A72" s="284">
        <v>100</v>
      </c>
      <c r="B72" s="284" t="str">
        <f t="shared" si="37"/>
        <v>v</v>
      </c>
      <c r="C72" s="201"/>
      <c r="D72" s="324"/>
      <c r="E72" s="440"/>
      <c r="F72" s="287"/>
      <c r="G72" s="303"/>
      <c r="H72" s="289">
        <f t="shared" si="49"/>
        <v>0</v>
      </c>
      <c r="I72" s="290"/>
      <c r="J72" s="291">
        <f t="shared" si="38"/>
        <v>2019</v>
      </c>
      <c r="K72" s="292">
        <f t="shared" si="39"/>
        <v>0</v>
      </c>
      <c r="L72" s="293">
        <v>0</v>
      </c>
      <c r="M72" s="294">
        <v>1</v>
      </c>
      <c r="N72" s="294"/>
      <c r="O72" s="294"/>
      <c r="P72" s="295">
        <f t="shared" si="40"/>
        <v>0</v>
      </c>
      <c r="Q72" s="294">
        <v>1</v>
      </c>
      <c r="R72" s="294"/>
      <c r="S72" s="294"/>
      <c r="T72" s="295">
        <f t="shared" si="35"/>
        <v>0</v>
      </c>
      <c r="U72" s="294">
        <v>1</v>
      </c>
      <c r="V72" s="294"/>
      <c r="W72" s="294"/>
      <c r="X72" s="295">
        <f t="shared" si="41"/>
        <v>0</v>
      </c>
      <c r="Y72" s="294">
        <v>1</v>
      </c>
      <c r="Z72" s="294"/>
      <c r="AA72" s="294"/>
      <c r="AB72" s="295">
        <f t="shared" si="34"/>
        <v>0</v>
      </c>
      <c r="AC72" s="294">
        <v>1</v>
      </c>
      <c r="AD72" s="294"/>
      <c r="AE72" s="294"/>
      <c r="AF72" s="295">
        <f t="shared" si="42"/>
        <v>0</v>
      </c>
      <c r="AG72" s="294">
        <v>1</v>
      </c>
      <c r="AH72" s="294"/>
      <c r="AI72" s="294"/>
      <c r="AJ72" s="295">
        <f t="shared" si="43"/>
        <v>0</v>
      </c>
      <c r="AK72" s="294">
        <v>1</v>
      </c>
      <c r="AL72" s="294"/>
      <c r="AM72" s="294"/>
      <c r="AN72" s="297">
        <f t="shared" si="44"/>
        <v>0</v>
      </c>
      <c r="AO72" s="294">
        <v>1</v>
      </c>
      <c r="AP72" s="294"/>
      <c r="AQ72" s="294"/>
      <c r="AR72" s="298">
        <f t="shared" si="45"/>
        <v>0</v>
      </c>
      <c r="AS72" s="294">
        <v>1</v>
      </c>
      <c r="AT72" s="294"/>
      <c r="AU72" s="294"/>
      <c r="AV72" s="295">
        <f t="shared" si="46"/>
        <v>0</v>
      </c>
      <c r="AW72" s="294">
        <v>1</v>
      </c>
      <c r="AX72" s="294"/>
      <c r="AY72" s="294"/>
      <c r="AZ72" s="295">
        <f t="shared" si="36"/>
        <v>0</v>
      </c>
      <c r="BA72" s="292">
        <f t="shared" si="50"/>
        <v>0</v>
      </c>
      <c r="BB72" s="299">
        <v>0</v>
      </c>
      <c r="BC72" s="292">
        <f t="shared" si="47"/>
        <v>0</v>
      </c>
      <c r="BD72" s="292" t="str">
        <f t="shared" si="48"/>
        <v>geen actie</v>
      </c>
      <c r="BE72" s="300">
        <v>100</v>
      </c>
    </row>
    <row r="73" spans="1:57" ht="17.25" customHeight="1" x14ac:dyDescent="0.3">
      <c r="A73" s="284">
        <v>101</v>
      </c>
      <c r="B73" s="284" t="str">
        <f t="shared" si="37"/>
        <v>v</v>
      </c>
      <c r="C73" s="201"/>
      <c r="D73" s="324"/>
      <c r="E73" s="440"/>
      <c r="F73" s="287"/>
      <c r="G73" s="303"/>
      <c r="H73" s="289">
        <f t="shared" si="49"/>
        <v>0</v>
      </c>
      <c r="I73" s="290"/>
      <c r="J73" s="291">
        <f t="shared" si="38"/>
        <v>2019</v>
      </c>
      <c r="K73" s="292">
        <f t="shared" si="39"/>
        <v>0</v>
      </c>
      <c r="L73" s="293">
        <v>0</v>
      </c>
      <c r="M73" s="294">
        <v>1</v>
      </c>
      <c r="N73" s="294"/>
      <c r="O73" s="294"/>
      <c r="P73" s="295">
        <f t="shared" si="40"/>
        <v>0</v>
      </c>
      <c r="Q73" s="294">
        <v>1</v>
      </c>
      <c r="R73" s="294"/>
      <c r="S73" s="294"/>
      <c r="T73" s="295">
        <f t="shared" si="35"/>
        <v>0</v>
      </c>
      <c r="U73" s="294">
        <v>1</v>
      </c>
      <c r="V73" s="294"/>
      <c r="W73" s="294"/>
      <c r="X73" s="295">
        <f t="shared" si="41"/>
        <v>0</v>
      </c>
      <c r="Y73" s="294">
        <v>1</v>
      </c>
      <c r="Z73" s="294"/>
      <c r="AA73" s="294"/>
      <c r="AB73" s="295">
        <f t="shared" si="34"/>
        <v>0</v>
      </c>
      <c r="AC73" s="294">
        <v>1</v>
      </c>
      <c r="AD73" s="294"/>
      <c r="AE73" s="294"/>
      <c r="AF73" s="295">
        <f t="shared" si="42"/>
        <v>0</v>
      </c>
      <c r="AG73" s="294">
        <v>1</v>
      </c>
      <c r="AH73" s="294"/>
      <c r="AI73" s="294"/>
      <c r="AJ73" s="295">
        <f t="shared" si="43"/>
        <v>0</v>
      </c>
      <c r="AK73" s="294">
        <v>1</v>
      </c>
      <c r="AL73" s="294"/>
      <c r="AM73" s="294"/>
      <c r="AN73" s="297">
        <f t="shared" si="44"/>
        <v>0</v>
      </c>
      <c r="AO73" s="294">
        <v>1</v>
      </c>
      <c r="AP73" s="294"/>
      <c r="AQ73" s="294"/>
      <c r="AR73" s="298">
        <f t="shared" si="45"/>
        <v>0</v>
      </c>
      <c r="AS73" s="294">
        <v>1</v>
      </c>
      <c r="AT73" s="294"/>
      <c r="AU73" s="294"/>
      <c r="AV73" s="295">
        <f t="shared" si="46"/>
        <v>0</v>
      </c>
      <c r="AW73" s="294">
        <v>1</v>
      </c>
      <c r="AX73" s="294"/>
      <c r="AY73" s="294"/>
      <c r="AZ73" s="295">
        <f t="shared" si="36"/>
        <v>0</v>
      </c>
      <c r="BA73" s="292">
        <f t="shared" si="50"/>
        <v>0</v>
      </c>
      <c r="BB73" s="299">
        <v>0</v>
      </c>
      <c r="BC73" s="292">
        <f t="shared" si="47"/>
        <v>0</v>
      </c>
      <c r="BD73" s="292" t="str">
        <f t="shared" si="48"/>
        <v>geen actie</v>
      </c>
      <c r="BE73" s="300">
        <v>101</v>
      </c>
    </row>
    <row r="74" spans="1:57" ht="17.25" customHeight="1" x14ac:dyDescent="0.3">
      <c r="A74" s="284">
        <v>102</v>
      </c>
      <c r="B74" s="284" t="str">
        <f t="shared" si="37"/>
        <v>v</v>
      </c>
      <c r="C74" s="201"/>
      <c r="D74" s="324"/>
      <c r="E74" s="440"/>
      <c r="F74" s="287"/>
      <c r="G74" s="303"/>
      <c r="H74" s="289">
        <f t="shared" si="49"/>
        <v>0</v>
      </c>
      <c r="I74" s="290"/>
      <c r="J74" s="291">
        <f t="shared" si="38"/>
        <v>2019</v>
      </c>
      <c r="K74" s="292">
        <f t="shared" si="39"/>
        <v>0</v>
      </c>
      <c r="L74" s="293">
        <v>0</v>
      </c>
      <c r="M74" s="294">
        <v>1</v>
      </c>
      <c r="N74" s="294"/>
      <c r="O74" s="294"/>
      <c r="P74" s="295">
        <f t="shared" si="40"/>
        <v>0</v>
      </c>
      <c r="Q74" s="294">
        <v>1</v>
      </c>
      <c r="R74" s="294"/>
      <c r="S74" s="294"/>
      <c r="T74" s="295">
        <f t="shared" si="35"/>
        <v>0</v>
      </c>
      <c r="U74" s="294">
        <v>1</v>
      </c>
      <c r="V74" s="294"/>
      <c r="W74" s="294"/>
      <c r="X74" s="295">
        <f t="shared" si="41"/>
        <v>0</v>
      </c>
      <c r="Y74" s="294">
        <v>1</v>
      </c>
      <c r="Z74" s="294"/>
      <c r="AA74" s="294"/>
      <c r="AB74" s="295">
        <f t="shared" si="34"/>
        <v>0</v>
      </c>
      <c r="AC74" s="294">
        <v>1</v>
      </c>
      <c r="AD74" s="294"/>
      <c r="AE74" s="294"/>
      <c r="AF74" s="295">
        <f t="shared" si="42"/>
        <v>0</v>
      </c>
      <c r="AG74" s="294">
        <v>1</v>
      </c>
      <c r="AH74" s="294"/>
      <c r="AI74" s="294"/>
      <c r="AJ74" s="295">
        <f t="shared" si="43"/>
        <v>0</v>
      </c>
      <c r="AK74" s="294">
        <v>1</v>
      </c>
      <c r="AL74" s="294"/>
      <c r="AM74" s="294"/>
      <c r="AN74" s="297">
        <f t="shared" si="44"/>
        <v>0</v>
      </c>
      <c r="AO74" s="294">
        <v>1</v>
      </c>
      <c r="AP74" s="294"/>
      <c r="AQ74" s="294"/>
      <c r="AR74" s="298">
        <f t="shared" si="45"/>
        <v>0</v>
      </c>
      <c r="AS74" s="294">
        <v>1</v>
      </c>
      <c r="AT74" s="294"/>
      <c r="AU74" s="294"/>
      <c r="AV74" s="295">
        <f t="shared" si="46"/>
        <v>0</v>
      </c>
      <c r="AW74" s="294">
        <v>1</v>
      </c>
      <c r="AX74" s="294"/>
      <c r="AY74" s="294"/>
      <c r="AZ74" s="295">
        <f t="shared" si="36"/>
        <v>0</v>
      </c>
      <c r="BA74" s="292">
        <f t="shared" si="50"/>
        <v>0</v>
      </c>
      <c r="BB74" s="299">
        <v>0</v>
      </c>
      <c r="BC74" s="292">
        <f t="shared" si="47"/>
        <v>0</v>
      </c>
      <c r="BD74" s="292" t="str">
        <f t="shared" si="48"/>
        <v>geen actie</v>
      </c>
      <c r="BE74" s="300">
        <v>102</v>
      </c>
    </row>
    <row r="75" spans="1:57" ht="17.25" customHeight="1" x14ac:dyDescent="0.3">
      <c r="A75" s="284">
        <v>103</v>
      </c>
      <c r="B75" s="284" t="str">
        <f t="shared" si="37"/>
        <v>v</v>
      </c>
      <c r="C75" s="201"/>
      <c r="D75" s="324"/>
      <c r="E75" s="440"/>
      <c r="F75" s="287"/>
      <c r="G75" s="303"/>
      <c r="H75" s="289">
        <f t="shared" si="49"/>
        <v>0</v>
      </c>
      <c r="I75" s="290"/>
      <c r="J75" s="291">
        <f t="shared" si="38"/>
        <v>2019</v>
      </c>
      <c r="K75" s="292">
        <f t="shared" si="39"/>
        <v>0</v>
      </c>
      <c r="L75" s="293">
        <v>0</v>
      </c>
      <c r="M75" s="294">
        <v>1</v>
      </c>
      <c r="N75" s="294"/>
      <c r="O75" s="294"/>
      <c r="P75" s="295">
        <f t="shared" si="40"/>
        <v>0</v>
      </c>
      <c r="Q75" s="294">
        <v>1</v>
      </c>
      <c r="R75" s="294"/>
      <c r="S75" s="294"/>
      <c r="T75" s="295">
        <f t="shared" si="35"/>
        <v>0</v>
      </c>
      <c r="U75" s="294">
        <v>1</v>
      </c>
      <c r="V75" s="294"/>
      <c r="W75" s="294"/>
      <c r="X75" s="295">
        <f t="shared" si="41"/>
        <v>0</v>
      </c>
      <c r="Y75" s="294">
        <v>1</v>
      </c>
      <c r="Z75" s="294"/>
      <c r="AA75" s="294"/>
      <c r="AB75" s="295">
        <f t="shared" ref="AB75:AB106" si="51">SUM(Z75*10+AA75)/Y75*10</f>
        <v>0</v>
      </c>
      <c r="AC75" s="294">
        <v>1</v>
      </c>
      <c r="AD75" s="294"/>
      <c r="AE75" s="294"/>
      <c r="AF75" s="295">
        <f t="shared" si="42"/>
        <v>0</v>
      </c>
      <c r="AG75" s="294">
        <v>1</v>
      </c>
      <c r="AH75" s="294"/>
      <c r="AI75" s="294"/>
      <c r="AJ75" s="295">
        <f t="shared" si="43"/>
        <v>0</v>
      </c>
      <c r="AK75" s="294">
        <v>1</v>
      </c>
      <c r="AL75" s="294"/>
      <c r="AM75" s="294"/>
      <c r="AN75" s="297">
        <f t="shared" si="44"/>
        <v>0</v>
      </c>
      <c r="AO75" s="294">
        <v>1</v>
      </c>
      <c r="AP75" s="294"/>
      <c r="AQ75" s="294"/>
      <c r="AR75" s="298">
        <f t="shared" si="45"/>
        <v>0</v>
      </c>
      <c r="AS75" s="294">
        <v>1</v>
      </c>
      <c r="AT75" s="294"/>
      <c r="AU75" s="294"/>
      <c r="AV75" s="295">
        <f t="shared" si="46"/>
        <v>0</v>
      </c>
      <c r="AW75" s="294">
        <v>1</v>
      </c>
      <c r="AX75" s="294"/>
      <c r="AY75" s="294"/>
      <c r="AZ75" s="295">
        <f t="shared" si="36"/>
        <v>0</v>
      </c>
      <c r="BA75" s="292">
        <f t="shared" si="50"/>
        <v>0</v>
      </c>
      <c r="BB75" s="299">
        <v>0</v>
      </c>
      <c r="BC75" s="292">
        <f t="shared" si="47"/>
        <v>0</v>
      </c>
      <c r="BD75" s="292" t="str">
        <f t="shared" si="48"/>
        <v>geen actie</v>
      </c>
      <c r="BE75" s="300">
        <v>103</v>
      </c>
    </row>
    <row r="76" spans="1:57" ht="17.25" customHeight="1" x14ac:dyDescent="0.3">
      <c r="A76" s="284">
        <v>104</v>
      </c>
      <c r="B76" s="284" t="str">
        <f t="shared" si="37"/>
        <v>v</v>
      </c>
      <c r="C76" s="201"/>
      <c r="D76" s="324"/>
      <c r="E76" s="440"/>
      <c r="F76" s="287"/>
      <c r="G76" s="303"/>
      <c r="H76" s="289">
        <f t="shared" si="49"/>
        <v>0</v>
      </c>
      <c r="I76" s="290"/>
      <c r="J76" s="291">
        <f t="shared" si="38"/>
        <v>2019</v>
      </c>
      <c r="K76" s="292">
        <f t="shared" si="39"/>
        <v>0</v>
      </c>
      <c r="L76" s="293">
        <v>0</v>
      </c>
      <c r="M76" s="294">
        <v>1</v>
      </c>
      <c r="N76" s="294"/>
      <c r="O76" s="294"/>
      <c r="P76" s="295">
        <f t="shared" si="40"/>
        <v>0</v>
      </c>
      <c r="Q76" s="294">
        <v>1</v>
      </c>
      <c r="R76" s="294"/>
      <c r="S76" s="294"/>
      <c r="T76" s="295">
        <f t="shared" si="35"/>
        <v>0</v>
      </c>
      <c r="U76" s="294">
        <v>1</v>
      </c>
      <c r="V76" s="294"/>
      <c r="W76" s="294"/>
      <c r="X76" s="295">
        <f t="shared" si="41"/>
        <v>0</v>
      </c>
      <c r="Y76" s="294">
        <v>1</v>
      </c>
      <c r="Z76" s="294"/>
      <c r="AA76" s="294"/>
      <c r="AB76" s="295">
        <f t="shared" si="51"/>
        <v>0</v>
      </c>
      <c r="AC76" s="294">
        <v>1</v>
      </c>
      <c r="AD76" s="294"/>
      <c r="AE76" s="294"/>
      <c r="AF76" s="295">
        <f t="shared" si="42"/>
        <v>0</v>
      </c>
      <c r="AG76" s="294">
        <v>1</v>
      </c>
      <c r="AH76" s="294"/>
      <c r="AI76" s="294"/>
      <c r="AJ76" s="295">
        <f t="shared" si="43"/>
        <v>0</v>
      </c>
      <c r="AK76" s="294">
        <v>1</v>
      </c>
      <c r="AL76" s="294"/>
      <c r="AM76" s="294"/>
      <c r="AN76" s="297">
        <f t="shared" si="44"/>
        <v>0</v>
      </c>
      <c r="AO76" s="294">
        <v>1</v>
      </c>
      <c r="AP76" s="294"/>
      <c r="AQ76" s="294"/>
      <c r="AR76" s="298">
        <f t="shared" si="45"/>
        <v>0</v>
      </c>
      <c r="AS76" s="294">
        <v>1</v>
      </c>
      <c r="AT76" s="294"/>
      <c r="AU76" s="294"/>
      <c r="AV76" s="295">
        <f t="shared" si="46"/>
        <v>0</v>
      </c>
      <c r="AW76" s="294">
        <v>1</v>
      </c>
      <c r="AX76" s="294"/>
      <c r="AY76" s="294"/>
      <c r="AZ76" s="295">
        <f t="shared" si="36"/>
        <v>0</v>
      </c>
      <c r="BA76" s="292">
        <f t="shared" si="50"/>
        <v>0</v>
      </c>
      <c r="BB76" s="299">
        <v>0</v>
      </c>
      <c r="BC76" s="292">
        <f t="shared" si="47"/>
        <v>0</v>
      </c>
      <c r="BD76" s="292" t="str">
        <f t="shared" si="48"/>
        <v>geen actie</v>
      </c>
      <c r="BE76" s="300">
        <v>104</v>
      </c>
    </row>
    <row r="77" spans="1:57" ht="17.25" customHeight="1" x14ac:dyDescent="0.3">
      <c r="A77" s="284">
        <v>105</v>
      </c>
      <c r="B77" s="284" t="str">
        <f t="shared" si="37"/>
        <v>v</v>
      </c>
      <c r="C77" s="201"/>
      <c r="D77" s="324"/>
      <c r="E77" s="440"/>
      <c r="F77" s="287"/>
      <c r="G77" s="303"/>
      <c r="H77" s="289">
        <f t="shared" si="49"/>
        <v>0</v>
      </c>
      <c r="I77" s="290"/>
      <c r="J77" s="291">
        <f t="shared" si="38"/>
        <v>2019</v>
      </c>
      <c r="K77" s="292">
        <f t="shared" si="39"/>
        <v>0</v>
      </c>
      <c r="L77" s="293">
        <v>0</v>
      </c>
      <c r="M77" s="294">
        <v>1</v>
      </c>
      <c r="N77" s="294"/>
      <c r="O77" s="294"/>
      <c r="P77" s="295">
        <f t="shared" si="40"/>
        <v>0</v>
      </c>
      <c r="Q77" s="294">
        <v>1</v>
      </c>
      <c r="R77" s="294"/>
      <c r="S77" s="294"/>
      <c r="T77" s="295">
        <f t="shared" si="35"/>
        <v>0</v>
      </c>
      <c r="U77" s="294">
        <v>1</v>
      </c>
      <c r="V77" s="294"/>
      <c r="W77" s="294"/>
      <c r="X77" s="295">
        <f t="shared" si="41"/>
        <v>0</v>
      </c>
      <c r="Y77" s="294">
        <v>1</v>
      </c>
      <c r="Z77" s="294"/>
      <c r="AA77" s="294"/>
      <c r="AB77" s="295">
        <f t="shared" si="51"/>
        <v>0</v>
      </c>
      <c r="AC77" s="294">
        <v>1</v>
      </c>
      <c r="AD77" s="294"/>
      <c r="AE77" s="294"/>
      <c r="AF77" s="295">
        <f t="shared" si="42"/>
        <v>0</v>
      </c>
      <c r="AG77" s="294">
        <v>1</v>
      </c>
      <c r="AH77" s="294"/>
      <c r="AI77" s="294"/>
      <c r="AJ77" s="295">
        <f t="shared" si="43"/>
        <v>0</v>
      </c>
      <c r="AK77" s="294">
        <v>1</v>
      </c>
      <c r="AL77" s="294"/>
      <c r="AM77" s="294"/>
      <c r="AN77" s="297">
        <f t="shared" si="44"/>
        <v>0</v>
      </c>
      <c r="AO77" s="294">
        <v>1</v>
      </c>
      <c r="AP77" s="294"/>
      <c r="AQ77" s="294"/>
      <c r="AR77" s="298">
        <f t="shared" si="45"/>
        <v>0</v>
      </c>
      <c r="AS77" s="294">
        <v>1</v>
      </c>
      <c r="AT77" s="294"/>
      <c r="AU77" s="294"/>
      <c r="AV77" s="295">
        <f t="shared" si="46"/>
        <v>0</v>
      </c>
      <c r="AW77" s="294">
        <v>1</v>
      </c>
      <c r="AX77" s="294"/>
      <c r="AY77" s="294"/>
      <c r="AZ77" s="295">
        <f t="shared" si="36"/>
        <v>0</v>
      </c>
      <c r="BA77" s="292">
        <f t="shared" si="50"/>
        <v>0</v>
      </c>
      <c r="BB77" s="299">
        <v>0</v>
      </c>
      <c r="BC77" s="292">
        <f t="shared" si="47"/>
        <v>0</v>
      </c>
      <c r="BD77" s="292" t="str">
        <f t="shared" si="48"/>
        <v>geen actie</v>
      </c>
      <c r="BE77" s="300">
        <v>105</v>
      </c>
    </row>
    <row r="78" spans="1:57" ht="17.25" customHeight="1" x14ac:dyDescent="0.3">
      <c r="A78" s="284">
        <v>106</v>
      </c>
      <c r="B78" s="284" t="str">
        <f t="shared" si="37"/>
        <v>v</v>
      </c>
      <c r="C78" s="201"/>
      <c r="D78" s="324"/>
      <c r="E78" s="440"/>
      <c r="F78" s="311"/>
      <c r="G78" s="240"/>
      <c r="H78" s="289">
        <f t="shared" si="49"/>
        <v>0</v>
      </c>
      <c r="I78" s="284"/>
      <c r="J78" s="291">
        <f t="shared" si="38"/>
        <v>2019</v>
      </c>
      <c r="K78" s="292">
        <f t="shared" si="39"/>
        <v>0</v>
      </c>
      <c r="L78" s="293">
        <v>0</v>
      </c>
      <c r="M78" s="294">
        <v>1</v>
      </c>
      <c r="N78" s="294"/>
      <c r="O78" s="294"/>
      <c r="P78" s="295">
        <f t="shared" si="40"/>
        <v>0</v>
      </c>
      <c r="Q78" s="294">
        <v>1</v>
      </c>
      <c r="R78" s="294"/>
      <c r="S78" s="294"/>
      <c r="T78" s="295">
        <f t="shared" si="35"/>
        <v>0</v>
      </c>
      <c r="U78" s="294">
        <v>1</v>
      </c>
      <c r="V78" s="294"/>
      <c r="W78" s="294"/>
      <c r="X78" s="295">
        <f t="shared" si="41"/>
        <v>0</v>
      </c>
      <c r="Y78" s="294">
        <v>1</v>
      </c>
      <c r="Z78" s="294"/>
      <c r="AA78" s="294"/>
      <c r="AB78" s="295">
        <f t="shared" si="51"/>
        <v>0</v>
      </c>
      <c r="AC78" s="294">
        <v>1</v>
      </c>
      <c r="AD78" s="294"/>
      <c r="AE78" s="294"/>
      <c r="AF78" s="296">
        <f t="shared" si="42"/>
        <v>0</v>
      </c>
      <c r="AG78" s="294">
        <v>1</v>
      </c>
      <c r="AH78" s="294"/>
      <c r="AI78" s="294"/>
      <c r="AJ78" s="296">
        <f t="shared" si="43"/>
        <v>0</v>
      </c>
      <c r="AK78" s="294">
        <v>1</v>
      </c>
      <c r="AL78" s="294"/>
      <c r="AM78" s="294"/>
      <c r="AN78" s="297">
        <f t="shared" si="44"/>
        <v>0</v>
      </c>
      <c r="AO78" s="294">
        <v>1</v>
      </c>
      <c r="AP78" s="294"/>
      <c r="AQ78" s="294"/>
      <c r="AR78" s="298">
        <f t="shared" si="45"/>
        <v>0</v>
      </c>
      <c r="AS78" s="294">
        <v>1</v>
      </c>
      <c r="AT78" s="294"/>
      <c r="AU78" s="294"/>
      <c r="AV78" s="295">
        <f t="shared" si="46"/>
        <v>0</v>
      </c>
      <c r="AW78" s="294">
        <v>1</v>
      </c>
      <c r="AX78" s="294"/>
      <c r="AY78" s="294"/>
      <c r="AZ78" s="295">
        <f t="shared" si="36"/>
        <v>0</v>
      </c>
      <c r="BA78" s="292">
        <f t="shared" si="50"/>
        <v>0</v>
      </c>
      <c r="BB78" s="299">
        <v>0</v>
      </c>
      <c r="BC78" s="292">
        <f t="shared" si="47"/>
        <v>0</v>
      </c>
      <c r="BD78" s="292" t="str">
        <f t="shared" si="48"/>
        <v>geen actie</v>
      </c>
      <c r="BE78" s="300">
        <v>106</v>
      </c>
    </row>
    <row r="79" spans="1:57" ht="17.25" customHeight="1" x14ac:dyDescent="0.3">
      <c r="A79" s="284">
        <v>107</v>
      </c>
      <c r="B79" s="284" t="str">
        <f t="shared" si="37"/>
        <v>v</v>
      </c>
      <c r="C79" s="201"/>
      <c r="D79" s="324"/>
      <c r="E79" s="440"/>
      <c r="F79" s="311"/>
      <c r="G79" s="240"/>
      <c r="H79" s="289">
        <f t="shared" si="49"/>
        <v>0</v>
      </c>
      <c r="I79" s="284"/>
      <c r="J79" s="291">
        <f t="shared" si="38"/>
        <v>2019</v>
      </c>
      <c r="K79" s="292">
        <f t="shared" si="39"/>
        <v>0</v>
      </c>
      <c r="L79" s="293">
        <v>0</v>
      </c>
      <c r="M79" s="294">
        <v>1</v>
      </c>
      <c r="N79" s="294"/>
      <c r="O79" s="294"/>
      <c r="P79" s="295">
        <f t="shared" si="40"/>
        <v>0</v>
      </c>
      <c r="Q79" s="294">
        <v>1</v>
      </c>
      <c r="R79" s="294"/>
      <c r="S79" s="294"/>
      <c r="T79" s="295">
        <f t="shared" ref="T79:T110" si="52">SUM(R79*10+S79)/Q79*10</f>
        <v>0</v>
      </c>
      <c r="U79" s="294">
        <v>1</v>
      </c>
      <c r="V79" s="294"/>
      <c r="W79" s="294"/>
      <c r="X79" s="295">
        <f t="shared" si="41"/>
        <v>0</v>
      </c>
      <c r="Y79" s="294">
        <v>1</v>
      </c>
      <c r="Z79" s="294"/>
      <c r="AA79" s="294"/>
      <c r="AB79" s="295">
        <f t="shared" si="51"/>
        <v>0</v>
      </c>
      <c r="AC79" s="294">
        <v>1</v>
      </c>
      <c r="AD79" s="294"/>
      <c r="AE79" s="294"/>
      <c r="AF79" s="296">
        <f t="shared" si="42"/>
        <v>0</v>
      </c>
      <c r="AG79" s="294">
        <v>1</v>
      </c>
      <c r="AH79" s="294"/>
      <c r="AI79" s="294"/>
      <c r="AJ79" s="296">
        <f t="shared" si="43"/>
        <v>0</v>
      </c>
      <c r="AK79" s="294">
        <v>1</v>
      </c>
      <c r="AL79" s="294"/>
      <c r="AM79" s="294"/>
      <c r="AN79" s="297">
        <f t="shared" si="44"/>
        <v>0</v>
      </c>
      <c r="AO79" s="294">
        <v>1</v>
      </c>
      <c r="AP79" s="294"/>
      <c r="AQ79" s="294"/>
      <c r="AR79" s="298">
        <f t="shared" si="45"/>
        <v>0</v>
      </c>
      <c r="AS79" s="294">
        <v>1</v>
      </c>
      <c r="AT79" s="294"/>
      <c r="AU79" s="294"/>
      <c r="AV79" s="295">
        <f t="shared" si="46"/>
        <v>0</v>
      </c>
      <c r="AW79" s="294">
        <v>1</v>
      </c>
      <c r="AX79" s="294"/>
      <c r="AY79" s="294"/>
      <c r="AZ79" s="295">
        <f t="shared" ref="AZ79:AZ110" si="53">SUM(AX79*10+AY79)/AW79*10</f>
        <v>0</v>
      </c>
      <c r="BA79" s="292">
        <f t="shared" si="50"/>
        <v>0</v>
      </c>
      <c r="BB79" s="299">
        <v>0</v>
      </c>
      <c r="BC79" s="292">
        <f t="shared" si="47"/>
        <v>0</v>
      </c>
      <c r="BD79" s="292" t="str">
        <f t="shared" si="48"/>
        <v>geen actie</v>
      </c>
      <c r="BE79" s="300">
        <v>107</v>
      </c>
    </row>
    <row r="80" spans="1:57" ht="17.25" customHeight="1" x14ac:dyDescent="0.3">
      <c r="A80" s="284">
        <v>108</v>
      </c>
      <c r="B80" s="284" t="str">
        <f t="shared" si="37"/>
        <v>v</v>
      </c>
      <c r="C80" s="201"/>
      <c r="D80" s="324"/>
      <c r="E80" s="440"/>
      <c r="F80" s="311"/>
      <c r="G80" s="240"/>
      <c r="H80" s="289">
        <f t="shared" si="49"/>
        <v>0</v>
      </c>
      <c r="I80" s="284"/>
      <c r="J80" s="291">
        <f t="shared" si="38"/>
        <v>2019</v>
      </c>
      <c r="K80" s="292">
        <f t="shared" si="39"/>
        <v>0</v>
      </c>
      <c r="L80" s="293">
        <v>0</v>
      </c>
      <c r="M80" s="294">
        <v>1</v>
      </c>
      <c r="N80" s="294"/>
      <c r="O80" s="294"/>
      <c r="P80" s="295">
        <f t="shared" si="40"/>
        <v>0</v>
      </c>
      <c r="Q80" s="294">
        <v>1</v>
      </c>
      <c r="R80" s="294"/>
      <c r="S80" s="294"/>
      <c r="T80" s="295">
        <f t="shared" si="52"/>
        <v>0</v>
      </c>
      <c r="U80" s="294">
        <v>1</v>
      </c>
      <c r="V80" s="294"/>
      <c r="W80" s="294"/>
      <c r="X80" s="295">
        <f t="shared" si="41"/>
        <v>0</v>
      </c>
      <c r="Y80" s="294">
        <v>1</v>
      </c>
      <c r="Z80" s="294"/>
      <c r="AA80" s="294"/>
      <c r="AB80" s="295">
        <f t="shared" si="51"/>
        <v>0</v>
      </c>
      <c r="AC80" s="294">
        <v>1</v>
      </c>
      <c r="AD80" s="294"/>
      <c r="AE80" s="294"/>
      <c r="AF80" s="296">
        <f t="shared" si="42"/>
        <v>0</v>
      </c>
      <c r="AG80" s="294">
        <v>1</v>
      </c>
      <c r="AH80" s="294"/>
      <c r="AI80" s="294"/>
      <c r="AJ80" s="296">
        <f t="shared" si="43"/>
        <v>0</v>
      </c>
      <c r="AK80" s="294">
        <v>1</v>
      </c>
      <c r="AL80" s="294"/>
      <c r="AM80" s="294"/>
      <c r="AN80" s="297">
        <f t="shared" si="44"/>
        <v>0</v>
      </c>
      <c r="AO80" s="294">
        <v>1</v>
      </c>
      <c r="AP80" s="294"/>
      <c r="AQ80" s="294"/>
      <c r="AR80" s="298">
        <f t="shared" si="45"/>
        <v>0</v>
      </c>
      <c r="AS80" s="294">
        <v>1</v>
      </c>
      <c r="AT80" s="294"/>
      <c r="AU80" s="294"/>
      <c r="AV80" s="295">
        <f t="shared" si="46"/>
        <v>0</v>
      </c>
      <c r="AW80" s="294">
        <v>1</v>
      </c>
      <c r="AX80" s="294"/>
      <c r="AY80" s="294"/>
      <c r="AZ80" s="295">
        <f t="shared" si="53"/>
        <v>0</v>
      </c>
      <c r="BA80" s="292">
        <f t="shared" si="50"/>
        <v>0</v>
      </c>
      <c r="BB80" s="299">
        <v>0</v>
      </c>
      <c r="BC80" s="292">
        <f t="shared" si="47"/>
        <v>0</v>
      </c>
      <c r="BD80" s="292" t="str">
        <f t="shared" si="48"/>
        <v>geen actie</v>
      </c>
      <c r="BE80" s="300">
        <v>108</v>
      </c>
    </row>
    <row r="81" spans="1:57" ht="17.25" customHeight="1" x14ac:dyDescent="0.3">
      <c r="A81" s="284">
        <v>109</v>
      </c>
      <c r="B81" s="284" t="str">
        <f t="shared" si="37"/>
        <v>v</v>
      </c>
      <c r="C81" s="201"/>
      <c r="D81" s="324"/>
      <c r="E81" s="440"/>
      <c r="F81" s="311"/>
      <c r="G81" s="240"/>
      <c r="H81" s="289">
        <f t="shared" si="49"/>
        <v>0</v>
      </c>
      <c r="I81" s="284"/>
      <c r="J81" s="291">
        <f t="shared" si="38"/>
        <v>2019</v>
      </c>
      <c r="K81" s="292">
        <f t="shared" si="39"/>
        <v>0</v>
      </c>
      <c r="L81" s="293">
        <v>0</v>
      </c>
      <c r="M81" s="294">
        <v>1</v>
      </c>
      <c r="N81" s="294"/>
      <c r="O81" s="294"/>
      <c r="P81" s="295">
        <f t="shared" si="40"/>
        <v>0</v>
      </c>
      <c r="Q81" s="294">
        <v>1</v>
      </c>
      <c r="R81" s="294"/>
      <c r="S81" s="294"/>
      <c r="T81" s="295">
        <f t="shared" si="52"/>
        <v>0</v>
      </c>
      <c r="U81" s="294">
        <v>1</v>
      </c>
      <c r="V81" s="294"/>
      <c r="W81" s="294"/>
      <c r="X81" s="295">
        <f t="shared" si="41"/>
        <v>0</v>
      </c>
      <c r="Y81" s="294">
        <v>1</v>
      </c>
      <c r="Z81" s="294"/>
      <c r="AA81" s="294"/>
      <c r="AB81" s="295">
        <f t="shared" si="51"/>
        <v>0</v>
      </c>
      <c r="AC81" s="294">
        <v>1</v>
      </c>
      <c r="AD81" s="294"/>
      <c r="AE81" s="294"/>
      <c r="AF81" s="296">
        <f t="shared" si="42"/>
        <v>0</v>
      </c>
      <c r="AG81" s="294">
        <v>1</v>
      </c>
      <c r="AH81" s="294"/>
      <c r="AI81" s="294"/>
      <c r="AJ81" s="296">
        <f t="shared" si="43"/>
        <v>0</v>
      </c>
      <c r="AK81" s="294">
        <v>1</v>
      </c>
      <c r="AL81" s="294"/>
      <c r="AM81" s="294"/>
      <c r="AN81" s="297">
        <f t="shared" si="44"/>
        <v>0</v>
      </c>
      <c r="AO81" s="294">
        <v>1</v>
      </c>
      <c r="AP81" s="294"/>
      <c r="AQ81" s="294"/>
      <c r="AR81" s="298">
        <f t="shared" si="45"/>
        <v>0</v>
      </c>
      <c r="AS81" s="294">
        <v>1</v>
      </c>
      <c r="AT81" s="294"/>
      <c r="AU81" s="294"/>
      <c r="AV81" s="295">
        <f t="shared" si="46"/>
        <v>0</v>
      </c>
      <c r="AW81" s="294">
        <v>1</v>
      </c>
      <c r="AX81" s="294"/>
      <c r="AY81" s="294"/>
      <c r="AZ81" s="295">
        <f t="shared" si="53"/>
        <v>0</v>
      </c>
      <c r="BA81" s="292">
        <f t="shared" si="50"/>
        <v>0</v>
      </c>
      <c r="BB81" s="299">
        <v>0</v>
      </c>
      <c r="BC81" s="292">
        <f t="shared" si="47"/>
        <v>0</v>
      </c>
      <c r="BD81" s="292" t="str">
        <f t="shared" si="48"/>
        <v>geen actie</v>
      </c>
      <c r="BE81" s="300">
        <v>109</v>
      </c>
    </row>
    <row r="82" spans="1:57" ht="17.25" customHeight="1" x14ac:dyDescent="0.3">
      <c r="A82" s="284">
        <v>110</v>
      </c>
      <c r="B82" s="284" t="str">
        <f t="shared" si="37"/>
        <v>v</v>
      </c>
      <c r="C82" s="201"/>
      <c r="D82" s="324"/>
      <c r="E82" s="440"/>
      <c r="F82" s="287"/>
      <c r="G82" s="240"/>
      <c r="H82" s="289">
        <f t="shared" si="49"/>
        <v>0</v>
      </c>
      <c r="I82" s="290"/>
      <c r="J82" s="291">
        <f t="shared" si="38"/>
        <v>2019</v>
      </c>
      <c r="K82" s="292">
        <f t="shared" si="39"/>
        <v>0</v>
      </c>
      <c r="L82" s="293">
        <v>0</v>
      </c>
      <c r="M82" s="294">
        <v>1</v>
      </c>
      <c r="N82" s="294"/>
      <c r="O82" s="294"/>
      <c r="P82" s="295">
        <f t="shared" si="40"/>
        <v>0</v>
      </c>
      <c r="Q82" s="294">
        <v>1</v>
      </c>
      <c r="R82" s="294"/>
      <c r="S82" s="294"/>
      <c r="T82" s="295">
        <f t="shared" si="52"/>
        <v>0</v>
      </c>
      <c r="U82" s="294">
        <v>1</v>
      </c>
      <c r="V82" s="294"/>
      <c r="W82" s="294"/>
      <c r="X82" s="295">
        <f t="shared" si="41"/>
        <v>0</v>
      </c>
      <c r="Y82" s="294">
        <v>1</v>
      </c>
      <c r="Z82" s="294"/>
      <c r="AA82" s="294"/>
      <c r="AB82" s="295">
        <f t="shared" si="51"/>
        <v>0</v>
      </c>
      <c r="AC82" s="294">
        <v>1</v>
      </c>
      <c r="AD82" s="294"/>
      <c r="AE82" s="294"/>
      <c r="AF82" s="296">
        <f t="shared" si="42"/>
        <v>0</v>
      </c>
      <c r="AG82" s="294">
        <v>1</v>
      </c>
      <c r="AH82" s="294"/>
      <c r="AI82" s="294"/>
      <c r="AJ82" s="296">
        <f t="shared" si="43"/>
        <v>0</v>
      </c>
      <c r="AK82" s="294">
        <v>1</v>
      </c>
      <c r="AL82" s="294"/>
      <c r="AM82" s="294"/>
      <c r="AN82" s="297">
        <f t="shared" si="44"/>
        <v>0</v>
      </c>
      <c r="AO82" s="294">
        <v>1</v>
      </c>
      <c r="AP82" s="294"/>
      <c r="AQ82" s="294"/>
      <c r="AR82" s="298">
        <f t="shared" si="45"/>
        <v>0</v>
      </c>
      <c r="AS82" s="294">
        <v>1</v>
      </c>
      <c r="AT82" s="294"/>
      <c r="AU82" s="294"/>
      <c r="AV82" s="295">
        <f t="shared" si="46"/>
        <v>0</v>
      </c>
      <c r="AW82" s="294">
        <v>1</v>
      </c>
      <c r="AX82" s="294"/>
      <c r="AY82" s="294"/>
      <c r="AZ82" s="295">
        <f t="shared" si="53"/>
        <v>0</v>
      </c>
      <c r="BA82" s="292">
        <f t="shared" si="50"/>
        <v>0</v>
      </c>
      <c r="BB82" s="299">
        <v>0</v>
      </c>
      <c r="BC82" s="292">
        <f t="shared" si="47"/>
        <v>0</v>
      </c>
      <c r="BD82" s="292" t="str">
        <f t="shared" si="48"/>
        <v>geen actie</v>
      </c>
      <c r="BE82" s="300">
        <v>110</v>
      </c>
    </row>
    <row r="83" spans="1:57" ht="17.25" customHeight="1" x14ac:dyDescent="0.3">
      <c r="A83" s="284">
        <v>111</v>
      </c>
      <c r="B83" s="284" t="str">
        <f t="shared" si="37"/>
        <v>v</v>
      </c>
      <c r="C83" s="201"/>
      <c r="D83" s="324"/>
      <c r="E83" s="440"/>
      <c r="F83" s="287"/>
      <c r="G83" s="240"/>
      <c r="H83" s="289">
        <f t="shared" si="49"/>
        <v>0</v>
      </c>
      <c r="I83" s="290"/>
      <c r="J83" s="291">
        <f t="shared" si="38"/>
        <v>2019</v>
      </c>
      <c r="K83" s="292">
        <f t="shared" si="39"/>
        <v>0</v>
      </c>
      <c r="L83" s="293">
        <v>0</v>
      </c>
      <c r="M83" s="294">
        <v>1</v>
      </c>
      <c r="N83" s="294"/>
      <c r="O83" s="294"/>
      <c r="P83" s="295">
        <f t="shared" si="40"/>
        <v>0</v>
      </c>
      <c r="Q83" s="294">
        <v>1</v>
      </c>
      <c r="R83" s="294"/>
      <c r="S83" s="294"/>
      <c r="T83" s="295">
        <f t="shared" si="52"/>
        <v>0</v>
      </c>
      <c r="U83" s="294">
        <v>1</v>
      </c>
      <c r="V83" s="294"/>
      <c r="W83" s="294"/>
      <c r="X83" s="295">
        <f t="shared" si="41"/>
        <v>0</v>
      </c>
      <c r="Y83" s="294">
        <v>1</v>
      </c>
      <c r="Z83" s="294"/>
      <c r="AA83" s="294"/>
      <c r="AB83" s="295">
        <f t="shared" si="51"/>
        <v>0</v>
      </c>
      <c r="AC83" s="294">
        <v>1</v>
      </c>
      <c r="AD83" s="294"/>
      <c r="AE83" s="294"/>
      <c r="AF83" s="296">
        <f t="shared" si="42"/>
        <v>0</v>
      </c>
      <c r="AG83" s="294">
        <v>1</v>
      </c>
      <c r="AH83" s="294"/>
      <c r="AI83" s="294"/>
      <c r="AJ83" s="296">
        <f t="shared" si="43"/>
        <v>0</v>
      </c>
      <c r="AK83" s="294">
        <v>1</v>
      </c>
      <c r="AL83" s="294"/>
      <c r="AM83" s="294"/>
      <c r="AN83" s="297">
        <f t="shared" si="44"/>
        <v>0</v>
      </c>
      <c r="AO83" s="294">
        <v>1</v>
      </c>
      <c r="AP83" s="294"/>
      <c r="AQ83" s="294"/>
      <c r="AR83" s="298">
        <f t="shared" si="45"/>
        <v>0</v>
      </c>
      <c r="AS83" s="294">
        <v>1</v>
      </c>
      <c r="AT83" s="294"/>
      <c r="AU83" s="294"/>
      <c r="AV83" s="295">
        <f t="shared" si="46"/>
        <v>0</v>
      </c>
      <c r="AW83" s="294">
        <v>1</v>
      </c>
      <c r="AX83" s="294"/>
      <c r="AY83" s="294"/>
      <c r="AZ83" s="295">
        <f t="shared" si="53"/>
        <v>0</v>
      </c>
      <c r="BA83" s="292">
        <f t="shared" si="50"/>
        <v>0</v>
      </c>
      <c r="BB83" s="299">
        <v>0</v>
      </c>
      <c r="BC83" s="292">
        <f t="shared" si="47"/>
        <v>0</v>
      </c>
      <c r="BD83" s="292" t="str">
        <f t="shared" si="48"/>
        <v>geen actie</v>
      </c>
      <c r="BE83" s="300">
        <v>111</v>
      </c>
    </row>
    <row r="84" spans="1:57" ht="17.25" customHeight="1" x14ac:dyDescent="0.3">
      <c r="A84" s="284">
        <v>112</v>
      </c>
      <c r="B84" s="284" t="str">
        <f t="shared" si="37"/>
        <v>v</v>
      </c>
      <c r="C84" s="201"/>
      <c r="D84" s="324"/>
      <c r="E84" s="440"/>
      <c r="F84" s="311"/>
      <c r="G84" s="240"/>
      <c r="H84" s="289">
        <f t="shared" si="49"/>
        <v>0</v>
      </c>
      <c r="I84" s="284"/>
      <c r="J84" s="291">
        <f t="shared" si="38"/>
        <v>2019</v>
      </c>
      <c r="K84" s="292">
        <f t="shared" si="39"/>
        <v>0</v>
      </c>
      <c r="L84" s="293">
        <v>0</v>
      </c>
      <c r="M84" s="294">
        <v>1</v>
      </c>
      <c r="N84" s="294"/>
      <c r="O84" s="294"/>
      <c r="P84" s="295">
        <f t="shared" si="40"/>
        <v>0</v>
      </c>
      <c r="Q84" s="294">
        <v>1</v>
      </c>
      <c r="R84" s="294"/>
      <c r="S84" s="294"/>
      <c r="T84" s="295">
        <f t="shared" si="52"/>
        <v>0</v>
      </c>
      <c r="U84" s="294">
        <v>1</v>
      </c>
      <c r="V84" s="294"/>
      <c r="W84" s="294"/>
      <c r="X84" s="295">
        <f t="shared" si="41"/>
        <v>0</v>
      </c>
      <c r="Y84" s="294">
        <v>1</v>
      </c>
      <c r="Z84" s="294"/>
      <c r="AA84" s="294"/>
      <c r="AB84" s="295">
        <f t="shared" si="51"/>
        <v>0</v>
      </c>
      <c r="AC84" s="294">
        <v>1</v>
      </c>
      <c r="AD84" s="294"/>
      <c r="AE84" s="294"/>
      <c r="AF84" s="296">
        <f t="shared" si="42"/>
        <v>0</v>
      </c>
      <c r="AG84" s="294">
        <v>1</v>
      </c>
      <c r="AH84" s="294"/>
      <c r="AI84" s="294"/>
      <c r="AJ84" s="296">
        <f t="shared" si="43"/>
        <v>0</v>
      </c>
      <c r="AK84" s="294">
        <v>1</v>
      </c>
      <c r="AL84" s="294"/>
      <c r="AM84" s="294"/>
      <c r="AN84" s="297">
        <f t="shared" si="44"/>
        <v>0</v>
      </c>
      <c r="AO84" s="294">
        <v>1</v>
      </c>
      <c r="AP84" s="294"/>
      <c r="AQ84" s="294"/>
      <c r="AR84" s="298">
        <f t="shared" si="45"/>
        <v>0</v>
      </c>
      <c r="AS84" s="294">
        <v>1</v>
      </c>
      <c r="AT84" s="294"/>
      <c r="AU84" s="294"/>
      <c r="AV84" s="295">
        <f t="shared" si="46"/>
        <v>0</v>
      </c>
      <c r="AW84" s="294">
        <v>1</v>
      </c>
      <c r="AX84" s="294"/>
      <c r="AY84" s="294"/>
      <c r="AZ84" s="295">
        <f t="shared" si="53"/>
        <v>0</v>
      </c>
      <c r="BA84" s="292">
        <f t="shared" si="50"/>
        <v>0</v>
      </c>
      <c r="BB84" s="299">
        <v>0</v>
      </c>
      <c r="BC84" s="292">
        <f t="shared" si="47"/>
        <v>0</v>
      </c>
      <c r="BD84" s="292" t="str">
        <f t="shared" si="48"/>
        <v>geen actie</v>
      </c>
      <c r="BE84" s="300">
        <v>112</v>
      </c>
    </row>
    <row r="85" spans="1:57" ht="17.25" customHeight="1" x14ac:dyDescent="0.3">
      <c r="A85" s="284">
        <v>113</v>
      </c>
      <c r="B85" s="284" t="str">
        <f t="shared" si="37"/>
        <v>v</v>
      </c>
      <c r="C85" s="201"/>
      <c r="D85" s="324"/>
      <c r="E85" s="440"/>
      <c r="F85" s="311"/>
      <c r="G85" s="240"/>
      <c r="H85" s="289">
        <f t="shared" si="49"/>
        <v>0</v>
      </c>
      <c r="I85" s="284"/>
      <c r="J85" s="291">
        <f t="shared" si="38"/>
        <v>2019</v>
      </c>
      <c r="K85" s="292">
        <f t="shared" si="39"/>
        <v>0</v>
      </c>
      <c r="L85" s="293">
        <v>0</v>
      </c>
      <c r="M85" s="294">
        <v>1</v>
      </c>
      <c r="N85" s="294"/>
      <c r="O85" s="294"/>
      <c r="P85" s="295">
        <f t="shared" si="40"/>
        <v>0</v>
      </c>
      <c r="Q85" s="294">
        <v>1</v>
      </c>
      <c r="R85" s="294"/>
      <c r="S85" s="294"/>
      <c r="T85" s="295">
        <f t="shared" si="52"/>
        <v>0</v>
      </c>
      <c r="U85" s="294">
        <v>1</v>
      </c>
      <c r="V85" s="294"/>
      <c r="W85" s="294"/>
      <c r="X85" s="295">
        <f t="shared" si="41"/>
        <v>0</v>
      </c>
      <c r="Y85" s="294">
        <v>1</v>
      </c>
      <c r="Z85" s="294"/>
      <c r="AA85" s="294"/>
      <c r="AB85" s="295">
        <f t="shared" si="51"/>
        <v>0</v>
      </c>
      <c r="AC85" s="294">
        <v>1</v>
      </c>
      <c r="AD85" s="294"/>
      <c r="AE85" s="294"/>
      <c r="AF85" s="296">
        <f t="shared" si="42"/>
        <v>0</v>
      </c>
      <c r="AG85" s="294">
        <v>1</v>
      </c>
      <c r="AH85" s="294"/>
      <c r="AI85" s="294"/>
      <c r="AJ85" s="296">
        <f t="shared" si="43"/>
        <v>0</v>
      </c>
      <c r="AK85" s="294">
        <v>1</v>
      </c>
      <c r="AL85" s="294"/>
      <c r="AM85" s="294"/>
      <c r="AN85" s="297">
        <f t="shared" si="44"/>
        <v>0</v>
      </c>
      <c r="AO85" s="294">
        <v>1</v>
      </c>
      <c r="AP85" s="294"/>
      <c r="AQ85" s="294"/>
      <c r="AR85" s="298">
        <f t="shared" si="45"/>
        <v>0</v>
      </c>
      <c r="AS85" s="294">
        <v>1</v>
      </c>
      <c r="AT85" s="294"/>
      <c r="AU85" s="294"/>
      <c r="AV85" s="295">
        <f t="shared" si="46"/>
        <v>0</v>
      </c>
      <c r="AW85" s="294">
        <v>1</v>
      </c>
      <c r="AX85" s="294"/>
      <c r="AY85" s="294"/>
      <c r="AZ85" s="295">
        <f t="shared" si="53"/>
        <v>0</v>
      </c>
      <c r="BA85" s="292">
        <f t="shared" si="50"/>
        <v>0</v>
      </c>
      <c r="BB85" s="299">
        <v>0</v>
      </c>
      <c r="BC85" s="292">
        <f t="shared" si="47"/>
        <v>0</v>
      </c>
      <c r="BD85" s="292" t="str">
        <f t="shared" si="48"/>
        <v>geen actie</v>
      </c>
      <c r="BE85" s="300">
        <v>113</v>
      </c>
    </row>
    <row r="86" spans="1:57" ht="17.25" customHeight="1" x14ac:dyDescent="0.3">
      <c r="A86" s="284">
        <v>114</v>
      </c>
      <c r="B86" s="284" t="str">
        <f t="shared" si="37"/>
        <v>v</v>
      </c>
      <c r="C86" s="284"/>
      <c r="D86" s="324"/>
      <c r="E86" s="326"/>
      <c r="F86" s="311"/>
      <c r="G86" s="240"/>
      <c r="H86" s="289">
        <f t="shared" si="49"/>
        <v>0</v>
      </c>
      <c r="I86" s="284"/>
      <c r="J86" s="291">
        <f t="shared" si="38"/>
        <v>2019</v>
      </c>
      <c r="K86" s="292">
        <f t="shared" si="39"/>
        <v>0</v>
      </c>
      <c r="L86" s="293">
        <v>0</v>
      </c>
      <c r="M86" s="294">
        <v>1</v>
      </c>
      <c r="N86" s="294"/>
      <c r="O86" s="294"/>
      <c r="P86" s="295">
        <f t="shared" si="40"/>
        <v>0</v>
      </c>
      <c r="Q86" s="294">
        <v>1</v>
      </c>
      <c r="R86" s="294"/>
      <c r="S86" s="294"/>
      <c r="T86" s="295">
        <f t="shared" si="52"/>
        <v>0</v>
      </c>
      <c r="U86" s="294">
        <v>1</v>
      </c>
      <c r="V86" s="294"/>
      <c r="W86" s="294"/>
      <c r="X86" s="295">
        <f t="shared" si="41"/>
        <v>0</v>
      </c>
      <c r="Y86" s="294">
        <v>1</v>
      </c>
      <c r="Z86" s="294"/>
      <c r="AA86" s="294"/>
      <c r="AB86" s="295">
        <f t="shared" si="51"/>
        <v>0</v>
      </c>
      <c r="AC86" s="294">
        <v>1</v>
      </c>
      <c r="AD86" s="294"/>
      <c r="AE86" s="294"/>
      <c r="AF86" s="296">
        <f t="shared" si="42"/>
        <v>0</v>
      </c>
      <c r="AG86" s="294">
        <v>1</v>
      </c>
      <c r="AH86" s="294"/>
      <c r="AI86" s="294"/>
      <c r="AJ86" s="296">
        <f t="shared" si="43"/>
        <v>0</v>
      </c>
      <c r="AK86" s="294">
        <v>1</v>
      </c>
      <c r="AL86" s="294"/>
      <c r="AM86" s="294"/>
      <c r="AN86" s="297">
        <f t="shared" si="44"/>
        <v>0</v>
      </c>
      <c r="AO86" s="294">
        <v>1</v>
      </c>
      <c r="AP86" s="294"/>
      <c r="AQ86" s="294"/>
      <c r="AR86" s="298">
        <f t="shared" si="45"/>
        <v>0</v>
      </c>
      <c r="AS86" s="294">
        <v>1</v>
      </c>
      <c r="AT86" s="294"/>
      <c r="AU86" s="294"/>
      <c r="AV86" s="295">
        <f t="shared" si="46"/>
        <v>0</v>
      </c>
      <c r="AW86" s="294">
        <v>1</v>
      </c>
      <c r="AX86" s="294"/>
      <c r="AY86" s="294"/>
      <c r="AZ86" s="295">
        <f t="shared" si="53"/>
        <v>0</v>
      </c>
      <c r="BA86" s="292">
        <f t="shared" si="50"/>
        <v>0</v>
      </c>
      <c r="BB86" s="299">
        <v>0</v>
      </c>
      <c r="BC86" s="292">
        <f t="shared" si="47"/>
        <v>0</v>
      </c>
      <c r="BD86" s="292" t="str">
        <f t="shared" si="48"/>
        <v>geen actie</v>
      </c>
      <c r="BE86" s="300">
        <v>114</v>
      </c>
    </row>
    <row r="87" spans="1:57" ht="17.25" customHeight="1" x14ac:dyDescent="0.3">
      <c r="A87" s="284">
        <v>115</v>
      </c>
      <c r="B87" s="284" t="str">
        <f t="shared" si="37"/>
        <v>v</v>
      </c>
      <c r="C87" s="284"/>
      <c r="D87" s="324"/>
      <c r="E87" s="326"/>
      <c r="F87" s="311"/>
      <c r="G87" s="240"/>
      <c r="H87" s="289">
        <f t="shared" si="49"/>
        <v>0</v>
      </c>
      <c r="I87" s="284"/>
      <c r="J87" s="291">
        <f t="shared" si="38"/>
        <v>2019</v>
      </c>
      <c r="K87" s="292">
        <f t="shared" si="39"/>
        <v>0</v>
      </c>
      <c r="L87" s="293">
        <v>0</v>
      </c>
      <c r="M87" s="294">
        <v>1</v>
      </c>
      <c r="N87" s="294"/>
      <c r="O87" s="294"/>
      <c r="P87" s="295">
        <f t="shared" si="40"/>
        <v>0</v>
      </c>
      <c r="Q87" s="294">
        <v>1</v>
      </c>
      <c r="R87" s="294"/>
      <c r="S87" s="294"/>
      <c r="T87" s="295">
        <f t="shared" si="52"/>
        <v>0</v>
      </c>
      <c r="U87" s="294">
        <v>1</v>
      </c>
      <c r="V87" s="294"/>
      <c r="W87" s="294"/>
      <c r="X87" s="295">
        <f t="shared" si="41"/>
        <v>0</v>
      </c>
      <c r="Y87" s="294">
        <v>1</v>
      </c>
      <c r="Z87" s="294"/>
      <c r="AA87" s="294"/>
      <c r="AB87" s="295">
        <f t="shared" si="51"/>
        <v>0</v>
      </c>
      <c r="AC87" s="294">
        <v>1</v>
      </c>
      <c r="AD87" s="294"/>
      <c r="AE87" s="294"/>
      <c r="AF87" s="296">
        <f t="shared" si="42"/>
        <v>0</v>
      </c>
      <c r="AG87" s="294">
        <v>1</v>
      </c>
      <c r="AH87" s="294"/>
      <c r="AI87" s="294"/>
      <c r="AJ87" s="296">
        <f t="shared" si="43"/>
        <v>0</v>
      </c>
      <c r="AK87" s="294">
        <v>1</v>
      </c>
      <c r="AL87" s="294"/>
      <c r="AM87" s="294"/>
      <c r="AN87" s="297">
        <f t="shared" si="44"/>
        <v>0</v>
      </c>
      <c r="AO87" s="294">
        <v>1</v>
      </c>
      <c r="AP87" s="294"/>
      <c r="AQ87" s="294"/>
      <c r="AR87" s="298">
        <f t="shared" si="45"/>
        <v>0</v>
      </c>
      <c r="AS87" s="294">
        <v>1</v>
      </c>
      <c r="AT87" s="294"/>
      <c r="AU87" s="294"/>
      <c r="AV87" s="295">
        <f t="shared" si="46"/>
        <v>0</v>
      </c>
      <c r="AW87" s="294">
        <v>1</v>
      </c>
      <c r="AX87" s="294"/>
      <c r="AY87" s="294"/>
      <c r="AZ87" s="295">
        <f t="shared" si="53"/>
        <v>0</v>
      </c>
      <c r="BA87" s="292">
        <f t="shared" si="50"/>
        <v>0</v>
      </c>
      <c r="BB87" s="299">
        <v>0</v>
      </c>
      <c r="BC87" s="292">
        <f t="shared" si="47"/>
        <v>0</v>
      </c>
      <c r="BD87" s="292" t="str">
        <f t="shared" si="48"/>
        <v>geen actie</v>
      </c>
      <c r="BE87" s="300">
        <v>115</v>
      </c>
    </row>
    <row r="88" spans="1:57" ht="17.25" customHeight="1" x14ac:dyDescent="0.3">
      <c r="A88" s="284">
        <v>116</v>
      </c>
      <c r="B88" s="284" t="str">
        <f t="shared" si="37"/>
        <v>v</v>
      </c>
      <c r="C88" s="284"/>
      <c r="D88" s="324"/>
      <c r="E88" s="440"/>
      <c r="F88" s="287"/>
      <c r="G88" s="303"/>
      <c r="H88" s="289">
        <f t="shared" si="49"/>
        <v>0</v>
      </c>
      <c r="I88" s="290"/>
      <c r="J88" s="291">
        <f t="shared" si="38"/>
        <v>2019</v>
      </c>
      <c r="K88" s="292">
        <f t="shared" si="39"/>
        <v>0</v>
      </c>
      <c r="L88" s="293">
        <v>0</v>
      </c>
      <c r="M88" s="294">
        <v>1</v>
      </c>
      <c r="N88" s="294"/>
      <c r="O88" s="294"/>
      <c r="P88" s="295">
        <f t="shared" si="40"/>
        <v>0</v>
      </c>
      <c r="Q88" s="294">
        <v>1</v>
      </c>
      <c r="R88" s="294"/>
      <c r="S88" s="294"/>
      <c r="T88" s="295">
        <f t="shared" si="52"/>
        <v>0</v>
      </c>
      <c r="U88" s="294">
        <v>1</v>
      </c>
      <c r="V88" s="294"/>
      <c r="W88" s="294"/>
      <c r="X88" s="295">
        <f t="shared" si="41"/>
        <v>0</v>
      </c>
      <c r="Y88" s="294">
        <v>1</v>
      </c>
      <c r="Z88" s="294"/>
      <c r="AA88" s="294"/>
      <c r="AB88" s="295">
        <f t="shared" si="51"/>
        <v>0</v>
      </c>
      <c r="AC88" s="294">
        <v>1</v>
      </c>
      <c r="AD88" s="294"/>
      <c r="AE88" s="294"/>
      <c r="AF88" s="295">
        <f t="shared" si="42"/>
        <v>0</v>
      </c>
      <c r="AG88" s="294">
        <v>1</v>
      </c>
      <c r="AH88" s="294"/>
      <c r="AI88" s="294"/>
      <c r="AJ88" s="295">
        <f t="shared" si="43"/>
        <v>0</v>
      </c>
      <c r="AK88" s="294">
        <v>1</v>
      </c>
      <c r="AL88" s="294"/>
      <c r="AM88" s="294"/>
      <c r="AN88" s="297">
        <f t="shared" si="44"/>
        <v>0</v>
      </c>
      <c r="AO88" s="294">
        <v>1</v>
      </c>
      <c r="AP88" s="294"/>
      <c r="AQ88" s="294"/>
      <c r="AR88" s="298">
        <f t="shared" si="45"/>
        <v>0</v>
      </c>
      <c r="AS88" s="294">
        <v>1</v>
      </c>
      <c r="AT88" s="294"/>
      <c r="AU88" s="294"/>
      <c r="AV88" s="295">
        <f t="shared" si="46"/>
        <v>0</v>
      </c>
      <c r="AW88" s="294">
        <v>1</v>
      </c>
      <c r="AX88" s="294"/>
      <c r="AY88" s="294"/>
      <c r="AZ88" s="295">
        <f t="shared" si="53"/>
        <v>0</v>
      </c>
      <c r="BA88" s="292">
        <f t="shared" si="50"/>
        <v>0</v>
      </c>
      <c r="BB88" s="299">
        <v>0</v>
      </c>
      <c r="BC88" s="292">
        <f t="shared" si="47"/>
        <v>0</v>
      </c>
      <c r="BD88" s="292" t="str">
        <f t="shared" si="48"/>
        <v>geen actie</v>
      </c>
      <c r="BE88" s="300">
        <v>116</v>
      </c>
    </row>
    <row r="89" spans="1:57" ht="17.25" customHeight="1" x14ac:dyDescent="0.3">
      <c r="A89" s="284">
        <v>117</v>
      </c>
      <c r="B89" s="284" t="str">
        <f t="shared" si="37"/>
        <v>v</v>
      </c>
      <c r="C89" s="284"/>
      <c r="D89" s="324"/>
      <c r="E89" s="440"/>
      <c r="F89" s="287"/>
      <c r="G89" s="303"/>
      <c r="H89" s="289">
        <f t="shared" si="49"/>
        <v>0</v>
      </c>
      <c r="I89" s="290"/>
      <c r="J89" s="291">
        <f t="shared" si="38"/>
        <v>2019</v>
      </c>
      <c r="K89" s="292">
        <f t="shared" si="39"/>
        <v>0</v>
      </c>
      <c r="L89" s="293">
        <v>0</v>
      </c>
      <c r="M89" s="294">
        <v>1</v>
      </c>
      <c r="N89" s="294"/>
      <c r="O89" s="294"/>
      <c r="P89" s="295">
        <f t="shared" si="40"/>
        <v>0</v>
      </c>
      <c r="Q89" s="294">
        <v>1</v>
      </c>
      <c r="R89" s="294"/>
      <c r="S89" s="294"/>
      <c r="T89" s="295">
        <f t="shared" si="52"/>
        <v>0</v>
      </c>
      <c r="U89" s="294">
        <v>1</v>
      </c>
      <c r="V89" s="294"/>
      <c r="W89" s="294"/>
      <c r="X89" s="295">
        <f t="shared" si="41"/>
        <v>0</v>
      </c>
      <c r="Y89" s="294">
        <v>1</v>
      </c>
      <c r="Z89" s="294"/>
      <c r="AA89" s="294"/>
      <c r="AB89" s="295">
        <f t="shared" si="51"/>
        <v>0</v>
      </c>
      <c r="AC89" s="294">
        <v>1</v>
      </c>
      <c r="AD89" s="294"/>
      <c r="AE89" s="294"/>
      <c r="AF89" s="295">
        <f t="shared" si="42"/>
        <v>0</v>
      </c>
      <c r="AG89" s="294">
        <v>1</v>
      </c>
      <c r="AH89" s="294"/>
      <c r="AI89" s="294"/>
      <c r="AJ89" s="295">
        <f t="shared" si="43"/>
        <v>0</v>
      </c>
      <c r="AK89" s="294">
        <v>1</v>
      </c>
      <c r="AL89" s="294"/>
      <c r="AM89" s="294"/>
      <c r="AN89" s="297">
        <f t="shared" si="44"/>
        <v>0</v>
      </c>
      <c r="AO89" s="294">
        <v>1</v>
      </c>
      <c r="AP89" s="294"/>
      <c r="AQ89" s="294"/>
      <c r="AR89" s="298">
        <f t="shared" si="45"/>
        <v>0</v>
      </c>
      <c r="AS89" s="294">
        <v>1</v>
      </c>
      <c r="AT89" s="294"/>
      <c r="AU89" s="294"/>
      <c r="AV89" s="295">
        <f t="shared" si="46"/>
        <v>0</v>
      </c>
      <c r="AW89" s="294">
        <v>1</v>
      </c>
      <c r="AX89" s="294"/>
      <c r="AY89" s="294"/>
      <c r="AZ89" s="295">
        <f t="shared" si="53"/>
        <v>0</v>
      </c>
      <c r="BA89" s="292">
        <f t="shared" si="50"/>
        <v>0</v>
      </c>
      <c r="BB89" s="299">
        <v>0</v>
      </c>
      <c r="BC89" s="292">
        <f t="shared" si="47"/>
        <v>0</v>
      </c>
      <c r="BD89" s="292" t="str">
        <f t="shared" si="48"/>
        <v>geen actie</v>
      </c>
      <c r="BE89" s="300">
        <v>117</v>
      </c>
    </row>
    <row r="90" spans="1:57" ht="17.25" customHeight="1" x14ac:dyDescent="0.3">
      <c r="A90" s="284">
        <v>118</v>
      </c>
      <c r="B90" s="284" t="str">
        <f t="shared" si="37"/>
        <v>v</v>
      </c>
      <c r="C90" s="284"/>
      <c r="D90" s="324"/>
      <c r="E90" s="440"/>
      <c r="F90" s="287"/>
      <c r="G90" s="303"/>
      <c r="H90" s="289">
        <f t="shared" si="49"/>
        <v>0</v>
      </c>
      <c r="I90" s="290"/>
      <c r="J90" s="291">
        <f t="shared" si="38"/>
        <v>2019</v>
      </c>
      <c r="K90" s="292">
        <f t="shared" si="39"/>
        <v>0</v>
      </c>
      <c r="L90" s="293">
        <v>0</v>
      </c>
      <c r="M90" s="294">
        <v>1</v>
      </c>
      <c r="N90" s="294"/>
      <c r="O90" s="294"/>
      <c r="P90" s="295">
        <f t="shared" si="40"/>
        <v>0</v>
      </c>
      <c r="Q90" s="294">
        <v>1</v>
      </c>
      <c r="R90" s="294"/>
      <c r="S90" s="294"/>
      <c r="T90" s="295">
        <f t="shared" si="52"/>
        <v>0</v>
      </c>
      <c r="U90" s="294">
        <v>1</v>
      </c>
      <c r="V90" s="294"/>
      <c r="W90" s="294"/>
      <c r="X90" s="295">
        <f t="shared" si="41"/>
        <v>0</v>
      </c>
      <c r="Y90" s="294">
        <v>1</v>
      </c>
      <c r="Z90" s="294"/>
      <c r="AA90" s="294"/>
      <c r="AB90" s="295">
        <f t="shared" si="51"/>
        <v>0</v>
      </c>
      <c r="AC90" s="294">
        <v>1</v>
      </c>
      <c r="AD90" s="294"/>
      <c r="AE90" s="294"/>
      <c r="AF90" s="295">
        <f t="shared" si="42"/>
        <v>0</v>
      </c>
      <c r="AG90" s="294">
        <v>1</v>
      </c>
      <c r="AH90" s="294"/>
      <c r="AI90" s="294"/>
      <c r="AJ90" s="295">
        <f t="shared" si="43"/>
        <v>0</v>
      </c>
      <c r="AK90" s="294">
        <v>1</v>
      </c>
      <c r="AL90" s="294"/>
      <c r="AM90" s="294"/>
      <c r="AN90" s="297">
        <f t="shared" si="44"/>
        <v>0</v>
      </c>
      <c r="AO90" s="294">
        <v>1</v>
      </c>
      <c r="AP90" s="294"/>
      <c r="AQ90" s="294"/>
      <c r="AR90" s="298">
        <f t="shared" si="45"/>
        <v>0</v>
      </c>
      <c r="AS90" s="294">
        <v>1</v>
      </c>
      <c r="AT90" s="294"/>
      <c r="AU90" s="294"/>
      <c r="AV90" s="295">
        <f t="shared" si="46"/>
        <v>0</v>
      </c>
      <c r="AW90" s="294">
        <v>1</v>
      </c>
      <c r="AX90" s="294"/>
      <c r="AY90" s="294"/>
      <c r="AZ90" s="295">
        <f t="shared" si="53"/>
        <v>0</v>
      </c>
      <c r="BA90" s="292">
        <f t="shared" si="50"/>
        <v>0</v>
      </c>
      <c r="BB90" s="299">
        <v>0</v>
      </c>
      <c r="BC90" s="292">
        <f t="shared" si="47"/>
        <v>0</v>
      </c>
      <c r="BD90" s="292" t="str">
        <f t="shared" si="48"/>
        <v>geen actie</v>
      </c>
      <c r="BE90" s="300">
        <v>118</v>
      </c>
    </row>
    <row r="91" spans="1:57" ht="17.25" customHeight="1" x14ac:dyDescent="0.3">
      <c r="A91" s="284">
        <v>119</v>
      </c>
      <c r="B91" s="284" t="str">
        <f t="shared" si="37"/>
        <v>v</v>
      </c>
      <c r="C91" s="284"/>
      <c r="D91" s="324"/>
      <c r="E91" s="440"/>
      <c r="F91" s="287"/>
      <c r="G91" s="303"/>
      <c r="H91" s="289">
        <f t="shared" si="49"/>
        <v>0</v>
      </c>
      <c r="I91" s="290"/>
      <c r="J91" s="291">
        <f t="shared" si="38"/>
        <v>2019</v>
      </c>
      <c r="K91" s="292">
        <f t="shared" si="39"/>
        <v>0</v>
      </c>
      <c r="L91" s="293">
        <v>0</v>
      </c>
      <c r="M91" s="294">
        <v>1</v>
      </c>
      <c r="N91" s="294"/>
      <c r="O91" s="294"/>
      <c r="P91" s="295">
        <f t="shared" si="40"/>
        <v>0</v>
      </c>
      <c r="Q91" s="294">
        <v>1</v>
      </c>
      <c r="R91" s="294"/>
      <c r="S91" s="294"/>
      <c r="T91" s="295">
        <f t="shared" si="52"/>
        <v>0</v>
      </c>
      <c r="U91" s="294">
        <v>1</v>
      </c>
      <c r="V91" s="294"/>
      <c r="W91" s="294"/>
      <c r="X91" s="295">
        <f t="shared" si="41"/>
        <v>0</v>
      </c>
      <c r="Y91" s="294">
        <v>1</v>
      </c>
      <c r="Z91" s="294"/>
      <c r="AA91" s="294"/>
      <c r="AB91" s="295">
        <f t="shared" si="51"/>
        <v>0</v>
      </c>
      <c r="AC91" s="294">
        <v>1</v>
      </c>
      <c r="AD91" s="294"/>
      <c r="AE91" s="294"/>
      <c r="AF91" s="295">
        <f t="shared" si="42"/>
        <v>0</v>
      </c>
      <c r="AG91" s="294">
        <v>1</v>
      </c>
      <c r="AH91" s="294"/>
      <c r="AI91" s="294"/>
      <c r="AJ91" s="295">
        <f t="shared" si="43"/>
        <v>0</v>
      </c>
      <c r="AK91" s="294">
        <v>1</v>
      </c>
      <c r="AL91" s="294"/>
      <c r="AM91" s="294"/>
      <c r="AN91" s="297">
        <f t="shared" si="44"/>
        <v>0</v>
      </c>
      <c r="AO91" s="294">
        <v>1</v>
      </c>
      <c r="AP91" s="294"/>
      <c r="AQ91" s="294"/>
      <c r="AR91" s="298">
        <f t="shared" si="45"/>
        <v>0</v>
      </c>
      <c r="AS91" s="294">
        <v>1</v>
      </c>
      <c r="AT91" s="294"/>
      <c r="AU91" s="294"/>
      <c r="AV91" s="295">
        <f t="shared" si="46"/>
        <v>0</v>
      </c>
      <c r="AW91" s="294">
        <v>1</v>
      </c>
      <c r="AX91" s="294"/>
      <c r="AY91" s="294"/>
      <c r="AZ91" s="295">
        <f t="shared" si="53"/>
        <v>0</v>
      </c>
      <c r="BA91" s="292">
        <f t="shared" si="50"/>
        <v>0</v>
      </c>
      <c r="BB91" s="299">
        <v>0</v>
      </c>
      <c r="BC91" s="292">
        <f t="shared" si="47"/>
        <v>0</v>
      </c>
      <c r="BD91" s="292" t="str">
        <f t="shared" si="48"/>
        <v>geen actie</v>
      </c>
      <c r="BE91" s="300">
        <v>119</v>
      </c>
    </row>
    <row r="92" spans="1:57" ht="17.25" customHeight="1" x14ac:dyDescent="0.3">
      <c r="A92" s="284">
        <v>120</v>
      </c>
      <c r="B92" s="284" t="str">
        <f t="shared" si="37"/>
        <v>v</v>
      </c>
      <c r="C92" s="284"/>
      <c r="D92" s="324"/>
      <c r="E92" s="440"/>
      <c r="F92" s="287"/>
      <c r="G92" s="303"/>
      <c r="H92" s="289">
        <f t="shared" si="49"/>
        <v>0</v>
      </c>
      <c r="I92" s="290"/>
      <c r="J92" s="291">
        <f t="shared" si="38"/>
        <v>2019</v>
      </c>
      <c r="K92" s="292">
        <f t="shared" si="39"/>
        <v>0</v>
      </c>
      <c r="L92" s="293">
        <v>0</v>
      </c>
      <c r="M92" s="294">
        <v>1</v>
      </c>
      <c r="N92" s="294"/>
      <c r="O92" s="294"/>
      <c r="P92" s="295">
        <f t="shared" si="40"/>
        <v>0</v>
      </c>
      <c r="Q92" s="294">
        <v>1</v>
      </c>
      <c r="R92" s="294"/>
      <c r="S92" s="294"/>
      <c r="T92" s="295">
        <f t="shared" si="52"/>
        <v>0</v>
      </c>
      <c r="U92" s="294">
        <v>1</v>
      </c>
      <c r="V92" s="294"/>
      <c r="W92" s="294"/>
      <c r="X92" s="295">
        <f t="shared" si="41"/>
        <v>0</v>
      </c>
      <c r="Y92" s="294">
        <v>1</v>
      </c>
      <c r="Z92" s="294"/>
      <c r="AA92" s="294"/>
      <c r="AB92" s="295">
        <f t="shared" si="51"/>
        <v>0</v>
      </c>
      <c r="AC92" s="294">
        <v>1</v>
      </c>
      <c r="AD92" s="294"/>
      <c r="AE92" s="294"/>
      <c r="AF92" s="295">
        <f t="shared" si="42"/>
        <v>0</v>
      </c>
      <c r="AG92" s="294">
        <v>1</v>
      </c>
      <c r="AH92" s="294"/>
      <c r="AI92" s="294"/>
      <c r="AJ92" s="295">
        <f t="shared" si="43"/>
        <v>0</v>
      </c>
      <c r="AK92" s="294">
        <v>1</v>
      </c>
      <c r="AL92" s="294"/>
      <c r="AM92" s="294"/>
      <c r="AN92" s="297">
        <f t="shared" si="44"/>
        <v>0</v>
      </c>
      <c r="AO92" s="294">
        <v>1</v>
      </c>
      <c r="AP92" s="294"/>
      <c r="AQ92" s="294"/>
      <c r="AR92" s="298">
        <f t="shared" si="45"/>
        <v>0</v>
      </c>
      <c r="AS92" s="294">
        <v>1</v>
      </c>
      <c r="AT92" s="294"/>
      <c r="AU92" s="294"/>
      <c r="AV92" s="295">
        <f t="shared" si="46"/>
        <v>0</v>
      </c>
      <c r="AW92" s="294">
        <v>1</v>
      </c>
      <c r="AX92" s="294"/>
      <c r="AY92" s="294"/>
      <c r="AZ92" s="295">
        <f t="shared" si="53"/>
        <v>0</v>
      </c>
      <c r="BA92" s="292">
        <f t="shared" si="50"/>
        <v>0</v>
      </c>
      <c r="BB92" s="299">
        <v>0</v>
      </c>
      <c r="BC92" s="292">
        <f t="shared" si="47"/>
        <v>0</v>
      </c>
      <c r="BD92" s="292" t="str">
        <f t="shared" si="48"/>
        <v>geen actie</v>
      </c>
      <c r="BE92" s="300">
        <v>120</v>
      </c>
    </row>
    <row r="93" spans="1:57" ht="17.25" customHeight="1" x14ac:dyDescent="0.3">
      <c r="A93" s="284">
        <v>121</v>
      </c>
      <c r="B93" s="284" t="str">
        <f t="shared" si="37"/>
        <v>v</v>
      </c>
      <c r="C93" s="284"/>
      <c r="D93" s="324"/>
      <c r="E93" s="440"/>
      <c r="F93" s="287"/>
      <c r="G93" s="303"/>
      <c r="H93" s="289">
        <f t="shared" si="49"/>
        <v>0</v>
      </c>
      <c r="I93" s="290"/>
      <c r="J93" s="291">
        <f t="shared" si="38"/>
        <v>2019</v>
      </c>
      <c r="K93" s="292">
        <f t="shared" si="39"/>
        <v>0</v>
      </c>
      <c r="L93" s="293">
        <v>0</v>
      </c>
      <c r="M93" s="294">
        <v>1</v>
      </c>
      <c r="N93" s="294"/>
      <c r="O93" s="294"/>
      <c r="P93" s="295">
        <f t="shared" si="40"/>
        <v>0</v>
      </c>
      <c r="Q93" s="294">
        <v>1</v>
      </c>
      <c r="R93" s="294"/>
      <c r="S93" s="294"/>
      <c r="T93" s="295">
        <f t="shared" si="52"/>
        <v>0</v>
      </c>
      <c r="U93" s="294">
        <v>1</v>
      </c>
      <c r="V93" s="294"/>
      <c r="W93" s="294"/>
      <c r="X93" s="295">
        <f t="shared" si="41"/>
        <v>0</v>
      </c>
      <c r="Y93" s="294">
        <v>1</v>
      </c>
      <c r="Z93" s="294"/>
      <c r="AA93" s="294"/>
      <c r="AB93" s="295">
        <f t="shared" si="51"/>
        <v>0</v>
      </c>
      <c r="AC93" s="294">
        <v>1</v>
      </c>
      <c r="AD93" s="294"/>
      <c r="AE93" s="294"/>
      <c r="AF93" s="295">
        <f t="shared" si="42"/>
        <v>0</v>
      </c>
      <c r="AG93" s="294">
        <v>1</v>
      </c>
      <c r="AH93" s="294"/>
      <c r="AI93" s="294"/>
      <c r="AJ93" s="295">
        <f t="shared" si="43"/>
        <v>0</v>
      </c>
      <c r="AK93" s="294">
        <v>1</v>
      </c>
      <c r="AL93" s="294"/>
      <c r="AM93" s="294"/>
      <c r="AN93" s="297">
        <f t="shared" si="44"/>
        <v>0</v>
      </c>
      <c r="AO93" s="294">
        <v>1</v>
      </c>
      <c r="AP93" s="294"/>
      <c r="AQ93" s="294"/>
      <c r="AR93" s="298">
        <f t="shared" si="45"/>
        <v>0</v>
      </c>
      <c r="AS93" s="294">
        <v>1</v>
      </c>
      <c r="AT93" s="294"/>
      <c r="AU93" s="294"/>
      <c r="AV93" s="295">
        <f t="shared" si="46"/>
        <v>0</v>
      </c>
      <c r="AW93" s="294">
        <v>1</v>
      </c>
      <c r="AX93" s="294"/>
      <c r="AY93" s="294"/>
      <c r="AZ93" s="295">
        <f t="shared" si="53"/>
        <v>0</v>
      </c>
      <c r="BA93" s="292">
        <f t="shared" si="50"/>
        <v>0</v>
      </c>
      <c r="BB93" s="299">
        <v>0</v>
      </c>
      <c r="BC93" s="292">
        <f t="shared" si="47"/>
        <v>0</v>
      </c>
      <c r="BD93" s="292" t="str">
        <f t="shared" si="48"/>
        <v>geen actie</v>
      </c>
      <c r="BE93" s="300">
        <v>121</v>
      </c>
    </row>
    <row r="94" spans="1:57" ht="17.25" customHeight="1" x14ac:dyDescent="0.3">
      <c r="A94" s="284">
        <v>122</v>
      </c>
      <c r="B94" s="284" t="str">
        <f t="shared" si="37"/>
        <v>v</v>
      </c>
      <c r="C94" s="284"/>
      <c r="D94" s="324"/>
      <c r="E94" s="440"/>
      <c r="F94" s="287"/>
      <c r="G94" s="303"/>
      <c r="H94" s="289">
        <f t="shared" si="49"/>
        <v>0</v>
      </c>
      <c r="I94" s="290"/>
      <c r="J94" s="291">
        <f t="shared" si="38"/>
        <v>2019</v>
      </c>
      <c r="K94" s="292">
        <f t="shared" si="39"/>
        <v>0</v>
      </c>
      <c r="L94" s="293">
        <v>0</v>
      </c>
      <c r="M94" s="294">
        <v>1</v>
      </c>
      <c r="N94" s="294"/>
      <c r="O94" s="294"/>
      <c r="P94" s="295">
        <f t="shared" si="40"/>
        <v>0</v>
      </c>
      <c r="Q94" s="294">
        <v>1</v>
      </c>
      <c r="R94" s="294"/>
      <c r="S94" s="294"/>
      <c r="T94" s="295">
        <f t="shared" si="52"/>
        <v>0</v>
      </c>
      <c r="U94" s="294">
        <v>1</v>
      </c>
      <c r="V94" s="294"/>
      <c r="W94" s="294"/>
      <c r="X94" s="295">
        <f t="shared" si="41"/>
        <v>0</v>
      </c>
      <c r="Y94" s="294">
        <v>1</v>
      </c>
      <c r="Z94" s="294"/>
      <c r="AA94" s="294"/>
      <c r="AB94" s="295">
        <f t="shared" si="51"/>
        <v>0</v>
      </c>
      <c r="AC94" s="294">
        <v>1</v>
      </c>
      <c r="AD94" s="294"/>
      <c r="AE94" s="294"/>
      <c r="AF94" s="295">
        <f t="shared" si="42"/>
        <v>0</v>
      </c>
      <c r="AG94" s="294">
        <v>1</v>
      </c>
      <c r="AH94" s="294"/>
      <c r="AI94" s="294"/>
      <c r="AJ94" s="295">
        <f t="shared" si="43"/>
        <v>0</v>
      </c>
      <c r="AK94" s="294">
        <v>1</v>
      </c>
      <c r="AL94" s="294"/>
      <c r="AM94" s="294"/>
      <c r="AN94" s="297">
        <f t="shared" si="44"/>
        <v>0</v>
      </c>
      <c r="AO94" s="294">
        <v>1</v>
      </c>
      <c r="AP94" s="294"/>
      <c r="AQ94" s="294"/>
      <c r="AR94" s="298">
        <f t="shared" si="45"/>
        <v>0</v>
      </c>
      <c r="AS94" s="294">
        <v>1</v>
      </c>
      <c r="AT94" s="294"/>
      <c r="AU94" s="294"/>
      <c r="AV94" s="295">
        <f t="shared" si="46"/>
        <v>0</v>
      </c>
      <c r="AW94" s="294">
        <v>1</v>
      </c>
      <c r="AX94" s="294"/>
      <c r="AY94" s="294"/>
      <c r="AZ94" s="295">
        <f t="shared" si="53"/>
        <v>0</v>
      </c>
      <c r="BA94" s="292">
        <f t="shared" si="50"/>
        <v>0</v>
      </c>
      <c r="BB94" s="299">
        <v>0</v>
      </c>
      <c r="BC94" s="292">
        <f t="shared" si="47"/>
        <v>0</v>
      </c>
      <c r="BD94" s="292" t="str">
        <f t="shared" si="48"/>
        <v>geen actie</v>
      </c>
      <c r="BE94" s="300">
        <v>122</v>
      </c>
    </row>
    <row r="95" spans="1:57" ht="17.25" customHeight="1" x14ac:dyDescent="0.3">
      <c r="A95" s="284">
        <v>123</v>
      </c>
      <c r="B95" s="284" t="str">
        <f t="shared" si="37"/>
        <v>v</v>
      </c>
      <c r="C95" s="284"/>
      <c r="D95" s="324"/>
      <c r="E95" s="440"/>
      <c r="F95" s="287"/>
      <c r="G95" s="303"/>
      <c r="H95" s="289">
        <f t="shared" si="49"/>
        <v>0</v>
      </c>
      <c r="I95" s="290"/>
      <c r="J95" s="291">
        <f t="shared" si="38"/>
        <v>2019</v>
      </c>
      <c r="K95" s="292">
        <f t="shared" si="39"/>
        <v>0</v>
      </c>
      <c r="L95" s="293">
        <v>0</v>
      </c>
      <c r="M95" s="294">
        <v>1</v>
      </c>
      <c r="N95" s="294"/>
      <c r="O95" s="294"/>
      <c r="P95" s="295">
        <f t="shared" si="40"/>
        <v>0</v>
      </c>
      <c r="Q95" s="294">
        <v>1</v>
      </c>
      <c r="R95" s="294"/>
      <c r="S95" s="294"/>
      <c r="T95" s="295">
        <f t="shared" si="52"/>
        <v>0</v>
      </c>
      <c r="U95" s="294">
        <v>1</v>
      </c>
      <c r="V95" s="294"/>
      <c r="W95" s="294"/>
      <c r="X95" s="295">
        <f t="shared" si="41"/>
        <v>0</v>
      </c>
      <c r="Y95" s="294">
        <v>1</v>
      </c>
      <c r="Z95" s="294"/>
      <c r="AA95" s="294"/>
      <c r="AB95" s="295">
        <f t="shared" si="51"/>
        <v>0</v>
      </c>
      <c r="AC95" s="294">
        <v>1</v>
      </c>
      <c r="AD95" s="294"/>
      <c r="AE95" s="294"/>
      <c r="AF95" s="295">
        <f t="shared" si="42"/>
        <v>0</v>
      </c>
      <c r="AG95" s="294">
        <v>1</v>
      </c>
      <c r="AH95" s="294"/>
      <c r="AI95" s="294"/>
      <c r="AJ95" s="295">
        <f t="shared" si="43"/>
        <v>0</v>
      </c>
      <c r="AK95" s="294">
        <v>1</v>
      </c>
      <c r="AL95" s="294"/>
      <c r="AM95" s="294"/>
      <c r="AN95" s="297">
        <f t="shared" si="44"/>
        <v>0</v>
      </c>
      <c r="AO95" s="294">
        <v>1</v>
      </c>
      <c r="AP95" s="294"/>
      <c r="AQ95" s="294"/>
      <c r="AR95" s="298">
        <f t="shared" si="45"/>
        <v>0</v>
      </c>
      <c r="AS95" s="294">
        <v>1</v>
      </c>
      <c r="AT95" s="294"/>
      <c r="AU95" s="294"/>
      <c r="AV95" s="295">
        <f t="shared" si="46"/>
        <v>0</v>
      </c>
      <c r="AW95" s="294">
        <v>1</v>
      </c>
      <c r="AX95" s="294"/>
      <c r="AY95" s="294"/>
      <c r="AZ95" s="295">
        <f t="shared" si="53"/>
        <v>0</v>
      </c>
      <c r="BA95" s="292">
        <f t="shared" si="50"/>
        <v>0</v>
      </c>
      <c r="BB95" s="299">
        <v>0</v>
      </c>
      <c r="BC95" s="292">
        <f t="shared" si="47"/>
        <v>0</v>
      </c>
      <c r="BD95" s="292" t="str">
        <f t="shared" si="48"/>
        <v>geen actie</v>
      </c>
      <c r="BE95" s="300">
        <v>123</v>
      </c>
    </row>
    <row r="96" spans="1:57" ht="17.25" customHeight="1" x14ac:dyDescent="0.3">
      <c r="A96" s="284">
        <v>124</v>
      </c>
      <c r="B96" s="284" t="str">
        <f t="shared" si="37"/>
        <v>v</v>
      </c>
      <c r="C96" s="284"/>
      <c r="D96" s="324"/>
      <c r="E96" s="440"/>
      <c r="F96" s="287"/>
      <c r="G96" s="303"/>
      <c r="H96" s="289">
        <f t="shared" si="49"/>
        <v>0</v>
      </c>
      <c r="I96" s="290"/>
      <c r="J96" s="291">
        <f t="shared" si="38"/>
        <v>2019</v>
      </c>
      <c r="K96" s="292">
        <f t="shared" si="39"/>
        <v>0</v>
      </c>
      <c r="L96" s="293">
        <v>0</v>
      </c>
      <c r="M96" s="294">
        <v>1</v>
      </c>
      <c r="N96" s="294"/>
      <c r="O96" s="294"/>
      <c r="P96" s="295">
        <f t="shared" si="40"/>
        <v>0</v>
      </c>
      <c r="Q96" s="294">
        <v>1</v>
      </c>
      <c r="R96" s="294"/>
      <c r="S96" s="294"/>
      <c r="T96" s="295">
        <f t="shared" si="52"/>
        <v>0</v>
      </c>
      <c r="U96" s="294">
        <v>1</v>
      </c>
      <c r="V96" s="294"/>
      <c r="W96" s="294"/>
      <c r="X96" s="295">
        <f t="shared" si="41"/>
        <v>0</v>
      </c>
      <c r="Y96" s="294">
        <v>1</v>
      </c>
      <c r="Z96" s="294"/>
      <c r="AA96" s="294"/>
      <c r="AB96" s="295">
        <f t="shared" si="51"/>
        <v>0</v>
      </c>
      <c r="AC96" s="294">
        <v>1</v>
      </c>
      <c r="AD96" s="294"/>
      <c r="AE96" s="294"/>
      <c r="AF96" s="295">
        <f t="shared" si="42"/>
        <v>0</v>
      </c>
      <c r="AG96" s="294">
        <v>1</v>
      </c>
      <c r="AH96" s="294"/>
      <c r="AI96" s="294"/>
      <c r="AJ96" s="295">
        <f t="shared" si="43"/>
        <v>0</v>
      </c>
      <c r="AK96" s="294">
        <v>1</v>
      </c>
      <c r="AL96" s="294"/>
      <c r="AM96" s="294"/>
      <c r="AN96" s="297">
        <f t="shared" si="44"/>
        <v>0</v>
      </c>
      <c r="AO96" s="294">
        <v>1</v>
      </c>
      <c r="AP96" s="294"/>
      <c r="AQ96" s="294"/>
      <c r="AR96" s="298">
        <f t="shared" si="45"/>
        <v>0</v>
      </c>
      <c r="AS96" s="294">
        <v>1</v>
      </c>
      <c r="AT96" s="294"/>
      <c r="AU96" s="294"/>
      <c r="AV96" s="295">
        <f t="shared" si="46"/>
        <v>0</v>
      </c>
      <c r="AW96" s="294">
        <v>1</v>
      </c>
      <c r="AX96" s="294"/>
      <c r="AY96" s="294"/>
      <c r="AZ96" s="295">
        <f t="shared" si="53"/>
        <v>0</v>
      </c>
      <c r="BA96" s="292">
        <f t="shared" si="50"/>
        <v>0</v>
      </c>
      <c r="BB96" s="299">
        <v>0</v>
      </c>
      <c r="BC96" s="292">
        <f t="shared" si="47"/>
        <v>0</v>
      </c>
      <c r="BD96" s="292" t="str">
        <f t="shared" si="48"/>
        <v>geen actie</v>
      </c>
      <c r="BE96" s="300">
        <v>124</v>
      </c>
    </row>
    <row r="97" spans="1:58" ht="17.25" customHeight="1" x14ac:dyDescent="0.3">
      <c r="A97" s="284">
        <v>125</v>
      </c>
      <c r="B97" s="284" t="str">
        <f t="shared" si="37"/>
        <v>v</v>
      </c>
      <c r="C97" s="284"/>
      <c r="D97" s="324"/>
      <c r="E97" s="440"/>
      <c r="F97" s="287"/>
      <c r="G97" s="303"/>
      <c r="H97" s="289">
        <f t="shared" si="49"/>
        <v>0</v>
      </c>
      <c r="I97" s="290"/>
      <c r="J97" s="291">
        <f t="shared" si="38"/>
        <v>2019</v>
      </c>
      <c r="K97" s="292">
        <f t="shared" si="39"/>
        <v>0</v>
      </c>
      <c r="L97" s="293">
        <v>0</v>
      </c>
      <c r="M97" s="294">
        <v>1</v>
      </c>
      <c r="N97" s="294"/>
      <c r="O97" s="294"/>
      <c r="P97" s="295">
        <f t="shared" si="40"/>
        <v>0</v>
      </c>
      <c r="Q97" s="294">
        <v>1</v>
      </c>
      <c r="R97" s="294"/>
      <c r="S97" s="294"/>
      <c r="T97" s="295">
        <f t="shared" si="52"/>
        <v>0</v>
      </c>
      <c r="U97" s="294">
        <v>1</v>
      </c>
      <c r="V97" s="294"/>
      <c r="W97" s="294"/>
      <c r="X97" s="295">
        <f t="shared" si="41"/>
        <v>0</v>
      </c>
      <c r="Y97" s="294">
        <v>1</v>
      </c>
      <c r="Z97" s="294"/>
      <c r="AA97" s="294"/>
      <c r="AB97" s="295">
        <f t="shared" si="51"/>
        <v>0</v>
      </c>
      <c r="AC97" s="294">
        <v>1</v>
      </c>
      <c r="AD97" s="294"/>
      <c r="AE97" s="294"/>
      <c r="AF97" s="295">
        <f t="shared" si="42"/>
        <v>0</v>
      </c>
      <c r="AG97" s="294">
        <v>1</v>
      </c>
      <c r="AH97" s="294"/>
      <c r="AI97" s="294"/>
      <c r="AJ97" s="295">
        <f t="shared" si="43"/>
        <v>0</v>
      </c>
      <c r="AK97" s="294">
        <v>1</v>
      </c>
      <c r="AL97" s="294"/>
      <c r="AM97" s="294"/>
      <c r="AN97" s="297">
        <f t="shared" si="44"/>
        <v>0</v>
      </c>
      <c r="AO97" s="294">
        <v>1</v>
      </c>
      <c r="AP97" s="294"/>
      <c r="AQ97" s="294"/>
      <c r="AR97" s="298">
        <f t="shared" si="45"/>
        <v>0</v>
      </c>
      <c r="AS97" s="294">
        <v>1</v>
      </c>
      <c r="AT97" s="294"/>
      <c r="AU97" s="294"/>
      <c r="AV97" s="295">
        <f t="shared" si="46"/>
        <v>0</v>
      </c>
      <c r="AW97" s="294">
        <v>1</v>
      </c>
      <c r="AX97" s="294"/>
      <c r="AY97" s="294"/>
      <c r="AZ97" s="295">
        <f t="shared" si="53"/>
        <v>0</v>
      </c>
      <c r="BA97" s="292">
        <f t="shared" si="50"/>
        <v>0</v>
      </c>
      <c r="BB97" s="299">
        <v>0</v>
      </c>
      <c r="BC97" s="292">
        <f t="shared" si="47"/>
        <v>0</v>
      </c>
      <c r="BD97" s="292" t="str">
        <f t="shared" si="48"/>
        <v>geen actie</v>
      </c>
      <c r="BE97" s="300">
        <v>125</v>
      </c>
    </row>
    <row r="98" spans="1:58" ht="17.25" customHeight="1" x14ac:dyDescent="0.3">
      <c r="A98" s="284">
        <v>126</v>
      </c>
      <c r="B98" s="284" t="str">
        <f t="shared" ref="B98:B129" si="54">IF(A98=BE98,"v","x")</f>
        <v>v</v>
      </c>
      <c r="C98" s="284"/>
      <c r="D98" s="324"/>
      <c r="E98" s="326"/>
      <c r="F98" s="311"/>
      <c r="G98" s="240"/>
      <c r="H98" s="289">
        <f t="shared" si="49"/>
        <v>0</v>
      </c>
      <c r="I98" s="284"/>
      <c r="J98" s="291">
        <f t="shared" ref="J98:J129" si="55">SUM(2019-I98)</f>
        <v>2019</v>
      </c>
      <c r="K98" s="292">
        <f t="shared" ref="K98:K129" si="56">H98-L98</f>
        <v>0</v>
      </c>
      <c r="L98" s="293">
        <v>0</v>
      </c>
      <c r="M98" s="294">
        <v>1</v>
      </c>
      <c r="N98" s="294"/>
      <c r="O98" s="294"/>
      <c r="P98" s="295">
        <f t="shared" ref="P98:P129" si="57">SUM(N98*10+O98)/M98*10</f>
        <v>0</v>
      </c>
      <c r="Q98" s="294">
        <v>1</v>
      </c>
      <c r="R98" s="294"/>
      <c r="S98" s="294"/>
      <c r="T98" s="295">
        <f t="shared" si="52"/>
        <v>0</v>
      </c>
      <c r="U98" s="294">
        <v>1</v>
      </c>
      <c r="V98" s="294"/>
      <c r="W98" s="294"/>
      <c r="X98" s="295">
        <f t="shared" ref="X98:X129" si="58">SUM(V98*10+W98)/U98*10</f>
        <v>0</v>
      </c>
      <c r="Y98" s="294">
        <v>1</v>
      </c>
      <c r="Z98" s="294"/>
      <c r="AA98" s="294"/>
      <c r="AB98" s="295">
        <f t="shared" si="51"/>
        <v>0</v>
      </c>
      <c r="AC98" s="294">
        <v>1</v>
      </c>
      <c r="AD98" s="294"/>
      <c r="AE98" s="294"/>
      <c r="AF98" s="296">
        <f t="shared" ref="AF98:AF129" si="59">SUM(AD98*10+AE98)/AC98*10</f>
        <v>0</v>
      </c>
      <c r="AG98" s="294">
        <v>1</v>
      </c>
      <c r="AH98" s="294"/>
      <c r="AI98" s="294"/>
      <c r="AJ98" s="296">
        <f t="shared" ref="AJ98:AJ129" si="60">SUM(AH98*10+AI98)/AG98*10</f>
        <v>0</v>
      </c>
      <c r="AK98" s="294">
        <v>1</v>
      </c>
      <c r="AL98" s="294"/>
      <c r="AM98" s="294"/>
      <c r="AN98" s="297">
        <f t="shared" ref="AN98:AN129" si="61">SUM(AL98*10+AM98)/AK98*10</f>
        <v>0</v>
      </c>
      <c r="AO98" s="294">
        <v>1</v>
      </c>
      <c r="AP98" s="294"/>
      <c r="AQ98" s="294"/>
      <c r="AR98" s="298">
        <f t="shared" ref="AR98:AR129" si="62">SUM(AP98*10+AQ98)/AO98*10</f>
        <v>0</v>
      </c>
      <c r="AS98" s="294">
        <v>1</v>
      </c>
      <c r="AT98" s="294"/>
      <c r="AU98" s="294"/>
      <c r="AV98" s="295">
        <f t="shared" ref="AV98:AV129" si="63">SUM(AT98*10+AU98)/AS98*10</f>
        <v>0</v>
      </c>
      <c r="AW98" s="294">
        <v>1</v>
      </c>
      <c r="AX98" s="294"/>
      <c r="AY98" s="294"/>
      <c r="AZ98" s="295">
        <f t="shared" si="53"/>
        <v>0</v>
      </c>
      <c r="BA98" s="292">
        <f t="shared" si="50"/>
        <v>0</v>
      </c>
      <c r="BB98" s="299">
        <v>0</v>
      </c>
      <c r="BC98" s="292">
        <f t="shared" ref="BC98:BC129" si="64">BA98-BB98</f>
        <v>0</v>
      </c>
      <c r="BD98" s="292" t="str">
        <f t="shared" ref="BD98:BD129" si="65">IF(BC98=0,"geen actie",CONCATENATE("diploma uitschrijven: ",BA98," punten"))</f>
        <v>geen actie</v>
      </c>
      <c r="BE98" s="300">
        <v>126</v>
      </c>
    </row>
    <row r="99" spans="1:58" ht="17.25" customHeight="1" x14ac:dyDescent="0.35">
      <c r="A99" s="284">
        <v>31</v>
      </c>
      <c r="B99" s="284" t="str">
        <f t="shared" si="54"/>
        <v>v</v>
      </c>
      <c r="C99" s="304"/>
      <c r="D99" s="318"/>
      <c r="E99" s="286"/>
      <c r="F99" s="284"/>
      <c r="G99" s="307"/>
      <c r="H99" s="289"/>
      <c r="I99" s="292"/>
      <c r="J99" s="291">
        <f t="shared" si="55"/>
        <v>2019</v>
      </c>
      <c r="K99" s="292">
        <f t="shared" si="56"/>
        <v>0</v>
      </c>
      <c r="L99" s="293">
        <v>0</v>
      </c>
      <c r="M99" s="294">
        <v>1</v>
      </c>
      <c r="N99" s="294"/>
      <c r="O99" s="294"/>
      <c r="P99" s="295">
        <f t="shared" si="57"/>
        <v>0</v>
      </c>
      <c r="Q99" s="294">
        <v>1</v>
      </c>
      <c r="R99" s="294"/>
      <c r="S99" s="294"/>
      <c r="T99" s="295">
        <f t="shared" si="52"/>
        <v>0</v>
      </c>
      <c r="U99" s="294">
        <v>1</v>
      </c>
      <c r="V99" s="294"/>
      <c r="W99" s="294"/>
      <c r="X99" s="295">
        <f t="shared" si="58"/>
        <v>0</v>
      </c>
      <c r="Y99" s="294">
        <v>1</v>
      </c>
      <c r="Z99" s="294"/>
      <c r="AA99" s="294"/>
      <c r="AB99" s="295">
        <f t="shared" ref="AB99:AB127" si="66">SUM(Z99*10+AA99/2)/Y99*10</f>
        <v>0</v>
      </c>
      <c r="AC99" s="294">
        <v>1</v>
      </c>
      <c r="AD99" s="294"/>
      <c r="AE99" s="294"/>
      <c r="AF99" s="296">
        <f t="shared" si="59"/>
        <v>0</v>
      </c>
      <c r="AG99" s="294">
        <v>1</v>
      </c>
      <c r="AH99" s="294"/>
      <c r="AI99" s="294"/>
      <c r="AJ99" s="296">
        <f t="shared" si="60"/>
        <v>0</v>
      </c>
      <c r="AK99" s="294">
        <v>1</v>
      </c>
      <c r="AL99" s="294"/>
      <c r="AM99" s="294"/>
      <c r="AN99" s="297">
        <f t="shared" si="61"/>
        <v>0</v>
      </c>
      <c r="AO99" s="294">
        <v>1</v>
      </c>
      <c r="AP99" s="294"/>
      <c r="AQ99" s="294"/>
      <c r="AR99" s="298">
        <f t="shared" si="62"/>
        <v>0</v>
      </c>
      <c r="AS99" s="294">
        <v>1</v>
      </c>
      <c r="AT99" s="294"/>
      <c r="AU99" s="294"/>
      <c r="AV99" s="295">
        <f t="shared" si="63"/>
        <v>0</v>
      </c>
      <c r="AW99" s="294">
        <v>1</v>
      </c>
      <c r="AX99" s="294"/>
      <c r="AY99" s="294"/>
      <c r="AZ99" s="295">
        <f t="shared" si="53"/>
        <v>0</v>
      </c>
      <c r="BA99" s="292">
        <f t="shared" si="50"/>
        <v>0</v>
      </c>
      <c r="BB99" s="299">
        <v>0</v>
      </c>
      <c r="BC99" s="292">
        <f t="shared" si="64"/>
        <v>0</v>
      </c>
      <c r="BD99" s="292" t="str">
        <f t="shared" si="65"/>
        <v>geen actie</v>
      </c>
      <c r="BE99" s="300">
        <v>31</v>
      </c>
      <c r="BF99" s="300"/>
    </row>
    <row r="100" spans="1:58" ht="17.25" customHeight="1" x14ac:dyDescent="0.3">
      <c r="A100" s="284">
        <v>32</v>
      </c>
      <c r="B100" s="284" t="str">
        <f t="shared" si="54"/>
        <v>v</v>
      </c>
      <c r="C100" s="284"/>
      <c r="D100" s="318"/>
      <c r="E100" s="226"/>
      <c r="F100" s="311"/>
      <c r="G100" s="307"/>
      <c r="H100" s="289"/>
      <c r="I100" s="284"/>
      <c r="J100" s="291">
        <f t="shared" si="55"/>
        <v>2019</v>
      </c>
      <c r="K100" s="292">
        <f t="shared" si="56"/>
        <v>0</v>
      </c>
      <c r="L100" s="293">
        <v>0</v>
      </c>
      <c r="M100" s="294">
        <v>1</v>
      </c>
      <c r="N100" s="294"/>
      <c r="O100" s="294"/>
      <c r="P100" s="295">
        <f t="shared" si="57"/>
        <v>0</v>
      </c>
      <c r="Q100" s="294">
        <v>1</v>
      </c>
      <c r="R100" s="294"/>
      <c r="S100" s="294"/>
      <c r="T100" s="295">
        <f t="shared" si="52"/>
        <v>0</v>
      </c>
      <c r="U100" s="294">
        <v>1</v>
      </c>
      <c r="V100" s="294"/>
      <c r="W100" s="294"/>
      <c r="X100" s="295">
        <f t="shared" si="58"/>
        <v>0</v>
      </c>
      <c r="Y100" s="294">
        <v>1</v>
      </c>
      <c r="Z100" s="294"/>
      <c r="AA100" s="294"/>
      <c r="AB100" s="295">
        <f t="shared" si="66"/>
        <v>0</v>
      </c>
      <c r="AC100" s="294">
        <v>1</v>
      </c>
      <c r="AD100" s="294"/>
      <c r="AE100" s="294"/>
      <c r="AF100" s="296">
        <f t="shared" si="59"/>
        <v>0</v>
      </c>
      <c r="AG100" s="294">
        <v>1</v>
      </c>
      <c r="AH100" s="294"/>
      <c r="AI100" s="294"/>
      <c r="AJ100" s="296">
        <f t="shared" si="60"/>
        <v>0</v>
      </c>
      <c r="AK100" s="294">
        <v>1</v>
      </c>
      <c r="AL100" s="294"/>
      <c r="AM100" s="294"/>
      <c r="AN100" s="297">
        <f t="shared" si="61"/>
        <v>0</v>
      </c>
      <c r="AO100" s="294">
        <v>1</v>
      </c>
      <c r="AP100" s="294"/>
      <c r="AQ100" s="294"/>
      <c r="AR100" s="298">
        <f t="shared" si="62"/>
        <v>0</v>
      </c>
      <c r="AS100" s="294">
        <v>1</v>
      </c>
      <c r="AT100" s="294"/>
      <c r="AU100" s="294"/>
      <c r="AV100" s="295">
        <f t="shared" si="63"/>
        <v>0</v>
      </c>
      <c r="AW100" s="294">
        <v>1</v>
      </c>
      <c r="AX100" s="294"/>
      <c r="AY100" s="294"/>
      <c r="AZ100" s="295">
        <f t="shared" si="53"/>
        <v>0</v>
      </c>
      <c r="BA100" s="292">
        <f t="shared" si="50"/>
        <v>0</v>
      </c>
      <c r="BB100" s="299">
        <v>0</v>
      </c>
      <c r="BC100" s="292">
        <f t="shared" si="64"/>
        <v>0</v>
      </c>
      <c r="BD100" s="292" t="str">
        <f t="shared" si="65"/>
        <v>geen actie</v>
      </c>
      <c r="BE100" s="300">
        <v>32</v>
      </c>
    </row>
    <row r="101" spans="1:58" ht="17.25" customHeight="1" x14ac:dyDescent="0.35">
      <c r="A101" s="284">
        <v>33</v>
      </c>
      <c r="B101" s="284" t="str">
        <f t="shared" si="54"/>
        <v>v</v>
      </c>
      <c r="C101" s="304"/>
      <c r="D101" s="318"/>
      <c r="E101" s="286"/>
      <c r="F101" s="311"/>
      <c r="G101" s="307"/>
      <c r="H101" s="289"/>
      <c r="I101" s="284"/>
      <c r="J101" s="291">
        <f t="shared" si="55"/>
        <v>2019</v>
      </c>
      <c r="K101" s="292">
        <f t="shared" si="56"/>
        <v>0</v>
      </c>
      <c r="L101" s="293">
        <v>0</v>
      </c>
      <c r="M101" s="294">
        <v>1</v>
      </c>
      <c r="N101" s="294"/>
      <c r="O101" s="294"/>
      <c r="P101" s="295">
        <f t="shared" si="57"/>
        <v>0</v>
      </c>
      <c r="Q101" s="294">
        <v>1</v>
      </c>
      <c r="R101" s="294"/>
      <c r="S101" s="294"/>
      <c r="T101" s="295">
        <f t="shared" si="52"/>
        <v>0</v>
      </c>
      <c r="U101" s="294">
        <v>1</v>
      </c>
      <c r="V101" s="294"/>
      <c r="W101" s="294"/>
      <c r="X101" s="295">
        <f t="shared" si="58"/>
        <v>0</v>
      </c>
      <c r="Y101" s="294">
        <v>1</v>
      </c>
      <c r="Z101" s="294"/>
      <c r="AA101" s="294"/>
      <c r="AB101" s="295">
        <f t="shared" si="66"/>
        <v>0</v>
      </c>
      <c r="AC101" s="294">
        <v>1</v>
      </c>
      <c r="AD101" s="294"/>
      <c r="AE101" s="294"/>
      <c r="AF101" s="296">
        <f t="shared" si="59"/>
        <v>0</v>
      </c>
      <c r="AG101" s="294">
        <v>1</v>
      </c>
      <c r="AH101" s="294"/>
      <c r="AI101" s="294"/>
      <c r="AJ101" s="296">
        <f t="shared" si="60"/>
        <v>0</v>
      </c>
      <c r="AK101" s="294">
        <v>1</v>
      </c>
      <c r="AL101" s="294"/>
      <c r="AM101" s="294"/>
      <c r="AN101" s="297">
        <f t="shared" si="61"/>
        <v>0</v>
      </c>
      <c r="AO101" s="294">
        <v>1</v>
      </c>
      <c r="AP101" s="294"/>
      <c r="AQ101" s="294"/>
      <c r="AR101" s="298">
        <f t="shared" si="62"/>
        <v>0</v>
      </c>
      <c r="AS101" s="294">
        <v>1</v>
      </c>
      <c r="AT101" s="294"/>
      <c r="AU101" s="294"/>
      <c r="AV101" s="295">
        <f t="shared" si="63"/>
        <v>0</v>
      </c>
      <c r="AW101" s="294">
        <v>1</v>
      </c>
      <c r="AX101" s="294"/>
      <c r="AY101" s="294"/>
      <c r="AZ101" s="295">
        <f t="shared" si="53"/>
        <v>0</v>
      </c>
      <c r="BA101" s="292">
        <f t="shared" si="50"/>
        <v>0</v>
      </c>
      <c r="BB101" s="299">
        <v>0</v>
      </c>
      <c r="BC101" s="292">
        <f t="shared" si="64"/>
        <v>0</v>
      </c>
      <c r="BD101" s="292" t="str">
        <f t="shared" si="65"/>
        <v>geen actie</v>
      </c>
      <c r="BE101" s="300">
        <v>33</v>
      </c>
      <c r="BF101" s="300"/>
    </row>
    <row r="102" spans="1:58" ht="17.25" customHeight="1" x14ac:dyDescent="0.3">
      <c r="A102" s="284">
        <v>34</v>
      </c>
      <c r="B102" s="284" t="str">
        <f t="shared" si="54"/>
        <v>v</v>
      </c>
      <c r="C102" s="284"/>
      <c r="D102" s="318"/>
      <c r="E102" s="226"/>
      <c r="F102" s="311"/>
      <c r="G102" s="307"/>
      <c r="H102" s="289"/>
      <c r="I102" s="284"/>
      <c r="J102" s="291">
        <f t="shared" si="55"/>
        <v>2019</v>
      </c>
      <c r="K102" s="292">
        <f t="shared" si="56"/>
        <v>0</v>
      </c>
      <c r="L102" s="293">
        <v>0</v>
      </c>
      <c r="M102" s="294">
        <v>1</v>
      </c>
      <c r="N102" s="294"/>
      <c r="O102" s="294"/>
      <c r="P102" s="295">
        <f t="shared" si="57"/>
        <v>0</v>
      </c>
      <c r="Q102" s="294">
        <v>1</v>
      </c>
      <c r="R102" s="294"/>
      <c r="S102" s="294"/>
      <c r="T102" s="295">
        <f t="shared" si="52"/>
        <v>0</v>
      </c>
      <c r="U102" s="294">
        <v>1</v>
      </c>
      <c r="V102" s="294"/>
      <c r="W102" s="294"/>
      <c r="X102" s="295">
        <f t="shared" si="58"/>
        <v>0</v>
      </c>
      <c r="Y102" s="294">
        <v>1</v>
      </c>
      <c r="Z102" s="294"/>
      <c r="AA102" s="294"/>
      <c r="AB102" s="295">
        <f t="shared" si="66"/>
        <v>0</v>
      </c>
      <c r="AC102" s="294">
        <v>1</v>
      </c>
      <c r="AD102" s="294"/>
      <c r="AE102" s="294"/>
      <c r="AF102" s="296">
        <f t="shared" si="59"/>
        <v>0</v>
      </c>
      <c r="AG102" s="294">
        <v>1</v>
      </c>
      <c r="AH102" s="294"/>
      <c r="AI102" s="294"/>
      <c r="AJ102" s="296">
        <f t="shared" si="60"/>
        <v>0</v>
      </c>
      <c r="AK102" s="294">
        <v>1</v>
      </c>
      <c r="AL102" s="294"/>
      <c r="AM102" s="294"/>
      <c r="AN102" s="297">
        <f t="shared" si="61"/>
        <v>0</v>
      </c>
      <c r="AO102" s="294">
        <v>1</v>
      </c>
      <c r="AP102" s="294"/>
      <c r="AQ102" s="294"/>
      <c r="AR102" s="298">
        <f t="shared" si="62"/>
        <v>0</v>
      </c>
      <c r="AS102" s="294">
        <v>1</v>
      </c>
      <c r="AT102" s="294"/>
      <c r="AU102" s="294"/>
      <c r="AV102" s="295">
        <f t="shared" si="63"/>
        <v>0</v>
      </c>
      <c r="AW102" s="294">
        <v>1</v>
      </c>
      <c r="AX102" s="294"/>
      <c r="AY102" s="294"/>
      <c r="AZ102" s="295">
        <f t="shared" si="53"/>
        <v>0</v>
      </c>
      <c r="BA102" s="292">
        <f t="shared" si="50"/>
        <v>0</v>
      </c>
      <c r="BB102" s="299">
        <v>0</v>
      </c>
      <c r="BC102" s="292">
        <f t="shared" si="64"/>
        <v>0</v>
      </c>
      <c r="BD102" s="292" t="str">
        <f t="shared" si="65"/>
        <v>geen actie</v>
      </c>
      <c r="BE102" s="300">
        <v>34</v>
      </c>
      <c r="BF102" s="300"/>
    </row>
    <row r="103" spans="1:58" ht="17.25" customHeight="1" x14ac:dyDescent="0.3">
      <c r="A103" s="284">
        <v>35</v>
      </c>
      <c r="B103" s="284" t="str">
        <f t="shared" si="54"/>
        <v>v</v>
      </c>
      <c r="C103" s="284"/>
      <c r="D103" s="318"/>
      <c r="E103" s="226"/>
      <c r="F103" s="311"/>
      <c r="G103" s="307"/>
      <c r="H103" s="289"/>
      <c r="I103" s="284"/>
      <c r="J103" s="291">
        <f t="shared" si="55"/>
        <v>2019</v>
      </c>
      <c r="K103" s="292">
        <f t="shared" si="56"/>
        <v>0</v>
      </c>
      <c r="L103" s="293">
        <v>0</v>
      </c>
      <c r="M103" s="294">
        <v>1</v>
      </c>
      <c r="N103" s="294"/>
      <c r="O103" s="294"/>
      <c r="P103" s="295">
        <f t="shared" si="57"/>
        <v>0</v>
      </c>
      <c r="Q103" s="294">
        <v>1</v>
      </c>
      <c r="R103" s="294"/>
      <c r="S103" s="294"/>
      <c r="T103" s="295">
        <f t="shared" si="52"/>
        <v>0</v>
      </c>
      <c r="U103" s="294">
        <v>1</v>
      </c>
      <c r="V103" s="294"/>
      <c r="W103" s="294"/>
      <c r="X103" s="295">
        <f t="shared" si="58"/>
        <v>0</v>
      </c>
      <c r="Y103" s="294">
        <v>1</v>
      </c>
      <c r="Z103" s="294"/>
      <c r="AA103" s="294"/>
      <c r="AB103" s="295">
        <f t="shared" si="66"/>
        <v>0</v>
      </c>
      <c r="AC103" s="294">
        <v>1</v>
      </c>
      <c r="AD103" s="294"/>
      <c r="AE103" s="294"/>
      <c r="AF103" s="296">
        <f t="shared" si="59"/>
        <v>0</v>
      </c>
      <c r="AG103" s="294">
        <v>1</v>
      </c>
      <c r="AH103" s="294"/>
      <c r="AI103" s="294"/>
      <c r="AJ103" s="296">
        <f t="shared" si="60"/>
        <v>0</v>
      </c>
      <c r="AK103" s="294">
        <v>1</v>
      </c>
      <c r="AL103" s="294"/>
      <c r="AM103" s="294"/>
      <c r="AN103" s="297">
        <f t="shared" si="61"/>
        <v>0</v>
      </c>
      <c r="AO103" s="294">
        <v>1</v>
      </c>
      <c r="AP103" s="294"/>
      <c r="AQ103" s="294"/>
      <c r="AR103" s="298">
        <f t="shared" si="62"/>
        <v>0</v>
      </c>
      <c r="AS103" s="294">
        <v>1</v>
      </c>
      <c r="AT103" s="294"/>
      <c r="AU103" s="294"/>
      <c r="AV103" s="295">
        <f t="shared" si="63"/>
        <v>0</v>
      </c>
      <c r="AW103" s="294">
        <v>1</v>
      </c>
      <c r="AX103" s="294"/>
      <c r="AY103" s="294"/>
      <c r="AZ103" s="295">
        <f t="shared" si="53"/>
        <v>0</v>
      </c>
      <c r="BA103" s="292">
        <f t="shared" si="50"/>
        <v>0</v>
      </c>
      <c r="BB103" s="299">
        <v>0</v>
      </c>
      <c r="BC103" s="292">
        <f t="shared" si="64"/>
        <v>0</v>
      </c>
      <c r="BD103" s="292" t="str">
        <f t="shared" si="65"/>
        <v>geen actie</v>
      </c>
      <c r="BE103" s="300">
        <v>35</v>
      </c>
    </row>
    <row r="104" spans="1:58" ht="17.25" customHeight="1" x14ac:dyDescent="0.3">
      <c r="A104" s="284">
        <v>36</v>
      </c>
      <c r="B104" s="284" t="str">
        <f t="shared" si="54"/>
        <v>v</v>
      </c>
      <c r="C104" s="284"/>
      <c r="D104" s="318"/>
      <c r="E104" s="286"/>
      <c r="F104" s="311"/>
      <c r="G104" s="240"/>
      <c r="H104" s="289"/>
      <c r="I104" s="284"/>
      <c r="J104" s="291">
        <f t="shared" si="55"/>
        <v>2019</v>
      </c>
      <c r="K104" s="292">
        <f t="shared" si="56"/>
        <v>0</v>
      </c>
      <c r="L104" s="293">
        <v>0</v>
      </c>
      <c r="M104" s="294">
        <v>1</v>
      </c>
      <c r="N104" s="294"/>
      <c r="O104" s="294"/>
      <c r="P104" s="295">
        <f t="shared" si="57"/>
        <v>0</v>
      </c>
      <c r="Q104" s="294">
        <v>1</v>
      </c>
      <c r="R104" s="294"/>
      <c r="S104" s="294"/>
      <c r="T104" s="295">
        <f t="shared" si="52"/>
        <v>0</v>
      </c>
      <c r="U104" s="294">
        <v>1</v>
      </c>
      <c r="V104" s="294"/>
      <c r="W104" s="294"/>
      <c r="X104" s="295">
        <f t="shared" si="58"/>
        <v>0</v>
      </c>
      <c r="Y104" s="294">
        <v>1</v>
      </c>
      <c r="Z104" s="294"/>
      <c r="AA104" s="294"/>
      <c r="AB104" s="295">
        <f t="shared" si="66"/>
        <v>0</v>
      </c>
      <c r="AC104" s="294">
        <v>1</v>
      </c>
      <c r="AD104" s="294"/>
      <c r="AE104" s="294"/>
      <c r="AF104" s="296">
        <f t="shared" si="59"/>
        <v>0</v>
      </c>
      <c r="AG104" s="294">
        <v>1</v>
      </c>
      <c r="AH104" s="294"/>
      <c r="AI104" s="294"/>
      <c r="AJ104" s="296">
        <f t="shared" si="60"/>
        <v>0</v>
      </c>
      <c r="AK104" s="294">
        <v>1</v>
      </c>
      <c r="AL104" s="294"/>
      <c r="AM104" s="294"/>
      <c r="AN104" s="297">
        <f t="shared" si="61"/>
        <v>0</v>
      </c>
      <c r="AO104" s="294">
        <v>1</v>
      </c>
      <c r="AP104" s="294"/>
      <c r="AQ104" s="294"/>
      <c r="AR104" s="298">
        <f t="shared" si="62"/>
        <v>0</v>
      </c>
      <c r="AS104" s="294">
        <v>1</v>
      </c>
      <c r="AT104" s="294"/>
      <c r="AU104" s="294"/>
      <c r="AV104" s="295">
        <f t="shared" si="63"/>
        <v>0</v>
      </c>
      <c r="AW104" s="294">
        <v>1</v>
      </c>
      <c r="AX104" s="294"/>
      <c r="AY104" s="294"/>
      <c r="AZ104" s="295">
        <f t="shared" si="53"/>
        <v>0</v>
      </c>
      <c r="BA104" s="292">
        <f t="shared" si="50"/>
        <v>0</v>
      </c>
      <c r="BB104" s="299">
        <v>0</v>
      </c>
      <c r="BC104" s="292">
        <f t="shared" si="64"/>
        <v>0</v>
      </c>
      <c r="BD104" s="292" t="str">
        <f t="shared" si="65"/>
        <v>geen actie</v>
      </c>
      <c r="BE104" s="300">
        <v>36</v>
      </c>
      <c r="BF104" s="300"/>
    </row>
    <row r="105" spans="1:58" ht="17.25" customHeight="1" x14ac:dyDescent="0.3">
      <c r="A105" s="284">
        <v>37</v>
      </c>
      <c r="B105" s="284" t="str">
        <f t="shared" si="54"/>
        <v>v</v>
      </c>
      <c r="C105" s="201"/>
      <c r="D105" s="318"/>
      <c r="E105" s="286"/>
      <c r="F105" s="311"/>
      <c r="G105" s="307"/>
      <c r="H105" s="289"/>
      <c r="I105" s="284"/>
      <c r="J105" s="291">
        <f t="shared" si="55"/>
        <v>2019</v>
      </c>
      <c r="K105" s="292">
        <f t="shared" si="56"/>
        <v>0</v>
      </c>
      <c r="L105" s="293">
        <v>0</v>
      </c>
      <c r="M105" s="294">
        <v>1</v>
      </c>
      <c r="N105" s="294"/>
      <c r="O105" s="294"/>
      <c r="P105" s="295">
        <f t="shared" si="57"/>
        <v>0</v>
      </c>
      <c r="Q105" s="294">
        <v>1</v>
      </c>
      <c r="R105" s="294"/>
      <c r="S105" s="294"/>
      <c r="T105" s="295">
        <f t="shared" si="52"/>
        <v>0</v>
      </c>
      <c r="U105" s="294">
        <v>1</v>
      </c>
      <c r="V105" s="294"/>
      <c r="W105" s="294"/>
      <c r="X105" s="295">
        <f t="shared" si="58"/>
        <v>0</v>
      </c>
      <c r="Y105" s="294">
        <v>1</v>
      </c>
      <c r="Z105" s="294"/>
      <c r="AA105" s="294"/>
      <c r="AB105" s="295">
        <f t="shared" si="66"/>
        <v>0</v>
      </c>
      <c r="AC105" s="294">
        <v>1</v>
      </c>
      <c r="AD105" s="294"/>
      <c r="AE105" s="294"/>
      <c r="AF105" s="296">
        <f t="shared" si="59"/>
        <v>0</v>
      </c>
      <c r="AG105" s="294">
        <v>1</v>
      </c>
      <c r="AH105" s="294"/>
      <c r="AI105" s="294"/>
      <c r="AJ105" s="296">
        <f t="shared" si="60"/>
        <v>0</v>
      </c>
      <c r="AK105" s="294">
        <v>1</v>
      </c>
      <c r="AL105" s="294"/>
      <c r="AM105" s="294"/>
      <c r="AN105" s="297">
        <f t="shared" si="61"/>
        <v>0</v>
      </c>
      <c r="AO105" s="294">
        <v>1</v>
      </c>
      <c r="AP105" s="294"/>
      <c r="AQ105" s="294"/>
      <c r="AR105" s="298">
        <f t="shared" si="62"/>
        <v>0</v>
      </c>
      <c r="AS105" s="294">
        <v>1</v>
      </c>
      <c r="AT105" s="294"/>
      <c r="AU105" s="294"/>
      <c r="AV105" s="295">
        <f t="shared" si="63"/>
        <v>0</v>
      </c>
      <c r="AW105" s="294">
        <v>1</v>
      </c>
      <c r="AX105" s="294"/>
      <c r="AY105" s="294"/>
      <c r="AZ105" s="295">
        <f t="shared" si="53"/>
        <v>0</v>
      </c>
      <c r="BA105" s="292">
        <f t="shared" si="50"/>
        <v>0</v>
      </c>
      <c r="BB105" s="299">
        <v>0</v>
      </c>
      <c r="BC105" s="292">
        <f t="shared" si="64"/>
        <v>0</v>
      </c>
      <c r="BD105" s="292" t="str">
        <f t="shared" si="65"/>
        <v>geen actie</v>
      </c>
      <c r="BE105" s="300">
        <v>37</v>
      </c>
      <c r="BF105" s="300"/>
    </row>
    <row r="106" spans="1:58" ht="17.25" customHeight="1" x14ac:dyDescent="0.3">
      <c r="A106" s="284">
        <v>38</v>
      </c>
      <c r="B106" s="284" t="str">
        <f t="shared" si="54"/>
        <v>v</v>
      </c>
      <c r="C106" s="201"/>
      <c r="D106" s="318"/>
      <c r="E106" s="286"/>
      <c r="F106" s="284"/>
      <c r="G106" s="307"/>
      <c r="H106" s="289"/>
      <c r="I106" s="292"/>
      <c r="J106" s="291">
        <f t="shared" si="55"/>
        <v>2019</v>
      </c>
      <c r="K106" s="292">
        <f t="shared" si="56"/>
        <v>0</v>
      </c>
      <c r="L106" s="293">
        <v>0</v>
      </c>
      <c r="M106" s="294">
        <v>1</v>
      </c>
      <c r="N106" s="294"/>
      <c r="O106" s="294"/>
      <c r="P106" s="295">
        <f t="shared" si="57"/>
        <v>0</v>
      </c>
      <c r="Q106" s="294">
        <v>1</v>
      </c>
      <c r="R106" s="294"/>
      <c r="S106" s="294"/>
      <c r="T106" s="295">
        <f t="shared" si="52"/>
        <v>0</v>
      </c>
      <c r="U106" s="294">
        <v>1</v>
      </c>
      <c r="V106" s="294"/>
      <c r="W106" s="294"/>
      <c r="X106" s="295">
        <f t="shared" si="58"/>
        <v>0</v>
      </c>
      <c r="Y106" s="294">
        <v>1</v>
      </c>
      <c r="Z106" s="294"/>
      <c r="AA106" s="294"/>
      <c r="AB106" s="295">
        <f t="shared" si="66"/>
        <v>0</v>
      </c>
      <c r="AC106" s="294">
        <v>1</v>
      </c>
      <c r="AD106" s="294"/>
      <c r="AE106" s="294"/>
      <c r="AF106" s="296">
        <f t="shared" si="59"/>
        <v>0</v>
      </c>
      <c r="AG106" s="294">
        <v>1</v>
      </c>
      <c r="AH106" s="294"/>
      <c r="AI106" s="294"/>
      <c r="AJ106" s="296">
        <f t="shared" si="60"/>
        <v>0</v>
      </c>
      <c r="AK106" s="294">
        <v>1</v>
      </c>
      <c r="AL106" s="294"/>
      <c r="AM106" s="294"/>
      <c r="AN106" s="297">
        <f t="shared" si="61"/>
        <v>0</v>
      </c>
      <c r="AO106" s="294">
        <v>1</v>
      </c>
      <c r="AP106" s="294"/>
      <c r="AQ106" s="294"/>
      <c r="AR106" s="298">
        <f t="shared" si="62"/>
        <v>0</v>
      </c>
      <c r="AS106" s="294">
        <v>1</v>
      </c>
      <c r="AT106" s="294"/>
      <c r="AU106" s="294"/>
      <c r="AV106" s="295">
        <f t="shared" si="63"/>
        <v>0</v>
      </c>
      <c r="AW106" s="294">
        <v>1</v>
      </c>
      <c r="AX106" s="294"/>
      <c r="AY106" s="294"/>
      <c r="AZ106" s="295">
        <f t="shared" si="53"/>
        <v>0</v>
      </c>
      <c r="BA106" s="292">
        <f t="shared" si="50"/>
        <v>0</v>
      </c>
      <c r="BB106" s="299">
        <v>0</v>
      </c>
      <c r="BC106" s="292">
        <f t="shared" si="64"/>
        <v>0</v>
      </c>
      <c r="BD106" s="292" t="str">
        <f t="shared" si="65"/>
        <v>geen actie</v>
      </c>
      <c r="BE106" s="300">
        <v>38</v>
      </c>
    </row>
    <row r="107" spans="1:58" ht="17.25" customHeight="1" x14ac:dyDescent="0.3">
      <c r="A107" s="284">
        <v>39</v>
      </c>
      <c r="B107" s="284" t="str">
        <f t="shared" si="54"/>
        <v>v</v>
      </c>
      <c r="C107" s="201"/>
      <c r="D107" s="318"/>
      <c r="E107" s="310"/>
      <c r="F107" s="284"/>
      <c r="G107" s="307"/>
      <c r="H107" s="289"/>
      <c r="I107" s="284"/>
      <c r="J107" s="291">
        <f t="shared" si="55"/>
        <v>2019</v>
      </c>
      <c r="K107" s="292">
        <f t="shared" si="56"/>
        <v>0</v>
      </c>
      <c r="L107" s="293">
        <v>0</v>
      </c>
      <c r="M107" s="294">
        <v>1</v>
      </c>
      <c r="N107" s="294"/>
      <c r="O107" s="294"/>
      <c r="P107" s="295">
        <f t="shared" si="57"/>
        <v>0</v>
      </c>
      <c r="Q107" s="294">
        <v>1</v>
      </c>
      <c r="R107" s="294"/>
      <c r="S107" s="294"/>
      <c r="T107" s="295">
        <f t="shared" si="52"/>
        <v>0</v>
      </c>
      <c r="U107" s="294">
        <v>1</v>
      </c>
      <c r="V107" s="294"/>
      <c r="W107" s="294"/>
      <c r="X107" s="295">
        <f t="shared" si="58"/>
        <v>0</v>
      </c>
      <c r="Y107" s="294">
        <v>1</v>
      </c>
      <c r="Z107" s="294"/>
      <c r="AA107" s="294"/>
      <c r="AB107" s="295">
        <f t="shared" si="66"/>
        <v>0</v>
      </c>
      <c r="AC107" s="294">
        <v>1</v>
      </c>
      <c r="AD107" s="294"/>
      <c r="AE107" s="294"/>
      <c r="AF107" s="296">
        <f t="shared" si="59"/>
        <v>0</v>
      </c>
      <c r="AG107" s="294">
        <v>1</v>
      </c>
      <c r="AH107" s="294"/>
      <c r="AI107" s="294"/>
      <c r="AJ107" s="296">
        <f t="shared" si="60"/>
        <v>0</v>
      </c>
      <c r="AK107" s="294">
        <v>1</v>
      </c>
      <c r="AL107" s="294"/>
      <c r="AM107" s="294"/>
      <c r="AN107" s="297">
        <f t="shared" si="61"/>
        <v>0</v>
      </c>
      <c r="AO107" s="294">
        <v>1</v>
      </c>
      <c r="AP107" s="294"/>
      <c r="AQ107" s="294"/>
      <c r="AR107" s="298">
        <f t="shared" si="62"/>
        <v>0</v>
      </c>
      <c r="AS107" s="294">
        <v>1</v>
      </c>
      <c r="AT107" s="294"/>
      <c r="AU107" s="294"/>
      <c r="AV107" s="295">
        <f t="shared" si="63"/>
        <v>0</v>
      </c>
      <c r="AW107" s="294">
        <v>1</v>
      </c>
      <c r="AX107" s="294"/>
      <c r="AY107" s="294"/>
      <c r="AZ107" s="295">
        <f t="shared" si="53"/>
        <v>0</v>
      </c>
      <c r="BA107" s="292">
        <f t="shared" si="50"/>
        <v>0</v>
      </c>
      <c r="BB107" s="299">
        <v>0</v>
      </c>
      <c r="BC107" s="292">
        <f t="shared" si="64"/>
        <v>0</v>
      </c>
      <c r="BD107" s="292" t="str">
        <f t="shared" si="65"/>
        <v>geen actie</v>
      </c>
      <c r="BE107" s="300">
        <v>39</v>
      </c>
    </row>
    <row r="108" spans="1:58" ht="17.25" customHeight="1" x14ac:dyDescent="0.3">
      <c r="A108" s="284">
        <v>40</v>
      </c>
      <c r="B108" s="284" t="str">
        <f t="shared" si="54"/>
        <v>v</v>
      </c>
      <c r="C108" s="201"/>
      <c r="D108" s="318"/>
      <c r="E108" s="310"/>
      <c r="F108" s="311"/>
      <c r="G108" s="240"/>
      <c r="H108" s="289"/>
      <c r="I108" s="284"/>
      <c r="J108" s="291">
        <f t="shared" si="55"/>
        <v>2019</v>
      </c>
      <c r="K108" s="292">
        <f t="shared" si="56"/>
        <v>0</v>
      </c>
      <c r="L108" s="293">
        <v>0</v>
      </c>
      <c r="M108" s="294">
        <v>1</v>
      </c>
      <c r="N108" s="294"/>
      <c r="O108" s="294"/>
      <c r="P108" s="295">
        <f t="shared" si="57"/>
        <v>0</v>
      </c>
      <c r="Q108" s="294">
        <v>1</v>
      </c>
      <c r="R108" s="294"/>
      <c r="S108" s="294"/>
      <c r="T108" s="295">
        <f t="shared" si="52"/>
        <v>0</v>
      </c>
      <c r="U108" s="294">
        <v>1</v>
      </c>
      <c r="V108" s="294"/>
      <c r="W108" s="294"/>
      <c r="X108" s="295">
        <f t="shared" si="58"/>
        <v>0</v>
      </c>
      <c r="Y108" s="294">
        <v>1</v>
      </c>
      <c r="Z108" s="294"/>
      <c r="AA108" s="294"/>
      <c r="AB108" s="295">
        <f t="shared" si="66"/>
        <v>0</v>
      </c>
      <c r="AC108" s="294">
        <v>1</v>
      </c>
      <c r="AD108" s="294"/>
      <c r="AE108" s="294"/>
      <c r="AF108" s="296">
        <f t="shared" si="59"/>
        <v>0</v>
      </c>
      <c r="AG108" s="294">
        <v>1</v>
      </c>
      <c r="AH108" s="294"/>
      <c r="AI108" s="294"/>
      <c r="AJ108" s="296">
        <f t="shared" si="60"/>
        <v>0</v>
      </c>
      <c r="AK108" s="294">
        <v>1</v>
      </c>
      <c r="AL108" s="294"/>
      <c r="AM108" s="294"/>
      <c r="AN108" s="297">
        <f t="shared" si="61"/>
        <v>0</v>
      </c>
      <c r="AO108" s="294">
        <v>1</v>
      </c>
      <c r="AP108" s="294"/>
      <c r="AQ108" s="294"/>
      <c r="AR108" s="298">
        <f t="shared" si="62"/>
        <v>0</v>
      </c>
      <c r="AS108" s="294">
        <v>1</v>
      </c>
      <c r="AT108" s="294"/>
      <c r="AU108" s="294"/>
      <c r="AV108" s="295">
        <f t="shared" si="63"/>
        <v>0</v>
      </c>
      <c r="AW108" s="294">
        <v>1</v>
      </c>
      <c r="AX108" s="294"/>
      <c r="AY108" s="294"/>
      <c r="AZ108" s="295">
        <f t="shared" si="53"/>
        <v>0</v>
      </c>
      <c r="BA108" s="292">
        <f t="shared" si="50"/>
        <v>0</v>
      </c>
      <c r="BB108" s="299">
        <v>0</v>
      </c>
      <c r="BC108" s="292">
        <f t="shared" si="64"/>
        <v>0</v>
      </c>
      <c r="BD108" s="292" t="str">
        <f t="shared" si="65"/>
        <v>geen actie</v>
      </c>
      <c r="BE108" s="300">
        <v>40</v>
      </c>
      <c r="BF108" s="300"/>
    </row>
    <row r="109" spans="1:58" ht="17.25" customHeight="1" x14ac:dyDescent="0.3">
      <c r="A109" s="284">
        <v>41</v>
      </c>
      <c r="B109" s="284" t="str">
        <f t="shared" si="54"/>
        <v>v</v>
      </c>
      <c r="C109" s="201"/>
      <c r="D109" s="318"/>
      <c r="E109" s="286"/>
      <c r="F109" s="284"/>
      <c r="G109" s="307"/>
      <c r="H109" s="289"/>
      <c r="I109" s="292"/>
      <c r="J109" s="291">
        <f t="shared" si="55"/>
        <v>2019</v>
      </c>
      <c r="K109" s="292">
        <f t="shared" si="56"/>
        <v>0</v>
      </c>
      <c r="L109" s="293">
        <v>0</v>
      </c>
      <c r="M109" s="294">
        <v>1</v>
      </c>
      <c r="N109" s="294"/>
      <c r="O109" s="294"/>
      <c r="P109" s="295">
        <f t="shared" si="57"/>
        <v>0</v>
      </c>
      <c r="Q109" s="294">
        <v>1</v>
      </c>
      <c r="R109" s="294"/>
      <c r="S109" s="294"/>
      <c r="T109" s="295">
        <f t="shared" si="52"/>
        <v>0</v>
      </c>
      <c r="U109" s="294">
        <v>1</v>
      </c>
      <c r="V109" s="294"/>
      <c r="W109" s="294"/>
      <c r="X109" s="295">
        <f t="shared" si="58"/>
        <v>0</v>
      </c>
      <c r="Y109" s="294">
        <v>1</v>
      </c>
      <c r="Z109" s="294"/>
      <c r="AA109" s="294"/>
      <c r="AB109" s="295">
        <f t="shared" si="66"/>
        <v>0</v>
      </c>
      <c r="AC109" s="294">
        <v>1</v>
      </c>
      <c r="AD109" s="294"/>
      <c r="AE109" s="294"/>
      <c r="AF109" s="296">
        <f t="shared" si="59"/>
        <v>0</v>
      </c>
      <c r="AG109" s="294">
        <v>1</v>
      </c>
      <c r="AH109" s="294"/>
      <c r="AI109" s="294"/>
      <c r="AJ109" s="296">
        <f t="shared" si="60"/>
        <v>0</v>
      </c>
      <c r="AK109" s="294">
        <v>1</v>
      </c>
      <c r="AL109" s="294"/>
      <c r="AM109" s="294"/>
      <c r="AN109" s="297">
        <f t="shared" si="61"/>
        <v>0</v>
      </c>
      <c r="AO109" s="294">
        <v>1</v>
      </c>
      <c r="AP109" s="294"/>
      <c r="AQ109" s="294"/>
      <c r="AR109" s="298">
        <f t="shared" si="62"/>
        <v>0</v>
      </c>
      <c r="AS109" s="294">
        <v>1</v>
      </c>
      <c r="AT109" s="294"/>
      <c r="AU109" s="294"/>
      <c r="AV109" s="295">
        <f t="shared" si="63"/>
        <v>0</v>
      </c>
      <c r="AW109" s="294">
        <v>1</v>
      </c>
      <c r="AX109" s="294"/>
      <c r="AY109" s="294"/>
      <c r="AZ109" s="295">
        <f t="shared" si="53"/>
        <v>0</v>
      </c>
      <c r="BA109" s="292">
        <f t="shared" si="50"/>
        <v>0</v>
      </c>
      <c r="BB109" s="299">
        <v>0</v>
      </c>
      <c r="BC109" s="292">
        <f t="shared" si="64"/>
        <v>0</v>
      </c>
      <c r="BD109" s="292" t="str">
        <f t="shared" si="65"/>
        <v>geen actie</v>
      </c>
      <c r="BE109" s="300">
        <v>41</v>
      </c>
      <c r="BF109" s="300"/>
    </row>
    <row r="110" spans="1:58" ht="17.25" customHeight="1" x14ac:dyDescent="0.3">
      <c r="A110" s="284">
        <v>42</v>
      </c>
      <c r="B110" s="284" t="str">
        <f t="shared" si="54"/>
        <v>v</v>
      </c>
      <c r="C110" s="201"/>
      <c r="D110" s="318"/>
      <c r="E110" s="286"/>
      <c r="F110" s="311"/>
      <c r="G110" s="240"/>
      <c r="H110" s="289"/>
      <c r="I110" s="284"/>
      <c r="J110" s="291">
        <f t="shared" si="55"/>
        <v>2019</v>
      </c>
      <c r="K110" s="292">
        <f t="shared" si="56"/>
        <v>0</v>
      </c>
      <c r="L110" s="293">
        <v>0</v>
      </c>
      <c r="M110" s="294">
        <v>1</v>
      </c>
      <c r="N110" s="294"/>
      <c r="O110" s="294"/>
      <c r="P110" s="295">
        <f t="shared" si="57"/>
        <v>0</v>
      </c>
      <c r="Q110" s="294">
        <v>1</v>
      </c>
      <c r="R110" s="294"/>
      <c r="S110" s="294"/>
      <c r="T110" s="295">
        <f t="shared" si="52"/>
        <v>0</v>
      </c>
      <c r="U110" s="294">
        <v>1</v>
      </c>
      <c r="V110" s="294"/>
      <c r="W110" s="294"/>
      <c r="X110" s="295">
        <f t="shared" si="58"/>
        <v>0</v>
      </c>
      <c r="Y110" s="294">
        <v>1</v>
      </c>
      <c r="Z110" s="294"/>
      <c r="AA110" s="294"/>
      <c r="AB110" s="295">
        <f t="shared" si="66"/>
        <v>0</v>
      </c>
      <c r="AC110" s="294">
        <v>1</v>
      </c>
      <c r="AD110" s="294"/>
      <c r="AE110" s="294"/>
      <c r="AF110" s="296">
        <f t="shared" si="59"/>
        <v>0</v>
      </c>
      <c r="AG110" s="294">
        <v>1</v>
      </c>
      <c r="AH110" s="294"/>
      <c r="AI110" s="294"/>
      <c r="AJ110" s="296">
        <f t="shared" si="60"/>
        <v>0</v>
      </c>
      <c r="AK110" s="294">
        <v>1</v>
      </c>
      <c r="AL110" s="294"/>
      <c r="AM110" s="294"/>
      <c r="AN110" s="297">
        <f t="shared" si="61"/>
        <v>0</v>
      </c>
      <c r="AO110" s="294">
        <v>1</v>
      </c>
      <c r="AP110" s="294"/>
      <c r="AQ110" s="294"/>
      <c r="AR110" s="298">
        <f t="shared" si="62"/>
        <v>0</v>
      </c>
      <c r="AS110" s="294">
        <v>1</v>
      </c>
      <c r="AT110" s="294"/>
      <c r="AU110" s="294"/>
      <c r="AV110" s="295">
        <f t="shared" si="63"/>
        <v>0</v>
      </c>
      <c r="AW110" s="294">
        <v>1</v>
      </c>
      <c r="AX110" s="294"/>
      <c r="AY110" s="294"/>
      <c r="AZ110" s="295">
        <f t="shared" si="53"/>
        <v>0</v>
      </c>
      <c r="BA110" s="292">
        <f t="shared" si="50"/>
        <v>0</v>
      </c>
      <c r="BB110" s="299">
        <v>0</v>
      </c>
      <c r="BC110" s="292">
        <f t="shared" si="64"/>
        <v>0</v>
      </c>
      <c r="BD110" s="292" t="str">
        <f t="shared" si="65"/>
        <v>geen actie</v>
      </c>
      <c r="BE110" s="300">
        <v>42</v>
      </c>
    </row>
    <row r="111" spans="1:58" ht="17.25" customHeight="1" x14ac:dyDescent="0.3">
      <c r="A111" s="284">
        <v>43</v>
      </c>
      <c r="B111" s="284" t="str">
        <f t="shared" si="54"/>
        <v>v</v>
      </c>
      <c r="C111" s="201"/>
      <c r="D111" s="318"/>
      <c r="E111" s="286"/>
      <c r="F111" s="284"/>
      <c r="G111" s="307"/>
      <c r="H111" s="289"/>
      <c r="I111" s="292"/>
      <c r="J111" s="291">
        <f t="shared" si="55"/>
        <v>2019</v>
      </c>
      <c r="K111" s="292">
        <f t="shared" si="56"/>
        <v>0</v>
      </c>
      <c r="L111" s="293">
        <v>0</v>
      </c>
      <c r="M111" s="294">
        <v>1</v>
      </c>
      <c r="N111" s="294"/>
      <c r="O111" s="294"/>
      <c r="P111" s="295">
        <f t="shared" si="57"/>
        <v>0</v>
      </c>
      <c r="Q111" s="294">
        <v>1</v>
      </c>
      <c r="R111" s="294"/>
      <c r="S111" s="294"/>
      <c r="T111" s="295">
        <f t="shared" ref="T111:T142" si="67">SUM(R111*10+S111)/Q111*10</f>
        <v>0</v>
      </c>
      <c r="U111" s="294">
        <v>1</v>
      </c>
      <c r="V111" s="294"/>
      <c r="W111" s="294"/>
      <c r="X111" s="295">
        <f t="shared" si="58"/>
        <v>0</v>
      </c>
      <c r="Y111" s="294">
        <v>1</v>
      </c>
      <c r="Z111" s="294"/>
      <c r="AA111" s="294"/>
      <c r="AB111" s="295">
        <f t="shared" si="66"/>
        <v>0</v>
      </c>
      <c r="AC111" s="294">
        <v>1</v>
      </c>
      <c r="AD111" s="294"/>
      <c r="AE111" s="294"/>
      <c r="AF111" s="296">
        <f t="shared" si="59"/>
        <v>0</v>
      </c>
      <c r="AG111" s="294">
        <v>1</v>
      </c>
      <c r="AH111" s="294"/>
      <c r="AI111" s="294"/>
      <c r="AJ111" s="296">
        <f t="shared" si="60"/>
        <v>0</v>
      </c>
      <c r="AK111" s="294">
        <v>1</v>
      </c>
      <c r="AL111" s="294"/>
      <c r="AM111" s="294"/>
      <c r="AN111" s="297">
        <f t="shared" si="61"/>
        <v>0</v>
      </c>
      <c r="AO111" s="294">
        <v>1</v>
      </c>
      <c r="AP111" s="294"/>
      <c r="AQ111" s="294"/>
      <c r="AR111" s="298">
        <f t="shared" si="62"/>
        <v>0</v>
      </c>
      <c r="AS111" s="294">
        <v>1</v>
      </c>
      <c r="AT111" s="294"/>
      <c r="AU111" s="294"/>
      <c r="AV111" s="295">
        <f t="shared" si="63"/>
        <v>0</v>
      </c>
      <c r="AW111" s="294">
        <v>1</v>
      </c>
      <c r="AX111" s="294"/>
      <c r="AY111" s="294"/>
      <c r="AZ111" s="295">
        <f t="shared" ref="AZ111:AZ142" si="68">SUM(AX111*10+AY111)/AW111*10</f>
        <v>0</v>
      </c>
      <c r="BA111" s="292">
        <f t="shared" si="50"/>
        <v>0</v>
      </c>
      <c r="BB111" s="299">
        <v>0</v>
      </c>
      <c r="BC111" s="292">
        <f t="shared" si="64"/>
        <v>0</v>
      </c>
      <c r="BD111" s="292" t="str">
        <f t="shared" si="65"/>
        <v>geen actie</v>
      </c>
      <c r="BE111" s="300">
        <v>43</v>
      </c>
    </row>
    <row r="112" spans="1:58" ht="17.25" customHeight="1" x14ac:dyDescent="0.3">
      <c r="A112" s="284">
        <v>44</v>
      </c>
      <c r="B112" s="284" t="str">
        <f t="shared" si="54"/>
        <v>v</v>
      </c>
      <c r="C112" s="201"/>
      <c r="D112" s="318"/>
      <c r="E112" s="286"/>
      <c r="F112" s="284"/>
      <c r="G112" s="307"/>
      <c r="H112" s="289"/>
      <c r="I112" s="292"/>
      <c r="J112" s="291">
        <f t="shared" si="55"/>
        <v>2019</v>
      </c>
      <c r="K112" s="292">
        <f t="shared" si="56"/>
        <v>0</v>
      </c>
      <c r="L112" s="293">
        <v>0</v>
      </c>
      <c r="M112" s="294">
        <v>1</v>
      </c>
      <c r="N112" s="294"/>
      <c r="O112" s="294"/>
      <c r="P112" s="295">
        <f t="shared" si="57"/>
        <v>0</v>
      </c>
      <c r="Q112" s="294">
        <v>1</v>
      </c>
      <c r="R112" s="294"/>
      <c r="S112" s="294"/>
      <c r="T112" s="295">
        <f t="shared" si="67"/>
        <v>0</v>
      </c>
      <c r="U112" s="294">
        <v>1</v>
      </c>
      <c r="V112" s="294"/>
      <c r="W112" s="294"/>
      <c r="X112" s="295">
        <f t="shared" si="58"/>
        <v>0</v>
      </c>
      <c r="Y112" s="294">
        <v>1</v>
      </c>
      <c r="Z112" s="294"/>
      <c r="AA112" s="294"/>
      <c r="AB112" s="295">
        <f t="shared" si="66"/>
        <v>0</v>
      </c>
      <c r="AC112" s="294">
        <v>1</v>
      </c>
      <c r="AD112" s="294"/>
      <c r="AE112" s="294"/>
      <c r="AF112" s="296">
        <f t="shared" si="59"/>
        <v>0</v>
      </c>
      <c r="AG112" s="294">
        <v>1</v>
      </c>
      <c r="AH112" s="294"/>
      <c r="AI112" s="294"/>
      <c r="AJ112" s="296">
        <f t="shared" si="60"/>
        <v>0</v>
      </c>
      <c r="AK112" s="294">
        <v>1</v>
      </c>
      <c r="AL112" s="294"/>
      <c r="AM112" s="294"/>
      <c r="AN112" s="297">
        <f t="shared" si="61"/>
        <v>0</v>
      </c>
      <c r="AO112" s="294">
        <v>1</v>
      </c>
      <c r="AP112" s="294"/>
      <c r="AQ112" s="294"/>
      <c r="AR112" s="298">
        <f t="shared" si="62"/>
        <v>0</v>
      </c>
      <c r="AS112" s="294">
        <v>1</v>
      </c>
      <c r="AT112" s="294"/>
      <c r="AU112" s="294"/>
      <c r="AV112" s="295">
        <f t="shared" si="63"/>
        <v>0</v>
      </c>
      <c r="AW112" s="294">
        <v>1</v>
      </c>
      <c r="AX112" s="294"/>
      <c r="AY112" s="294"/>
      <c r="AZ112" s="295">
        <f t="shared" si="68"/>
        <v>0</v>
      </c>
      <c r="BA112" s="292">
        <f t="shared" si="50"/>
        <v>0</v>
      </c>
      <c r="BB112" s="299">
        <v>0</v>
      </c>
      <c r="BC112" s="292">
        <f t="shared" si="64"/>
        <v>0</v>
      </c>
      <c r="BD112" s="292" t="str">
        <f t="shared" si="65"/>
        <v>geen actie</v>
      </c>
      <c r="BE112" s="300">
        <v>44</v>
      </c>
    </row>
    <row r="113" spans="1:58" ht="17.25" customHeight="1" x14ac:dyDescent="0.3">
      <c r="A113" s="284">
        <v>45</v>
      </c>
      <c r="B113" s="284" t="str">
        <f t="shared" si="54"/>
        <v>v</v>
      </c>
      <c r="C113" s="201"/>
      <c r="D113" s="318"/>
      <c r="E113" s="286"/>
      <c r="F113" s="311"/>
      <c r="G113" s="307"/>
      <c r="H113" s="289"/>
      <c r="I113" s="284"/>
      <c r="J113" s="291">
        <f t="shared" si="55"/>
        <v>2019</v>
      </c>
      <c r="K113" s="292">
        <f t="shared" si="56"/>
        <v>0</v>
      </c>
      <c r="L113" s="293">
        <v>0</v>
      </c>
      <c r="M113" s="294">
        <v>1</v>
      </c>
      <c r="N113" s="294"/>
      <c r="O113" s="294"/>
      <c r="P113" s="295">
        <f t="shared" si="57"/>
        <v>0</v>
      </c>
      <c r="Q113" s="294">
        <v>1</v>
      </c>
      <c r="R113" s="294"/>
      <c r="S113" s="294"/>
      <c r="T113" s="295">
        <f t="shared" si="67"/>
        <v>0</v>
      </c>
      <c r="U113" s="294">
        <v>1</v>
      </c>
      <c r="V113" s="294"/>
      <c r="W113" s="294"/>
      <c r="X113" s="295">
        <f t="shared" si="58"/>
        <v>0</v>
      </c>
      <c r="Y113" s="294">
        <v>1</v>
      </c>
      <c r="Z113" s="294"/>
      <c r="AA113" s="294"/>
      <c r="AB113" s="295">
        <f t="shared" si="66"/>
        <v>0</v>
      </c>
      <c r="AC113" s="294">
        <v>1</v>
      </c>
      <c r="AD113" s="294"/>
      <c r="AE113" s="294"/>
      <c r="AF113" s="296">
        <f t="shared" si="59"/>
        <v>0</v>
      </c>
      <c r="AG113" s="294">
        <v>1</v>
      </c>
      <c r="AH113" s="294"/>
      <c r="AI113" s="294"/>
      <c r="AJ113" s="296">
        <f t="shared" si="60"/>
        <v>0</v>
      </c>
      <c r="AK113" s="294">
        <v>1</v>
      </c>
      <c r="AL113" s="294"/>
      <c r="AM113" s="294"/>
      <c r="AN113" s="297">
        <f t="shared" si="61"/>
        <v>0</v>
      </c>
      <c r="AO113" s="294">
        <v>1</v>
      </c>
      <c r="AP113" s="294"/>
      <c r="AQ113" s="294"/>
      <c r="AR113" s="298">
        <f t="shared" si="62"/>
        <v>0</v>
      </c>
      <c r="AS113" s="294">
        <v>1</v>
      </c>
      <c r="AT113" s="294"/>
      <c r="AU113" s="294"/>
      <c r="AV113" s="295">
        <f t="shared" si="63"/>
        <v>0</v>
      </c>
      <c r="AW113" s="294">
        <v>1</v>
      </c>
      <c r="AX113" s="294"/>
      <c r="AY113" s="294"/>
      <c r="AZ113" s="295">
        <f t="shared" si="68"/>
        <v>0</v>
      </c>
      <c r="BA113" s="292">
        <f t="shared" si="50"/>
        <v>0</v>
      </c>
      <c r="BB113" s="299">
        <v>0</v>
      </c>
      <c r="BC113" s="292">
        <f t="shared" si="64"/>
        <v>0</v>
      </c>
      <c r="BD113" s="292" t="str">
        <f t="shared" si="65"/>
        <v>geen actie</v>
      </c>
      <c r="BE113" s="300">
        <v>45</v>
      </c>
      <c r="BF113" s="300"/>
    </row>
    <row r="114" spans="1:58" ht="17.25" customHeight="1" x14ac:dyDescent="0.3">
      <c r="A114" s="284">
        <v>46</v>
      </c>
      <c r="B114" s="284" t="str">
        <f t="shared" si="54"/>
        <v>v</v>
      </c>
      <c r="C114" s="201"/>
      <c r="D114" s="318"/>
      <c r="E114" s="286"/>
      <c r="F114" s="284"/>
      <c r="G114" s="307"/>
      <c r="H114" s="289"/>
      <c r="I114" s="292"/>
      <c r="J114" s="291">
        <f t="shared" si="55"/>
        <v>2019</v>
      </c>
      <c r="K114" s="292">
        <f t="shared" si="56"/>
        <v>0</v>
      </c>
      <c r="L114" s="293">
        <v>0</v>
      </c>
      <c r="M114" s="294">
        <v>1</v>
      </c>
      <c r="N114" s="294"/>
      <c r="O114" s="294"/>
      <c r="P114" s="295">
        <f t="shared" si="57"/>
        <v>0</v>
      </c>
      <c r="Q114" s="294">
        <v>1</v>
      </c>
      <c r="R114" s="294"/>
      <c r="S114" s="294"/>
      <c r="T114" s="295">
        <f t="shared" si="67"/>
        <v>0</v>
      </c>
      <c r="U114" s="294">
        <v>1</v>
      </c>
      <c r="V114" s="294"/>
      <c r="W114" s="294"/>
      <c r="X114" s="295">
        <f t="shared" si="58"/>
        <v>0</v>
      </c>
      <c r="Y114" s="294">
        <v>1</v>
      </c>
      <c r="Z114" s="294"/>
      <c r="AA114" s="294"/>
      <c r="AB114" s="295">
        <f t="shared" si="66"/>
        <v>0</v>
      </c>
      <c r="AC114" s="294">
        <v>1</v>
      </c>
      <c r="AD114" s="294"/>
      <c r="AE114" s="294"/>
      <c r="AF114" s="296">
        <f t="shared" si="59"/>
        <v>0</v>
      </c>
      <c r="AG114" s="294">
        <v>1</v>
      </c>
      <c r="AH114" s="294"/>
      <c r="AI114" s="294"/>
      <c r="AJ114" s="296">
        <f t="shared" si="60"/>
        <v>0</v>
      </c>
      <c r="AK114" s="294">
        <v>1</v>
      </c>
      <c r="AL114" s="294"/>
      <c r="AM114" s="294"/>
      <c r="AN114" s="297">
        <f t="shared" si="61"/>
        <v>0</v>
      </c>
      <c r="AO114" s="294">
        <v>1</v>
      </c>
      <c r="AP114" s="294"/>
      <c r="AQ114" s="294"/>
      <c r="AR114" s="298">
        <f t="shared" si="62"/>
        <v>0</v>
      </c>
      <c r="AS114" s="294">
        <v>1</v>
      </c>
      <c r="AT114" s="294"/>
      <c r="AU114" s="294"/>
      <c r="AV114" s="295">
        <f t="shared" si="63"/>
        <v>0</v>
      </c>
      <c r="AW114" s="294">
        <v>1</v>
      </c>
      <c r="AX114" s="294"/>
      <c r="AY114" s="294"/>
      <c r="AZ114" s="295">
        <f t="shared" si="68"/>
        <v>0</v>
      </c>
      <c r="BA114" s="292">
        <f t="shared" si="50"/>
        <v>0</v>
      </c>
      <c r="BB114" s="299">
        <v>0</v>
      </c>
      <c r="BC114" s="292">
        <f t="shared" si="64"/>
        <v>0</v>
      </c>
      <c r="BD114" s="292" t="str">
        <f t="shared" si="65"/>
        <v>geen actie</v>
      </c>
      <c r="BE114" s="300">
        <v>46</v>
      </c>
    </row>
    <row r="115" spans="1:58" ht="17.25" customHeight="1" x14ac:dyDescent="0.3">
      <c r="A115" s="284">
        <v>47</v>
      </c>
      <c r="B115" s="284" t="str">
        <f t="shared" si="54"/>
        <v>v</v>
      </c>
      <c r="C115" s="201"/>
      <c r="D115" s="318"/>
      <c r="E115" s="286"/>
      <c r="F115" s="284"/>
      <c r="G115" s="307"/>
      <c r="H115" s="289"/>
      <c r="I115" s="292"/>
      <c r="J115" s="291">
        <f t="shared" si="55"/>
        <v>2019</v>
      </c>
      <c r="K115" s="292">
        <f t="shared" si="56"/>
        <v>0</v>
      </c>
      <c r="L115" s="293">
        <v>0</v>
      </c>
      <c r="M115" s="294">
        <v>1</v>
      </c>
      <c r="N115" s="294"/>
      <c r="O115" s="294"/>
      <c r="P115" s="295">
        <f t="shared" si="57"/>
        <v>0</v>
      </c>
      <c r="Q115" s="294">
        <v>1</v>
      </c>
      <c r="R115" s="294"/>
      <c r="S115" s="294"/>
      <c r="T115" s="295">
        <f t="shared" si="67"/>
        <v>0</v>
      </c>
      <c r="U115" s="294">
        <v>1</v>
      </c>
      <c r="V115" s="294"/>
      <c r="W115" s="294"/>
      <c r="X115" s="295">
        <f t="shared" si="58"/>
        <v>0</v>
      </c>
      <c r="Y115" s="294">
        <v>1</v>
      </c>
      <c r="Z115" s="294"/>
      <c r="AA115" s="294"/>
      <c r="AB115" s="295">
        <f t="shared" si="66"/>
        <v>0</v>
      </c>
      <c r="AC115" s="294">
        <v>1</v>
      </c>
      <c r="AD115" s="294"/>
      <c r="AE115" s="294"/>
      <c r="AF115" s="296">
        <f t="shared" si="59"/>
        <v>0</v>
      </c>
      <c r="AG115" s="294">
        <v>1</v>
      </c>
      <c r="AH115" s="294"/>
      <c r="AI115" s="294"/>
      <c r="AJ115" s="296">
        <f t="shared" si="60"/>
        <v>0</v>
      </c>
      <c r="AK115" s="294">
        <v>1</v>
      </c>
      <c r="AL115" s="294"/>
      <c r="AM115" s="294"/>
      <c r="AN115" s="297">
        <f t="shared" si="61"/>
        <v>0</v>
      </c>
      <c r="AO115" s="294">
        <v>1</v>
      </c>
      <c r="AP115" s="294"/>
      <c r="AQ115" s="294"/>
      <c r="AR115" s="298">
        <f t="shared" si="62"/>
        <v>0</v>
      </c>
      <c r="AS115" s="294">
        <v>1</v>
      </c>
      <c r="AT115" s="294"/>
      <c r="AU115" s="294"/>
      <c r="AV115" s="295">
        <f t="shared" si="63"/>
        <v>0</v>
      </c>
      <c r="AW115" s="294">
        <v>1</v>
      </c>
      <c r="AX115" s="294"/>
      <c r="AY115" s="294"/>
      <c r="AZ115" s="295">
        <f t="shared" si="68"/>
        <v>0</v>
      </c>
      <c r="BA115" s="292">
        <f t="shared" si="50"/>
        <v>0</v>
      </c>
      <c r="BB115" s="299">
        <v>0</v>
      </c>
      <c r="BC115" s="292">
        <f t="shared" si="64"/>
        <v>0</v>
      </c>
      <c r="BD115" s="292" t="str">
        <f t="shared" si="65"/>
        <v>geen actie</v>
      </c>
      <c r="BE115" s="300">
        <v>47</v>
      </c>
    </row>
    <row r="116" spans="1:58" ht="17.25" customHeight="1" x14ac:dyDescent="0.3">
      <c r="A116" s="284">
        <v>48</v>
      </c>
      <c r="B116" s="284" t="str">
        <f t="shared" si="54"/>
        <v>v</v>
      </c>
      <c r="C116" s="201"/>
      <c r="D116" s="318"/>
      <c r="E116" s="286"/>
      <c r="F116" s="284"/>
      <c r="G116" s="307"/>
      <c r="H116" s="289"/>
      <c r="I116" s="292"/>
      <c r="J116" s="291">
        <f t="shared" si="55"/>
        <v>2019</v>
      </c>
      <c r="K116" s="292">
        <f t="shared" si="56"/>
        <v>0</v>
      </c>
      <c r="L116" s="293">
        <v>0</v>
      </c>
      <c r="M116" s="294">
        <v>1</v>
      </c>
      <c r="N116" s="294"/>
      <c r="O116" s="294"/>
      <c r="P116" s="295">
        <f t="shared" si="57"/>
        <v>0</v>
      </c>
      <c r="Q116" s="294">
        <v>1</v>
      </c>
      <c r="R116" s="294"/>
      <c r="S116" s="294"/>
      <c r="T116" s="295">
        <f t="shared" si="67"/>
        <v>0</v>
      </c>
      <c r="U116" s="294">
        <v>1</v>
      </c>
      <c r="V116" s="294"/>
      <c r="W116" s="294"/>
      <c r="X116" s="295">
        <f t="shared" si="58"/>
        <v>0</v>
      </c>
      <c r="Y116" s="294">
        <v>1</v>
      </c>
      <c r="Z116" s="294"/>
      <c r="AA116" s="294"/>
      <c r="AB116" s="295">
        <f t="shared" si="66"/>
        <v>0</v>
      </c>
      <c r="AC116" s="294">
        <v>1</v>
      </c>
      <c r="AD116" s="294"/>
      <c r="AE116" s="294"/>
      <c r="AF116" s="296">
        <f t="shared" si="59"/>
        <v>0</v>
      </c>
      <c r="AG116" s="294">
        <v>1</v>
      </c>
      <c r="AH116" s="294"/>
      <c r="AI116" s="294"/>
      <c r="AJ116" s="296">
        <f t="shared" si="60"/>
        <v>0</v>
      </c>
      <c r="AK116" s="294">
        <v>1</v>
      </c>
      <c r="AL116" s="294"/>
      <c r="AM116" s="294"/>
      <c r="AN116" s="297">
        <f t="shared" si="61"/>
        <v>0</v>
      </c>
      <c r="AO116" s="294">
        <v>1</v>
      </c>
      <c r="AP116" s="294"/>
      <c r="AQ116" s="294"/>
      <c r="AR116" s="298">
        <f t="shared" si="62"/>
        <v>0</v>
      </c>
      <c r="AS116" s="294">
        <v>1</v>
      </c>
      <c r="AT116" s="294"/>
      <c r="AU116" s="294"/>
      <c r="AV116" s="295">
        <f t="shared" si="63"/>
        <v>0</v>
      </c>
      <c r="AW116" s="294">
        <v>1</v>
      </c>
      <c r="AX116" s="294"/>
      <c r="AY116" s="294"/>
      <c r="AZ116" s="295">
        <f t="shared" si="68"/>
        <v>0</v>
      </c>
      <c r="BA116" s="292">
        <v>0</v>
      </c>
      <c r="BB116" s="299">
        <v>0</v>
      </c>
      <c r="BC116" s="292">
        <f t="shared" si="64"/>
        <v>0</v>
      </c>
      <c r="BD116" s="292" t="str">
        <f t="shared" si="65"/>
        <v>geen actie</v>
      </c>
      <c r="BE116" s="300">
        <v>48</v>
      </c>
      <c r="BF116" s="300"/>
    </row>
    <row r="117" spans="1:58" ht="17.25" customHeight="1" x14ac:dyDescent="0.3">
      <c r="A117" s="284">
        <v>49</v>
      </c>
      <c r="B117" s="284" t="str">
        <f t="shared" si="54"/>
        <v>v</v>
      </c>
      <c r="C117" s="201"/>
      <c r="D117" s="318"/>
      <c r="E117" s="286"/>
      <c r="F117" s="284"/>
      <c r="G117" s="307"/>
      <c r="H117" s="289"/>
      <c r="I117" s="292"/>
      <c r="J117" s="291">
        <f t="shared" si="55"/>
        <v>2019</v>
      </c>
      <c r="K117" s="292">
        <f t="shared" si="56"/>
        <v>0</v>
      </c>
      <c r="L117" s="293">
        <v>0</v>
      </c>
      <c r="M117" s="294">
        <v>1</v>
      </c>
      <c r="N117" s="294"/>
      <c r="O117" s="294"/>
      <c r="P117" s="295">
        <f t="shared" si="57"/>
        <v>0</v>
      </c>
      <c r="Q117" s="294">
        <v>1</v>
      </c>
      <c r="R117" s="294"/>
      <c r="S117" s="294"/>
      <c r="T117" s="295">
        <f t="shared" si="67"/>
        <v>0</v>
      </c>
      <c r="U117" s="294">
        <v>1</v>
      </c>
      <c r="V117" s="294"/>
      <c r="W117" s="294"/>
      <c r="X117" s="295">
        <f t="shared" si="58"/>
        <v>0</v>
      </c>
      <c r="Y117" s="294">
        <v>1</v>
      </c>
      <c r="Z117" s="294"/>
      <c r="AA117" s="294"/>
      <c r="AB117" s="295">
        <f t="shared" si="66"/>
        <v>0</v>
      </c>
      <c r="AC117" s="294">
        <v>1</v>
      </c>
      <c r="AD117" s="294"/>
      <c r="AE117" s="294"/>
      <c r="AF117" s="296">
        <f t="shared" si="59"/>
        <v>0</v>
      </c>
      <c r="AG117" s="294">
        <v>1</v>
      </c>
      <c r="AH117" s="294"/>
      <c r="AI117" s="294"/>
      <c r="AJ117" s="296">
        <f t="shared" si="60"/>
        <v>0</v>
      </c>
      <c r="AK117" s="294">
        <v>1</v>
      </c>
      <c r="AL117" s="294"/>
      <c r="AM117" s="294"/>
      <c r="AN117" s="297">
        <f t="shared" si="61"/>
        <v>0</v>
      </c>
      <c r="AO117" s="294">
        <v>1</v>
      </c>
      <c r="AP117" s="294"/>
      <c r="AQ117" s="294"/>
      <c r="AR117" s="298">
        <f t="shared" si="62"/>
        <v>0</v>
      </c>
      <c r="AS117" s="294">
        <v>1</v>
      </c>
      <c r="AT117" s="294"/>
      <c r="AU117" s="294"/>
      <c r="AV117" s="295">
        <f t="shared" si="63"/>
        <v>0</v>
      </c>
      <c r="AW117" s="294">
        <v>1</v>
      </c>
      <c r="AX117" s="294"/>
      <c r="AY117" s="294"/>
      <c r="AZ117" s="295">
        <f t="shared" si="68"/>
        <v>0</v>
      </c>
      <c r="BA117" s="292">
        <f t="shared" ref="BA117:BA128" si="69">IF(H117&lt;250,0,IF(H117&lt;500,250,IF(H117&lt;750,"500",IF(H117&lt;1000,750,IF(H117&lt;1500,1000,IF(H117&lt;2000,1500,IF(H117&lt;2500,2000,IF(H117&lt;3000,2500,3000))))))))</f>
        <v>0</v>
      </c>
      <c r="BB117" s="299">
        <v>0</v>
      </c>
      <c r="BC117" s="292">
        <f t="shared" si="64"/>
        <v>0</v>
      </c>
      <c r="BD117" s="292" t="str">
        <f t="shared" si="65"/>
        <v>geen actie</v>
      </c>
      <c r="BE117" s="300">
        <v>49</v>
      </c>
    </row>
    <row r="118" spans="1:58" ht="17.25" customHeight="1" x14ac:dyDescent="0.3">
      <c r="A118" s="284">
        <v>50</v>
      </c>
      <c r="B118" s="284" t="str">
        <f t="shared" si="54"/>
        <v>v</v>
      </c>
      <c r="C118" s="201"/>
      <c r="D118" s="318"/>
      <c r="E118" s="226"/>
      <c r="F118" s="311"/>
      <c r="G118" s="307"/>
      <c r="H118" s="289"/>
      <c r="I118" s="284"/>
      <c r="J118" s="291">
        <f t="shared" si="55"/>
        <v>2019</v>
      </c>
      <c r="K118" s="292">
        <f t="shared" si="56"/>
        <v>0</v>
      </c>
      <c r="L118" s="293">
        <v>0</v>
      </c>
      <c r="M118" s="294">
        <v>1</v>
      </c>
      <c r="N118" s="294"/>
      <c r="O118" s="294"/>
      <c r="P118" s="295">
        <f t="shared" si="57"/>
        <v>0</v>
      </c>
      <c r="Q118" s="294">
        <v>1</v>
      </c>
      <c r="R118" s="294"/>
      <c r="S118" s="294"/>
      <c r="T118" s="295">
        <f t="shared" si="67"/>
        <v>0</v>
      </c>
      <c r="U118" s="294">
        <v>1</v>
      </c>
      <c r="V118" s="294"/>
      <c r="W118" s="294"/>
      <c r="X118" s="295">
        <f t="shared" si="58"/>
        <v>0</v>
      </c>
      <c r="Y118" s="294">
        <v>1</v>
      </c>
      <c r="Z118" s="294"/>
      <c r="AA118" s="294"/>
      <c r="AB118" s="295">
        <f t="shared" si="66"/>
        <v>0</v>
      </c>
      <c r="AC118" s="294">
        <v>1</v>
      </c>
      <c r="AD118" s="294"/>
      <c r="AE118" s="294"/>
      <c r="AF118" s="296">
        <f t="shared" si="59"/>
        <v>0</v>
      </c>
      <c r="AG118" s="294">
        <v>1</v>
      </c>
      <c r="AH118" s="294"/>
      <c r="AI118" s="294"/>
      <c r="AJ118" s="296">
        <f t="shared" si="60"/>
        <v>0</v>
      </c>
      <c r="AK118" s="294">
        <v>1</v>
      </c>
      <c r="AL118" s="294"/>
      <c r="AM118" s="294"/>
      <c r="AN118" s="297">
        <f t="shared" si="61"/>
        <v>0</v>
      </c>
      <c r="AO118" s="294">
        <v>1</v>
      </c>
      <c r="AP118" s="294"/>
      <c r="AQ118" s="294"/>
      <c r="AR118" s="298">
        <f t="shared" si="62"/>
        <v>0</v>
      </c>
      <c r="AS118" s="294">
        <v>1</v>
      </c>
      <c r="AT118" s="294"/>
      <c r="AU118" s="294"/>
      <c r="AV118" s="295">
        <f t="shared" si="63"/>
        <v>0</v>
      </c>
      <c r="AW118" s="294">
        <v>1</v>
      </c>
      <c r="AX118" s="294"/>
      <c r="AY118" s="294"/>
      <c r="AZ118" s="295">
        <f t="shared" si="68"/>
        <v>0</v>
      </c>
      <c r="BA118" s="292">
        <f t="shared" si="69"/>
        <v>0</v>
      </c>
      <c r="BB118" s="299">
        <v>0</v>
      </c>
      <c r="BC118" s="292">
        <f t="shared" si="64"/>
        <v>0</v>
      </c>
      <c r="BD118" s="292" t="str">
        <f t="shared" si="65"/>
        <v>geen actie</v>
      </c>
      <c r="BE118" s="300">
        <v>50</v>
      </c>
      <c r="BF118" s="300"/>
    </row>
    <row r="119" spans="1:58" ht="17.25" customHeight="1" x14ac:dyDescent="0.3">
      <c r="A119" s="284">
        <v>51</v>
      </c>
      <c r="B119" s="284" t="str">
        <f t="shared" si="54"/>
        <v>v</v>
      </c>
      <c r="C119" s="201"/>
      <c r="D119" s="318"/>
      <c r="E119" s="226"/>
      <c r="F119" s="311"/>
      <c r="G119" s="307"/>
      <c r="H119" s="289"/>
      <c r="I119" s="284"/>
      <c r="J119" s="291">
        <f t="shared" si="55"/>
        <v>2019</v>
      </c>
      <c r="K119" s="292">
        <f t="shared" si="56"/>
        <v>0</v>
      </c>
      <c r="L119" s="293">
        <v>0</v>
      </c>
      <c r="M119" s="294">
        <v>1</v>
      </c>
      <c r="N119" s="294"/>
      <c r="O119" s="294"/>
      <c r="P119" s="295">
        <f t="shared" si="57"/>
        <v>0</v>
      </c>
      <c r="Q119" s="294">
        <v>1</v>
      </c>
      <c r="R119" s="294"/>
      <c r="S119" s="294"/>
      <c r="T119" s="295">
        <f t="shared" si="67"/>
        <v>0</v>
      </c>
      <c r="U119" s="294">
        <v>1</v>
      </c>
      <c r="V119" s="294"/>
      <c r="W119" s="294"/>
      <c r="X119" s="295">
        <f t="shared" si="58"/>
        <v>0</v>
      </c>
      <c r="Y119" s="294">
        <v>1</v>
      </c>
      <c r="Z119" s="294"/>
      <c r="AA119" s="294"/>
      <c r="AB119" s="295">
        <f t="shared" si="66"/>
        <v>0</v>
      </c>
      <c r="AC119" s="294">
        <v>1</v>
      </c>
      <c r="AD119" s="294"/>
      <c r="AE119" s="294"/>
      <c r="AF119" s="296">
        <f t="shared" si="59"/>
        <v>0</v>
      </c>
      <c r="AG119" s="294">
        <v>1</v>
      </c>
      <c r="AH119" s="294"/>
      <c r="AI119" s="294"/>
      <c r="AJ119" s="296">
        <f t="shared" si="60"/>
        <v>0</v>
      </c>
      <c r="AK119" s="294">
        <v>1</v>
      </c>
      <c r="AL119" s="294"/>
      <c r="AM119" s="294"/>
      <c r="AN119" s="297">
        <f t="shared" si="61"/>
        <v>0</v>
      </c>
      <c r="AO119" s="294">
        <v>1</v>
      </c>
      <c r="AP119" s="294"/>
      <c r="AQ119" s="294"/>
      <c r="AR119" s="298">
        <f t="shared" si="62"/>
        <v>0</v>
      </c>
      <c r="AS119" s="294">
        <v>1</v>
      </c>
      <c r="AT119" s="294"/>
      <c r="AU119" s="294"/>
      <c r="AV119" s="295">
        <f t="shared" si="63"/>
        <v>0</v>
      </c>
      <c r="AW119" s="294">
        <v>1</v>
      </c>
      <c r="AX119" s="294"/>
      <c r="AY119" s="294"/>
      <c r="AZ119" s="295">
        <f t="shared" si="68"/>
        <v>0</v>
      </c>
      <c r="BA119" s="292">
        <f t="shared" si="69"/>
        <v>0</v>
      </c>
      <c r="BB119" s="299">
        <v>0</v>
      </c>
      <c r="BC119" s="292">
        <f t="shared" si="64"/>
        <v>0</v>
      </c>
      <c r="BD119" s="292" t="str">
        <f t="shared" si="65"/>
        <v>geen actie</v>
      </c>
      <c r="BE119" s="300">
        <v>51</v>
      </c>
      <c r="BF119" s="300"/>
    </row>
    <row r="120" spans="1:58" ht="17.25" customHeight="1" x14ac:dyDescent="0.3">
      <c r="A120" s="284">
        <v>52</v>
      </c>
      <c r="B120" s="284" t="str">
        <f t="shared" si="54"/>
        <v>v</v>
      </c>
      <c r="C120" s="201"/>
      <c r="D120" s="318"/>
      <c r="E120" s="286"/>
      <c r="F120" s="441"/>
      <c r="G120" s="320"/>
      <c r="H120" s="289"/>
      <c r="I120" s="284"/>
      <c r="J120" s="291">
        <f t="shared" si="55"/>
        <v>2019</v>
      </c>
      <c r="K120" s="292">
        <f t="shared" si="56"/>
        <v>0</v>
      </c>
      <c r="L120" s="293">
        <v>0</v>
      </c>
      <c r="M120" s="294">
        <v>1</v>
      </c>
      <c r="N120" s="294"/>
      <c r="O120" s="294"/>
      <c r="P120" s="295">
        <f t="shared" si="57"/>
        <v>0</v>
      </c>
      <c r="Q120" s="294">
        <v>1</v>
      </c>
      <c r="R120" s="294"/>
      <c r="S120" s="294"/>
      <c r="T120" s="295">
        <f t="shared" si="67"/>
        <v>0</v>
      </c>
      <c r="U120" s="294">
        <v>1</v>
      </c>
      <c r="V120" s="294"/>
      <c r="W120" s="294"/>
      <c r="X120" s="295">
        <f t="shared" si="58"/>
        <v>0</v>
      </c>
      <c r="Y120" s="294">
        <v>1</v>
      </c>
      <c r="Z120" s="294"/>
      <c r="AA120" s="294"/>
      <c r="AB120" s="295">
        <f t="shared" si="66"/>
        <v>0</v>
      </c>
      <c r="AC120" s="294">
        <v>1</v>
      </c>
      <c r="AD120" s="294"/>
      <c r="AE120" s="294"/>
      <c r="AF120" s="296">
        <f t="shared" si="59"/>
        <v>0</v>
      </c>
      <c r="AG120" s="294">
        <v>1</v>
      </c>
      <c r="AH120" s="294"/>
      <c r="AI120" s="294"/>
      <c r="AJ120" s="296">
        <f t="shared" si="60"/>
        <v>0</v>
      </c>
      <c r="AK120" s="294">
        <v>1</v>
      </c>
      <c r="AL120" s="294"/>
      <c r="AM120" s="294"/>
      <c r="AN120" s="297">
        <f t="shared" si="61"/>
        <v>0</v>
      </c>
      <c r="AO120" s="294">
        <v>1</v>
      </c>
      <c r="AP120" s="294"/>
      <c r="AQ120" s="294"/>
      <c r="AR120" s="298">
        <f t="shared" si="62"/>
        <v>0</v>
      </c>
      <c r="AS120" s="294">
        <v>1</v>
      </c>
      <c r="AT120" s="294"/>
      <c r="AU120" s="294"/>
      <c r="AV120" s="295">
        <f t="shared" si="63"/>
        <v>0</v>
      </c>
      <c r="AW120" s="294">
        <v>1</v>
      </c>
      <c r="AX120" s="294"/>
      <c r="AY120" s="294"/>
      <c r="AZ120" s="295">
        <f t="shared" si="68"/>
        <v>0</v>
      </c>
      <c r="BA120" s="292">
        <f t="shared" si="69"/>
        <v>0</v>
      </c>
      <c r="BB120" s="299">
        <v>0</v>
      </c>
      <c r="BC120" s="292">
        <f t="shared" si="64"/>
        <v>0</v>
      </c>
      <c r="BD120" s="292" t="str">
        <f t="shared" si="65"/>
        <v>geen actie</v>
      </c>
      <c r="BE120" s="300">
        <v>52</v>
      </c>
      <c r="BF120" s="300"/>
    </row>
    <row r="121" spans="1:58" ht="17.25" customHeight="1" x14ac:dyDescent="0.3">
      <c r="A121" s="284">
        <v>53</v>
      </c>
      <c r="B121" s="284" t="str">
        <f t="shared" si="54"/>
        <v>v</v>
      </c>
      <c r="C121" s="201"/>
      <c r="D121" s="318"/>
      <c r="E121" s="286"/>
      <c r="F121" s="311"/>
      <c r="G121" s="240"/>
      <c r="H121" s="289"/>
      <c r="I121" s="284"/>
      <c r="J121" s="291">
        <f t="shared" si="55"/>
        <v>2019</v>
      </c>
      <c r="K121" s="292">
        <f t="shared" si="56"/>
        <v>0</v>
      </c>
      <c r="L121" s="293">
        <v>0</v>
      </c>
      <c r="M121" s="294">
        <v>1</v>
      </c>
      <c r="N121" s="294"/>
      <c r="O121" s="294"/>
      <c r="P121" s="295">
        <f t="shared" si="57"/>
        <v>0</v>
      </c>
      <c r="Q121" s="294">
        <v>1</v>
      </c>
      <c r="R121" s="294"/>
      <c r="S121" s="294"/>
      <c r="T121" s="295">
        <f t="shared" si="67"/>
        <v>0</v>
      </c>
      <c r="U121" s="294">
        <v>1</v>
      </c>
      <c r="V121" s="294"/>
      <c r="W121" s="294"/>
      <c r="X121" s="295">
        <f t="shared" si="58"/>
        <v>0</v>
      </c>
      <c r="Y121" s="294">
        <v>1</v>
      </c>
      <c r="Z121" s="294"/>
      <c r="AA121" s="294"/>
      <c r="AB121" s="295">
        <f t="shared" si="66"/>
        <v>0</v>
      </c>
      <c r="AC121" s="294">
        <v>1</v>
      </c>
      <c r="AD121" s="294"/>
      <c r="AE121" s="294"/>
      <c r="AF121" s="296">
        <f t="shared" si="59"/>
        <v>0</v>
      </c>
      <c r="AG121" s="294">
        <v>1</v>
      </c>
      <c r="AH121" s="294"/>
      <c r="AI121" s="294"/>
      <c r="AJ121" s="296">
        <f t="shared" si="60"/>
        <v>0</v>
      </c>
      <c r="AK121" s="294">
        <v>1</v>
      </c>
      <c r="AL121" s="294"/>
      <c r="AM121" s="294"/>
      <c r="AN121" s="297">
        <f t="shared" si="61"/>
        <v>0</v>
      </c>
      <c r="AO121" s="294">
        <v>1</v>
      </c>
      <c r="AP121" s="294"/>
      <c r="AQ121" s="294"/>
      <c r="AR121" s="298">
        <f t="shared" si="62"/>
        <v>0</v>
      </c>
      <c r="AS121" s="294">
        <v>1</v>
      </c>
      <c r="AT121" s="294"/>
      <c r="AU121" s="294"/>
      <c r="AV121" s="295">
        <f t="shared" si="63"/>
        <v>0</v>
      </c>
      <c r="AW121" s="294">
        <v>1</v>
      </c>
      <c r="AX121" s="294"/>
      <c r="AY121" s="294"/>
      <c r="AZ121" s="295">
        <f t="shared" si="68"/>
        <v>0</v>
      </c>
      <c r="BA121" s="292">
        <f t="shared" si="69"/>
        <v>0</v>
      </c>
      <c r="BB121" s="299">
        <v>0</v>
      </c>
      <c r="BC121" s="292">
        <f t="shared" si="64"/>
        <v>0</v>
      </c>
      <c r="BD121" s="292" t="str">
        <f t="shared" si="65"/>
        <v>geen actie</v>
      </c>
      <c r="BE121" s="300">
        <v>53</v>
      </c>
    </row>
    <row r="122" spans="1:58" ht="17.25" customHeight="1" x14ac:dyDescent="0.3">
      <c r="A122" s="284">
        <v>54</v>
      </c>
      <c r="B122" s="284" t="str">
        <f t="shared" si="54"/>
        <v>v</v>
      </c>
      <c r="C122" s="201"/>
      <c r="D122" s="318"/>
      <c r="E122" s="286"/>
      <c r="F122" s="311"/>
      <c r="G122" s="240"/>
      <c r="H122" s="289"/>
      <c r="I122" s="284"/>
      <c r="J122" s="291">
        <f t="shared" si="55"/>
        <v>2019</v>
      </c>
      <c r="K122" s="292">
        <f t="shared" si="56"/>
        <v>0</v>
      </c>
      <c r="L122" s="293">
        <v>0</v>
      </c>
      <c r="M122" s="294">
        <v>1</v>
      </c>
      <c r="N122" s="294"/>
      <c r="O122" s="294"/>
      <c r="P122" s="295">
        <f t="shared" si="57"/>
        <v>0</v>
      </c>
      <c r="Q122" s="294">
        <v>1</v>
      </c>
      <c r="R122" s="294"/>
      <c r="S122" s="294"/>
      <c r="T122" s="295">
        <f t="shared" si="67"/>
        <v>0</v>
      </c>
      <c r="U122" s="294">
        <v>1</v>
      </c>
      <c r="V122" s="294"/>
      <c r="W122" s="294"/>
      <c r="X122" s="295">
        <f t="shared" si="58"/>
        <v>0</v>
      </c>
      <c r="Y122" s="294">
        <v>1</v>
      </c>
      <c r="Z122" s="294"/>
      <c r="AA122" s="294"/>
      <c r="AB122" s="295">
        <f t="shared" si="66"/>
        <v>0</v>
      </c>
      <c r="AC122" s="294">
        <v>1</v>
      </c>
      <c r="AD122" s="294"/>
      <c r="AE122" s="294"/>
      <c r="AF122" s="296">
        <f t="shared" si="59"/>
        <v>0</v>
      </c>
      <c r="AG122" s="294">
        <v>1</v>
      </c>
      <c r="AH122" s="294"/>
      <c r="AI122" s="294"/>
      <c r="AJ122" s="296">
        <f t="shared" si="60"/>
        <v>0</v>
      </c>
      <c r="AK122" s="294">
        <v>1</v>
      </c>
      <c r="AL122" s="294"/>
      <c r="AM122" s="294"/>
      <c r="AN122" s="297">
        <f t="shared" si="61"/>
        <v>0</v>
      </c>
      <c r="AO122" s="294">
        <v>1</v>
      </c>
      <c r="AP122" s="294"/>
      <c r="AQ122" s="294"/>
      <c r="AR122" s="298">
        <f t="shared" si="62"/>
        <v>0</v>
      </c>
      <c r="AS122" s="294">
        <v>1</v>
      </c>
      <c r="AT122" s="294"/>
      <c r="AU122" s="294"/>
      <c r="AV122" s="295">
        <f t="shared" si="63"/>
        <v>0</v>
      </c>
      <c r="AW122" s="294">
        <v>1</v>
      </c>
      <c r="AX122" s="294"/>
      <c r="AY122" s="294"/>
      <c r="AZ122" s="295">
        <f t="shared" si="68"/>
        <v>0</v>
      </c>
      <c r="BA122" s="292">
        <f t="shared" si="69"/>
        <v>0</v>
      </c>
      <c r="BB122" s="299">
        <v>0</v>
      </c>
      <c r="BC122" s="292">
        <f t="shared" si="64"/>
        <v>0</v>
      </c>
      <c r="BD122" s="292" t="str">
        <f t="shared" si="65"/>
        <v>geen actie</v>
      </c>
      <c r="BE122" s="300">
        <v>54</v>
      </c>
      <c r="BF122" s="300"/>
    </row>
    <row r="123" spans="1:58" ht="17.25" customHeight="1" x14ac:dyDescent="0.3">
      <c r="A123" s="284">
        <v>55</v>
      </c>
      <c r="B123" s="284" t="str">
        <f t="shared" si="54"/>
        <v>v</v>
      </c>
      <c r="C123" s="201"/>
      <c r="D123" s="318"/>
      <c r="E123" s="286"/>
      <c r="F123" s="284"/>
      <c r="G123" s="307"/>
      <c r="H123" s="289"/>
      <c r="I123" s="292"/>
      <c r="J123" s="291">
        <f t="shared" si="55"/>
        <v>2019</v>
      </c>
      <c r="K123" s="292">
        <f t="shared" si="56"/>
        <v>0</v>
      </c>
      <c r="L123" s="293">
        <v>0</v>
      </c>
      <c r="M123" s="294">
        <v>1</v>
      </c>
      <c r="N123" s="294"/>
      <c r="O123" s="294"/>
      <c r="P123" s="295">
        <f t="shared" si="57"/>
        <v>0</v>
      </c>
      <c r="Q123" s="294">
        <v>1</v>
      </c>
      <c r="R123" s="294"/>
      <c r="S123" s="294"/>
      <c r="T123" s="295">
        <f t="shared" si="67"/>
        <v>0</v>
      </c>
      <c r="U123" s="294">
        <v>1</v>
      </c>
      <c r="V123" s="294"/>
      <c r="W123" s="294"/>
      <c r="X123" s="295">
        <f t="shared" si="58"/>
        <v>0</v>
      </c>
      <c r="Y123" s="294">
        <v>1</v>
      </c>
      <c r="Z123" s="294"/>
      <c r="AA123" s="294"/>
      <c r="AB123" s="295">
        <f t="shared" si="66"/>
        <v>0</v>
      </c>
      <c r="AC123" s="294">
        <v>1</v>
      </c>
      <c r="AD123" s="294"/>
      <c r="AE123" s="294"/>
      <c r="AF123" s="296">
        <f t="shared" si="59"/>
        <v>0</v>
      </c>
      <c r="AG123" s="294">
        <v>1</v>
      </c>
      <c r="AH123" s="294"/>
      <c r="AI123" s="294"/>
      <c r="AJ123" s="296">
        <f t="shared" si="60"/>
        <v>0</v>
      </c>
      <c r="AK123" s="294">
        <v>1</v>
      </c>
      <c r="AL123" s="294"/>
      <c r="AM123" s="294"/>
      <c r="AN123" s="297">
        <f t="shared" si="61"/>
        <v>0</v>
      </c>
      <c r="AO123" s="294">
        <v>1</v>
      </c>
      <c r="AP123" s="294"/>
      <c r="AQ123" s="294"/>
      <c r="AR123" s="298">
        <f t="shared" si="62"/>
        <v>0</v>
      </c>
      <c r="AS123" s="294">
        <v>1</v>
      </c>
      <c r="AT123" s="294"/>
      <c r="AU123" s="294"/>
      <c r="AV123" s="295">
        <f t="shared" si="63"/>
        <v>0</v>
      </c>
      <c r="AW123" s="294">
        <v>1</v>
      </c>
      <c r="AX123" s="294"/>
      <c r="AY123" s="294"/>
      <c r="AZ123" s="295">
        <f t="shared" si="68"/>
        <v>0</v>
      </c>
      <c r="BA123" s="292">
        <f t="shared" si="69"/>
        <v>0</v>
      </c>
      <c r="BB123" s="299">
        <v>0</v>
      </c>
      <c r="BC123" s="292">
        <f t="shared" si="64"/>
        <v>0</v>
      </c>
      <c r="BD123" s="292" t="str">
        <f t="shared" si="65"/>
        <v>geen actie</v>
      </c>
      <c r="BE123" s="300">
        <v>55</v>
      </c>
    </row>
    <row r="124" spans="1:58" ht="17.25" customHeight="1" x14ac:dyDescent="0.3">
      <c r="A124" s="284">
        <v>56</v>
      </c>
      <c r="B124" s="284" t="str">
        <f t="shared" si="54"/>
        <v>v</v>
      </c>
      <c r="C124" s="201"/>
      <c r="D124" s="318"/>
      <c r="E124" s="286"/>
      <c r="F124" s="284"/>
      <c r="G124" s="307"/>
      <c r="H124" s="289"/>
      <c r="I124" s="292"/>
      <c r="J124" s="291">
        <f t="shared" si="55"/>
        <v>2019</v>
      </c>
      <c r="K124" s="292">
        <f t="shared" si="56"/>
        <v>0</v>
      </c>
      <c r="L124" s="293">
        <v>0</v>
      </c>
      <c r="M124" s="294">
        <v>1</v>
      </c>
      <c r="N124" s="294"/>
      <c r="O124" s="294"/>
      <c r="P124" s="295">
        <f t="shared" si="57"/>
        <v>0</v>
      </c>
      <c r="Q124" s="294">
        <v>1</v>
      </c>
      <c r="R124" s="294"/>
      <c r="S124" s="294"/>
      <c r="T124" s="295">
        <f t="shared" si="67"/>
        <v>0</v>
      </c>
      <c r="U124" s="294">
        <v>1</v>
      </c>
      <c r="V124" s="294"/>
      <c r="W124" s="294"/>
      <c r="X124" s="295">
        <f t="shared" si="58"/>
        <v>0</v>
      </c>
      <c r="Y124" s="294">
        <v>1</v>
      </c>
      <c r="Z124" s="294"/>
      <c r="AA124" s="294"/>
      <c r="AB124" s="295">
        <f t="shared" si="66"/>
        <v>0</v>
      </c>
      <c r="AC124" s="294">
        <v>1</v>
      </c>
      <c r="AD124" s="294"/>
      <c r="AE124" s="294"/>
      <c r="AF124" s="296">
        <f t="shared" si="59"/>
        <v>0</v>
      </c>
      <c r="AG124" s="294">
        <v>1</v>
      </c>
      <c r="AH124" s="294"/>
      <c r="AI124" s="294"/>
      <c r="AJ124" s="296">
        <f t="shared" si="60"/>
        <v>0</v>
      </c>
      <c r="AK124" s="294">
        <v>1</v>
      </c>
      <c r="AL124" s="294"/>
      <c r="AM124" s="294"/>
      <c r="AN124" s="297">
        <f t="shared" si="61"/>
        <v>0</v>
      </c>
      <c r="AO124" s="294">
        <v>1</v>
      </c>
      <c r="AP124" s="294"/>
      <c r="AQ124" s="294"/>
      <c r="AR124" s="298">
        <f t="shared" si="62"/>
        <v>0</v>
      </c>
      <c r="AS124" s="294">
        <v>1</v>
      </c>
      <c r="AT124" s="294"/>
      <c r="AU124" s="294"/>
      <c r="AV124" s="295">
        <f t="shared" si="63"/>
        <v>0</v>
      </c>
      <c r="AW124" s="294">
        <v>1</v>
      </c>
      <c r="AX124" s="294"/>
      <c r="AY124" s="294"/>
      <c r="AZ124" s="295">
        <f t="shared" si="68"/>
        <v>0</v>
      </c>
      <c r="BA124" s="292">
        <f t="shared" si="69"/>
        <v>0</v>
      </c>
      <c r="BB124" s="299">
        <v>0</v>
      </c>
      <c r="BC124" s="292">
        <f t="shared" si="64"/>
        <v>0</v>
      </c>
      <c r="BD124" s="292" t="str">
        <f t="shared" si="65"/>
        <v>geen actie</v>
      </c>
      <c r="BE124" s="300">
        <v>56</v>
      </c>
      <c r="BF124" s="300"/>
    </row>
    <row r="125" spans="1:58" ht="17.25" customHeight="1" x14ac:dyDescent="0.3">
      <c r="A125" s="284">
        <v>57</v>
      </c>
      <c r="B125" s="284" t="str">
        <f t="shared" si="54"/>
        <v>v</v>
      </c>
      <c r="C125" s="201"/>
      <c r="D125" s="318"/>
      <c r="E125" s="286"/>
      <c r="F125" s="311"/>
      <c r="G125" s="307"/>
      <c r="H125" s="289"/>
      <c r="I125" s="284"/>
      <c r="J125" s="291">
        <f t="shared" si="55"/>
        <v>2019</v>
      </c>
      <c r="K125" s="292">
        <f t="shared" si="56"/>
        <v>0</v>
      </c>
      <c r="L125" s="293">
        <v>0</v>
      </c>
      <c r="M125" s="294">
        <v>1</v>
      </c>
      <c r="N125" s="294"/>
      <c r="O125" s="294"/>
      <c r="P125" s="295">
        <f t="shared" si="57"/>
        <v>0</v>
      </c>
      <c r="Q125" s="294">
        <v>1</v>
      </c>
      <c r="R125" s="294"/>
      <c r="S125" s="294"/>
      <c r="T125" s="295">
        <f t="shared" si="67"/>
        <v>0</v>
      </c>
      <c r="U125" s="294">
        <v>1</v>
      </c>
      <c r="V125" s="294"/>
      <c r="W125" s="294"/>
      <c r="X125" s="295">
        <f t="shared" si="58"/>
        <v>0</v>
      </c>
      <c r="Y125" s="294">
        <v>1</v>
      </c>
      <c r="Z125" s="294"/>
      <c r="AA125" s="294"/>
      <c r="AB125" s="295">
        <f t="shared" si="66"/>
        <v>0</v>
      </c>
      <c r="AC125" s="294">
        <v>1</v>
      </c>
      <c r="AD125" s="294"/>
      <c r="AE125" s="294"/>
      <c r="AF125" s="296">
        <f t="shared" si="59"/>
        <v>0</v>
      </c>
      <c r="AG125" s="294">
        <v>1</v>
      </c>
      <c r="AH125" s="294"/>
      <c r="AI125" s="294"/>
      <c r="AJ125" s="296">
        <f t="shared" si="60"/>
        <v>0</v>
      </c>
      <c r="AK125" s="294">
        <v>1</v>
      </c>
      <c r="AL125" s="294"/>
      <c r="AM125" s="294"/>
      <c r="AN125" s="297">
        <f t="shared" si="61"/>
        <v>0</v>
      </c>
      <c r="AO125" s="294">
        <v>1</v>
      </c>
      <c r="AP125" s="294"/>
      <c r="AQ125" s="294"/>
      <c r="AR125" s="298">
        <f t="shared" si="62"/>
        <v>0</v>
      </c>
      <c r="AS125" s="294">
        <v>1</v>
      </c>
      <c r="AT125" s="294"/>
      <c r="AU125" s="294"/>
      <c r="AV125" s="295">
        <f t="shared" si="63"/>
        <v>0</v>
      </c>
      <c r="AW125" s="294">
        <v>1</v>
      </c>
      <c r="AX125" s="294"/>
      <c r="AY125" s="294"/>
      <c r="AZ125" s="295">
        <f t="shared" si="68"/>
        <v>0</v>
      </c>
      <c r="BA125" s="292">
        <f t="shared" si="69"/>
        <v>0</v>
      </c>
      <c r="BB125" s="299">
        <v>0</v>
      </c>
      <c r="BC125" s="292">
        <f t="shared" si="64"/>
        <v>0</v>
      </c>
      <c r="BD125" s="292" t="str">
        <f t="shared" si="65"/>
        <v>geen actie</v>
      </c>
      <c r="BE125" s="300">
        <v>57</v>
      </c>
    </row>
    <row r="126" spans="1:58" ht="17.25" customHeight="1" x14ac:dyDescent="0.3">
      <c r="A126" s="284">
        <v>58</v>
      </c>
      <c r="B126" s="284" t="str">
        <f t="shared" si="54"/>
        <v>v</v>
      </c>
      <c r="C126" s="201"/>
      <c r="D126" s="318"/>
      <c r="E126" s="226"/>
      <c r="F126" s="311"/>
      <c r="G126" s="307"/>
      <c r="H126" s="289"/>
      <c r="I126" s="284"/>
      <c r="J126" s="291">
        <f t="shared" si="55"/>
        <v>2019</v>
      </c>
      <c r="K126" s="292">
        <f t="shared" si="56"/>
        <v>0</v>
      </c>
      <c r="L126" s="293">
        <v>0</v>
      </c>
      <c r="M126" s="294">
        <v>1</v>
      </c>
      <c r="N126" s="294"/>
      <c r="O126" s="294"/>
      <c r="P126" s="295">
        <f t="shared" si="57"/>
        <v>0</v>
      </c>
      <c r="Q126" s="294">
        <v>1</v>
      </c>
      <c r="R126" s="294"/>
      <c r="S126" s="294"/>
      <c r="T126" s="295">
        <f t="shared" si="67"/>
        <v>0</v>
      </c>
      <c r="U126" s="294">
        <v>1</v>
      </c>
      <c r="V126" s="294"/>
      <c r="W126" s="294"/>
      <c r="X126" s="295">
        <f t="shared" si="58"/>
        <v>0</v>
      </c>
      <c r="Y126" s="294">
        <v>1</v>
      </c>
      <c r="Z126" s="294"/>
      <c r="AA126" s="294"/>
      <c r="AB126" s="295">
        <f t="shared" si="66"/>
        <v>0</v>
      </c>
      <c r="AC126" s="294">
        <v>1</v>
      </c>
      <c r="AD126" s="294"/>
      <c r="AE126" s="294"/>
      <c r="AF126" s="296">
        <f t="shared" si="59"/>
        <v>0</v>
      </c>
      <c r="AG126" s="294">
        <v>1</v>
      </c>
      <c r="AH126" s="294"/>
      <c r="AI126" s="294"/>
      <c r="AJ126" s="296">
        <f t="shared" si="60"/>
        <v>0</v>
      </c>
      <c r="AK126" s="294">
        <v>1</v>
      </c>
      <c r="AL126" s="294"/>
      <c r="AM126" s="294"/>
      <c r="AN126" s="297">
        <f t="shared" si="61"/>
        <v>0</v>
      </c>
      <c r="AO126" s="294">
        <v>1</v>
      </c>
      <c r="AP126" s="294"/>
      <c r="AQ126" s="294"/>
      <c r="AR126" s="298">
        <f t="shared" si="62"/>
        <v>0</v>
      </c>
      <c r="AS126" s="294">
        <v>1</v>
      </c>
      <c r="AT126" s="294"/>
      <c r="AU126" s="294"/>
      <c r="AV126" s="295">
        <f t="shared" si="63"/>
        <v>0</v>
      </c>
      <c r="AW126" s="294">
        <v>1</v>
      </c>
      <c r="AX126" s="294"/>
      <c r="AY126" s="294"/>
      <c r="AZ126" s="295">
        <f t="shared" si="68"/>
        <v>0</v>
      </c>
      <c r="BA126" s="292">
        <f t="shared" si="69"/>
        <v>0</v>
      </c>
      <c r="BB126" s="299">
        <v>0</v>
      </c>
      <c r="BC126" s="292">
        <f t="shared" si="64"/>
        <v>0</v>
      </c>
      <c r="BD126" s="292" t="str">
        <f t="shared" si="65"/>
        <v>geen actie</v>
      </c>
      <c r="BE126" s="300">
        <v>58</v>
      </c>
    </row>
    <row r="127" spans="1:58" ht="17.25" customHeight="1" x14ac:dyDescent="0.3">
      <c r="A127" s="284">
        <v>59</v>
      </c>
      <c r="B127" s="284" t="str">
        <f t="shared" si="54"/>
        <v>v</v>
      </c>
      <c r="C127" s="201"/>
      <c r="D127" s="318"/>
      <c r="E127" s="286"/>
      <c r="F127" s="284"/>
      <c r="G127" s="307"/>
      <c r="H127" s="289"/>
      <c r="I127" s="292"/>
      <c r="J127" s="291">
        <f t="shared" si="55"/>
        <v>2019</v>
      </c>
      <c r="K127" s="292">
        <f t="shared" si="56"/>
        <v>0</v>
      </c>
      <c r="L127" s="293">
        <v>0</v>
      </c>
      <c r="M127" s="294">
        <v>1</v>
      </c>
      <c r="N127" s="294"/>
      <c r="O127" s="294"/>
      <c r="P127" s="295">
        <f t="shared" si="57"/>
        <v>0</v>
      </c>
      <c r="Q127" s="294">
        <v>1</v>
      </c>
      <c r="R127" s="294"/>
      <c r="S127" s="294"/>
      <c r="T127" s="295">
        <f t="shared" si="67"/>
        <v>0</v>
      </c>
      <c r="U127" s="294">
        <v>1</v>
      </c>
      <c r="V127" s="294"/>
      <c r="W127" s="294"/>
      <c r="X127" s="295">
        <f t="shared" si="58"/>
        <v>0</v>
      </c>
      <c r="Y127" s="294">
        <v>1</v>
      </c>
      <c r="Z127" s="294"/>
      <c r="AA127" s="294"/>
      <c r="AB127" s="295">
        <f t="shared" si="66"/>
        <v>0</v>
      </c>
      <c r="AC127" s="294">
        <v>1</v>
      </c>
      <c r="AD127" s="294"/>
      <c r="AE127" s="294"/>
      <c r="AF127" s="296">
        <f t="shared" si="59"/>
        <v>0</v>
      </c>
      <c r="AG127" s="294">
        <v>1</v>
      </c>
      <c r="AH127" s="294"/>
      <c r="AI127" s="294"/>
      <c r="AJ127" s="296">
        <f t="shared" si="60"/>
        <v>0</v>
      </c>
      <c r="AK127" s="294">
        <v>1</v>
      </c>
      <c r="AL127" s="294"/>
      <c r="AM127" s="294"/>
      <c r="AN127" s="297">
        <f t="shared" si="61"/>
        <v>0</v>
      </c>
      <c r="AO127" s="294">
        <v>1</v>
      </c>
      <c r="AP127" s="294"/>
      <c r="AQ127" s="294"/>
      <c r="AR127" s="298">
        <f t="shared" si="62"/>
        <v>0</v>
      </c>
      <c r="AS127" s="294">
        <v>1</v>
      </c>
      <c r="AT127" s="294"/>
      <c r="AU127" s="294"/>
      <c r="AV127" s="295">
        <f t="shared" si="63"/>
        <v>0</v>
      </c>
      <c r="AW127" s="294">
        <v>1</v>
      </c>
      <c r="AX127" s="294"/>
      <c r="AY127" s="294"/>
      <c r="AZ127" s="295">
        <f t="shared" si="68"/>
        <v>0</v>
      </c>
      <c r="BA127" s="292">
        <f t="shared" si="69"/>
        <v>0</v>
      </c>
      <c r="BB127" s="299">
        <v>0</v>
      </c>
      <c r="BC127" s="292">
        <f t="shared" si="64"/>
        <v>0</v>
      </c>
      <c r="BD127" s="292" t="str">
        <f t="shared" si="65"/>
        <v>geen actie</v>
      </c>
      <c r="BE127" s="300">
        <v>59</v>
      </c>
      <c r="BF127" s="300" t="s">
        <v>352</v>
      </c>
    </row>
    <row r="128" spans="1:58" ht="17.25" customHeight="1" x14ac:dyDescent="0.3">
      <c r="A128" s="284">
        <v>127</v>
      </c>
      <c r="B128" s="284" t="str">
        <f t="shared" si="54"/>
        <v>v</v>
      </c>
      <c r="C128" s="201"/>
      <c r="D128" s="318"/>
      <c r="E128" s="286"/>
      <c r="F128" s="284"/>
      <c r="G128" s="307"/>
      <c r="H128" s="289"/>
      <c r="I128" s="292"/>
      <c r="J128" s="291">
        <f t="shared" si="55"/>
        <v>2019</v>
      </c>
      <c r="K128" s="292">
        <f t="shared" si="56"/>
        <v>0</v>
      </c>
      <c r="L128" s="293">
        <v>0</v>
      </c>
      <c r="M128" s="294">
        <v>1</v>
      </c>
      <c r="N128" s="294"/>
      <c r="O128" s="294"/>
      <c r="P128" s="295">
        <f t="shared" si="57"/>
        <v>0</v>
      </c>
      <c r="Q128" s="294">
        <v>1</v>
      </c>
      <c r="R128" s="294"/>
      <c r="S128" s="294"/>
      <c r="T128" s="295">
        <f t="shared" si="67"/>
        <v>0</v>
      </c>
      <c r="U128" s="294">
        <v>1</v>
      </c>
      <c r="V128" s="294"/>
      <c r="W128" s="294"/>
      <c r="X128" s="295">
        <f t="shared" si="58"/>
        <v>0</v>
      </c>
      <c r="Y128" s="294">
        <v>1</v>
      </c>
      <c r="Z128" s="294"/>
      <c r="AA128" s="294"/>
      <c r="AB128" s="295">
        <f>SUM(Z128*10+AA128)/Y128*10</f>
        <v>0</v>
      </c>
      <c r="AC128" s="294">
        <v>1</v>
      </c>
      <c r="AD128" s="294"/>
      <c r="AE128" s="294"/>
      <c r="AF128" s="296">
        <f t="shared" si="59"/>
        <v>0</v>
      </c>
      <c r="AG128" s="294">
        <v>1</v>
      </c>
      <c r="AH128" s="294"/>
      <c r="AI128" s="294"/>
      <c r="AJ128" s="296">
        <f t="shared" si="60"/>
        <v>0</v>
      </c>
      <c r="AK128" s="294">
        <v>1</v>
      </c>
      <c r="AL128" s="294"/>
      <c r="AM128" s="294"/>
      <c r="AN128" s="297">
        <f t="shared" si="61"/>
        <v>0</v>
      </c>
      <c r="AO128" s="294">
        <v>1</v>
      </c>
      <c r="AP128" s="294"/>
      <c r="AQ128" s="294"/>
      <c r="AR128" s="298">
        <f t="shared" si="62"/>
        <v>0</v>
      </c>
      <c r="AS128" s="294">
        <v>1</v>
      </c>
      <c r="AT128" s="294"/>
      <c r="AU128" s="294"/>
      <c r="AV128" s="295">
        <f t="shared" si="63"/>
        <v>0</v>
      </c>
      <c r="AW128" s="294">
        <v>1</v>
      </c>
      <c r="AX128" s="294"/>
      <c r="AY128" s="294"/>
      <c r="AZ128" s="295">
        <f t="shared" si="68"/>
        <v>0</v>
      </c>
      <c r="BA128" s="292">
        <f t="shared" si="69"/>
        <v>0</v>
      </c>
      <c r="BB128" s="299">
        <v>0</v>
      </c>
      <c r="BC128" s="292">
        <f t="shared" si="64"/>
        <v>0</v>
      </c>
      <c r="BD128" s="292" t="str">
        <f t="shared" si="65"/>
        <v>geen actie</v>
      </c>
      <c r="BE128" s="300">
        <v>127</v>
      </c>
    </row>
    <row r="129" ht="17.25" customHeight="1" x14ac:dyDescent="0.3"/>
    <row r="130" ht="17.25" customHeight="1" x14ac:dyDescent="0.3"/>
    <row r="131" ht="17.25" customHeight="1" x14ac:dyDescent="0.3"/>
    <row r="132" ht="17.25" customHeight="1" x14ac:dyDescent="0.3"/>
    <row r="133" ht="17.25" customHeight="1" x14ac:dyDescent="0.3"/>
    <row r="134" ht="17.25" customHeight="1" x14ac:dyDescent="0.3"/>
    <row r="135" ht="17.25" customHeight="1" x14ac:dyDescent="0.3"/>
    <row r="136" ht="17.25" customHeight="1" x14ac:dyDescent="0.3"/>
    <row r="137" ht="17.25" customHeight="1" x14ac:dyDescent="0.3"/>
    <row r="138" ht="17.25" customHeight="1" x14ac:dyDescent="0.3"/>
    <row r="139" ht="17.25" customHeight="1" x14ac:dyDescent="0.3"/>
    <row r="140" ht="17.25" customHeight="1" x14ac:dyDescent="0.3"/>
    <row r="141" ht="17.25" customHeight="1" x14ac:dyDescent="0.3"/>
    <row r="142" ht="17.25" customHeight="1" x14ac:dyDescent="0.3"/>
    <row r="143" ht="17.25" customHeight="1" x14ac:dyDescent="0.3"/>
    <row r="144" ht="17.25" customHeight="1" x14ac:dyDescent="0.3"/>
    <row r="145" ht="17.25" customHeight="1" x14ac:dyDescent="0.3"/>
    <row r="146" ht="17.25" customHeight="1" x14ac:dyDescent="0.3"/>
    <row r="147" ht="17.25" customHeight="1" x14ac:dyDescent="0.3"/>
  </sheetData>
  <autoFilter ref="A1:BE128" xr:uid="{00000000-0009-0000-0000-000004000000}">
    <sortState xmlns:xlrd2="http://schemas.microsoft.com/office/spreadsheetml/2017/richdata2" ref="A2:BE128">
      <sortCondition ref="E1:E128"/>
    </sortState>
  </autoFilter>
  <sortState xmlns:xlrd2="http://schemas.microsoft.com/office/spreadsheetml/2017/richdata2" ref="A2:BF128">
    <sortCondition ref="E2:E128"/>
  </sortState>
  <conditionalFormatting sqref="BA2:BC128">
    <cfRule type="expression" dxfId="124" priority="10">
      <formula>NOT(ISERROR(SEARCH("diploma",BA2)))</formula>
    </cfRule>
    <cfRule type="expression" dxfId="123" priority="11">
      <formula>NOT(ISERROR(SEARCH("diploma",BA2)))</formula>
    </cfRule>
  </conditionalFormatting>
  <conditionalFormatting sqref="I8:I9 I12:I28 I34:I35 I37:I48 I78:I81 I84:I87 I98:I128">
    <cfRule type="cellIs" dxfId="122" priority="12" operator="greaterThan">
      <formula>1900</formula>
    </cfRule>
  </conditionalFormatting>
  <conditionalFormatting sqref="B2:B128">
    <cfRule type="cellIs" dxfId="121" priority="13" operator="equal">
      <formula>"v"</formula>
    </cfRule>
    <cfRule type="cellIs" dxfId="120" priority="14" operator="equal">
      <formula>"x"</formula>
    </cfRule>
  </conditionalFormatting>
  <conditionalFormatting sqref="Q1">
    <cfRule type="cellIs" dxfId="119" priority="15" operator="between">
      <formula>0</formula>
      <formula>200</formula>
    </cfRule>
  </conditionalFormatting>
  <conditionalFormatting sqref="W1">
    <cfRule type="cellIs" dxfId="118" priority="16" operator="between">
      <formula>1</formula>
      <formula>200</formula>
    </cfRule>
  </conditionalFormatting>
  <conditionalFormatting sqref="U1">
    <cfRule type="cellIs" dxfId="117" priority="17" operator="between">
      <formula>0</formula>
      <formula>200</formula>
    </cfRule>
  </conditionalFormatting>
  <conditionalFormatting sqref="Y1">
    <cfRule type="cellIs" dxfId="116" priority="18" operator="between">
      <formula>0</formula>
      <formula>200</formula>
    </cfRule>
  </conditionalFormatting>
  <conditionalFormatting sqref="AC1">
    <cfRule type="cellIs" dxfId="115" priority="19" operator="between">
      <formula>0</formula>
      <formula>200</formula>
    </cfRule>
  </conditionalFormatting>
  <conditionalFormatting sqref="AG1">
    <cfRule type="cellIs" dxfId="114" priority="20" operator="between">
      <formula>0</formula>
      <formula>200</formula>
    </cfRule>
  </conditionalFormatting>
  <conditionalFormatting sqref="AK1">
    <cfRule type="cellIs" dxfId="113" priority="21" operator="between">
      <formula>0</formula>
      <formula>200</formula>
    </cfRule>
  </conditionalFormatting>
  <conditionalFormatting sqref="AO1">
    <cfRule type="cellIs" dxfId="112" priority="22" operator="between">
      <formula>0</formula>
      <formula>200</formula>
    </cfRule>
  </conditionalFormatting>
  <conditionalFormatting sqref="AS1">
    <cfRule type="cellIs" dxfId="111" priority="23" operator="between">
      <formula>0</formula>
      <formula>200</formula>
    </cfRule>
  </conditionalFormatting>
  <conditionalFormatting sqref="AW1">
    <cfRule type="cellIs" dxfId="110" priority="24" operator="between">
      <formula>0</formula>
      <formula>200</formula>
    </cfRule>
  </conditionalFormatting>
  <conditionalFormatting sqref="M1:AZ1 M14:AZ15 M2:AF13 AJ2:AZ13 M17:AZ1048576 M16:AF16 AJ16:AZ16">
    <cfRule type="cellIs" dxfId="109" priority="25" operator="greaterThan">
      <formula>150</formula>
    </cfRule>
  </conditionalFormatting>
  <conditionalFormatting sqref="BD2:BD128">
    <cfRule type="containsText" dxfId="108" priority="8" operator="containsText" text="geen actie">
      <formula>NOT(ISERROR(SEARCH("geen actie",BD2)))</formula>
    </cfRule>
    <cfRule type="cellIs" dxfId="107" priority="9" operator="greaterThan">
      <formula>"diploma"</formula>
    </cfRule>
  </conditionalFormatting>
  <conditionalFormatting sqref="J2:J128">
    <cfRule type="cellIs" dxfId="106" priority="3" operator="equal">
      <formula>12</formula>
    </cfRule>
    <cfRule type="cellIs" dxfId="105" priority="5" operator="equal">
      <formula>19</formula>
    </cfRule>
    <cfRule type="cellIs" dxfId="104" priority="6" operator="lessThan">
      <formula>19</formula>
    </cfRule>
    <cfRule type="cellIs" dxfId="103" priority="7" operator="greaterThan">
      <formula>19</formula>
    </cfRule>
  </conditionalFormatting>
  <conditionalFormatting sqref="F2:F128">
    <cfRule type="cellIs" dxfId="102" priority="4" operator="lessThan">
      <formula>1000</formula>
    </cfRule>
  </conditionalFormatting>
  <conditionalFormatting sqref="AG2:AI13">
    <cfRule type="cellIs" dxfId="101" priority="2" operator="greaterThan">
      <formula>150</formula>
    </cfRule>
  </conditionalFormatting>
  <conditionalFormatting sqref="AG16:AI16">
    <cfRule type="cellIs" dxfId="100" priority="1" operator="greaterThan">
      <formula>150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rowBreaks count="1" manualBreakCount="1">
    <brk id="36" max="16383" man="1"/>
  </rowBreak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L188"/>
  <sheetViews>
    <sheetView zoomScaleNormal="100" workbookViewId="0">
      <pane xSplit="10" ySplit="1" topLeftCell="AJ2" activePane="bottomRight" state="frozen"/>
      <selection activeCell="J13" sqref="J13"/>
      <selection pane="topRight" activeCell="J13" sqref="J13"/>
      <selection pane="bottomLeft" activeCell="J13" sqref="J13"/>
      <selection pane="bottomRight" activeCell="AJ11" sqref="AJ11"/>
    </sheetView>
  </sheetViews>
  <sheetFormatPr defaultColWidth="8.88671875" defaultRowHeight="14.4" x14ac:dyDescent="0.3"/>
  <cols>
    <col min="1" max="1" width="6" style="200" customWidth="1"/>
    <col min="2" max="2" width="6.44140625" style="200" customWidth="1"/>
    <col min="3" max="3" width="5.6640625" style="200" customWidth="1"/>
    <col min="4" max="4" width="10.44140625" style="255" customWidth="1"/>
    <col min="5" max="5" width="28.44140625" style="265" customWidth="1"/>
    <col min="6" max="6" width="8.33203125" style="280" customWidth="1"/>
    <col min="7" max="7" width="11.6640625" style="267" customWidth="1"/>
    <col min="8" max="8" width="9.44140625" style="236" customWidth="1"/>
    <col min="9" max="9" width="10.109375" style="200" customWidth="1"/>
    <col min="10" max="11" width="10" style="200" customWidth="1"/>
    <col min="12" max="12" width="9" style="236" customWidth="1"/>
    <col min="13" max="13" width="6.44140625" style="236" customWidth="1"/>
    <col min="14" max="14" width="5.6640625" style="236" customWidth="1"/>
    <col min="15" max="15" width="6.33203125" style="236" customWidth="1"/>
    <col min="16" max="16" width="8.33203125" style="202" customWidth="1"/>
    <col min="17" max="23" width="6.6640625" style="202" customWidth="1"/>
    <col min="24" max="24" width="6.6640625" style="200" customWidth="1"/>
    <col min="25" max="27" width="6.6640625" style="202" customWidth="1"/>
    <col min="28" max="28" width="6.6640625" style="236" customWidth="1"/>
    <col min="29" max="31" width="6.6640625" style="202" customWidth="1"/>
    <col min="32" max="36" width="6.6640625" style="236" customWidth="1"/>
    <col min="37" max="37" width="9.109375" style="236" customWidth="1"/>
    <col min="38" max="38" width="4.109375" style="236" customWidth="1"/>
    <col min="39" max="39" width="5.44140625" style="236" customWidth="1"/>
    <col min="40" max="40" width="5.33203125" style="236" customWidth="1"/>
    <col min="41" max="41" width="6.44140625" style="236" customWidth="1"/>
    <col min="42" max="44" width="5.44140625" style="236" customWidth="1"/>
    <col min="45" max="45" width="8.6640625" style="236" customWidth="1"/>
    <col min="46" max="48" width="5.44140625" style="236" customWidth="1"/>
    <col min="49" max="49" width="8.6640625" style="236" customWidth="1"/>
    <col min="50" max="50" width="5.44140625" style="236" customWidth="1"/>
    <col min="51" max="51" width="5.109375" style="236" customWidth="1"/>
    <col min="52" max="53" width="6.33203125" style="236" customWidth="1"/>
    <col min="54" max="54" width="6.33203125" style="269" customWidth="1"/>
    <col min="55" max="55" width="6.33203125" style="236" customWidth="1"/>
    <col min="56" max="56" width="19.109375" style="236" customWidth="1"/>
    <col min="57" max="57" width="4.44140625" style="268" customWidth="1"/>
    <col min="58" max="58" width="12" style="202" customWidth="1"/>
    <col min="59" max="61" width="11.44140625" style="202" customWidth="1"/>
    <col min="62" max="62" width="10.109375" style="202" customWidth="1"/>
    <col min="63" max="257" width="11.44140625" style="202" customWidth="1"/>
    <col min="258" max="258" width="4.33203125" style="202" customWidth="1"/>
    <col min="259" max="259" width="6.44140625" style="202" customWidth="1"/>
    <col min="260" max="260" width="5.6640625" style="202" customWidth="1"/>
    <col min="261" max="261" width="7.33203125" style="202" customWidth="1"/>
    <col min="262" max="262" width="28.44140625" style="202" customWidth="1"/>
    <col min="263" max="263" width="7.44140625" style="202" customWidth="1"/>
    <col min="264" max="264" width="11.6640625" style="202" customWidth="1"/>
    <col min="265" max="265" width="9.44140625" style="202" customWidth="1"/>
    <col min="266" max="266" width="10.109375" style="202" customWidth="1"/>
    <col min="267" max="304" width="11.44140625" style="202" customWidth="1"/>
    <col min="305" max="305" width="8.6640625" style="202" customWidth="1"/>
    <col min="306" max="306" width="5.44140625" style="202" customWidth="1"/>
    <col min="307" max="307" width="5.109375" style="202" customWidth="1"/>
    <col min="308" max="311" width="6.33203125" style="202" customWidth="1"/>
    <col min="312" max="312" width="19" style="202" customWidth="1"/>
    <col min="313" max="313" width="4.44140625" style="202" customWidth="1"/>
    <col min="314" max="314" width="12" style="202" customWidth="1"/>
    <col min="315" max="317" width="11.44140625" style="202" customWidth="1"/>
    <col min="318" max="318" width="10.109375" style="202" customWidth="1"/>
    <col min="319" max="513" width="11.44140625" style="202" customWidth="1"/>
    <col min="514" max="514" width="4.33203125" style="202" customWidth="1"/>
    <col min="515" max="515" width="6.44140625" style="202" customWidth="1"/>
    <col min="516" max="516" width="5.6640625" style="202" customWidth="1"/>
    <col min="517" max="517" width="7.33203125" style="202" customWidth="1"/>
    <col min="518" max="518" width="28.44140625" style="202" customWidth="1"/>
    <col min="519" max="519" width="7.44140625" style="202" customWidth="1"/>
    <col min="520" max="520" width="11.6640625" style="202" customWidth="1"/>
    <col min="521" max="521" width="9.44140625" style="202" customWidth="1"/>
    <col min="522" max="522" width="10.109375" style="202" customWidth="1"/>
    <col min="523" max="560" width="11.44140625" style="202" customWidth="1"/>
    <col min="561" max="561" width="8.6640625" style="202" customWidth="1"/>
    <col min="562" max="562" width="5.44140625" style="202" customWidth="1"/>
    <col min="563" max="563" width="5.109375" style="202" customWidth="1"/>
    <col min="564" max="567" width="6.33203125" style="202" customWidth="1"/>
    <col min="568" max="568" width="19" style="202" customWidth="1"/>
    <col min="569" max="569" width="4.44140625" style="202" customWidth="1"/>
    <col min="570" max="570" width="12" style="202" customWidth="1"/>
    <col min="571" max="573" width="11.44140625" style="202" customWidth="1"/>
    <col min="574" max="574" width="10.109375" style="202" customWidth="1"/>
    <col min="575" max="769" width="11.44140625" style="202" customWidth="1"/>
    <col min="770" max="770" width="4.33203125" style="202" customWidth="1"/>
    <col min="771" max="771" width="6.44140625" style="202" customWidth="1"/>
    <col min="772" max="772" width="5.6640625" style="202" customWidth="1"/>
    <col min="773" max="773" width="7.33203125" style="202" customWidth="1"/>
    <col min="774" max="774" width="28.44140625" style="202" customWidth="1"/>
    <col min="775" max="775" width="7.44140625" style="202" customWidth="1"/>
    <col min="776" max="776" width="11.6640625" style="202" customWidth="1"/>
    <col min="777" max="777" width="9.44140625" style="202" customWidth="1"/>
    <col min="778" max="778" width="10.109375" style="202" customWidth="1"/>
    <col min="779" max="816" width="11.44140625" style="202" customWidth="1"/>
    <col min="817" max="817" width="8.6640625" style="202" customWidth="1"/>
    <col min="818" max="818" width="5.44140625" style="202" customWidth="1"/>
    <col min="819" max="819" width="5.109375" style="202" customWidth="1"/>
    <col min="820" max="823" width="6.33203125" style="202" customWidth="1"/>
    <col min="824" max="824" width="19" style="202" customWidth="1"/>
    <col min="825" max="825" width="4.44140625" style="202" customWidth="1"/>
    <col min="826" max="826" width="12" style="202" customWidth="1"/>
    <col min="827" max="829" width="11.44140625" style="202" customWidth="1"/>
    <col min="830" max="830" width="10.109375" style="202" customWidth="1"/>
    <col min="831" max="1026" width="11.44140625" style="202" customWidth="1"/>
    <col min="1027" max="16384" width="8.88671875" style="208"/>
  </cols>
  <sheetData>
    <row r="1" spans="1:76" s="202" customFormat="1" ht="42" customHeight="1" x14ac:dyDescent="0.6">
      <c r="A1" s="201" t="s">
        <v>190</v>
      </c>
      <c r="B1" s="209" t="s">
        <v>191</v>
      </c>
      <c r="C1" s="281" t="s">
        <v>192</v>
      </c>
      <c r="D1" s="331">
        <f>COUNTIF(D2:D100,"1")</f>
        <v>0</v>
      </c>
      <c r="E1" s="332" t="s">
        <v>193</v>
      </c>
      <c r="F1" s="333" t="s">
        <v>194</v>
      </c>
      <c r="G1" s="334" t="s">
        <v>195</v>
      </c>
      <c r="H1" s="215" t="s">
        <v>283</v>
      </c>
      <c r="I1" s="335" t="s">
        <v>197</v>
      </c>
      <c r="J1" s="212" t="s">
        <v>198</v>
      </c>
      <c r="K1" s="212" t="s">
        <v>199</v>
      </c>
      <c r="L1" s="282" t="s">
        <v>200</v>
      </c>
      <c r="M1" s="218" t="s">
        <v>201</v>
      </c>
      <c r="N1" s="218" t="s">
        <v>353</v>
      </c>
      <c r="O1" s="218" t="s">
        <v>202</v>
      </c>
      <c r="P1" s="219" t="s">
        <v>203</v>
      </c>
      <c r="Q1" s="218" t="s">
        <v>204</v>
      </c>
      <c r="R1" s="218" t="s">
        <v>99</v>
      </c>
      <c r="S1" s="220" t="s">
        <v>205</v>
      </c>
      <c r="T1" s="219" t="s">
        <v>206</v>
      </c>
      <c r="U1" s="218" t="s">
        <v>204</v>
      </c>
      <c r="V1" s="218" t="s">
        <v>99</v>
      </c>
      <c r="W1" s="220" t="s">
        <v>205</v>
      </c>
      <c r="X1" s="221" t="s">
        <v>207</v>
      </c>
      <c r="Y1" s="218" t="s">
        <v>204</v>
      </c>
      <c r="Z1" s="218" t="s">
        <v>99</v>
      </c>
      <c r="AA1" s="220" t="s">
        <v>205</v>
      </c>
      <c r="AB1" s="219" t="s">
        <v>208</v>
      </c>
      <c r="AC1" s="218" t="s">
        <v>204</v>
      </c>
      <c r="AD1" s="218" t="s">
        <v>99</v>
      </c>
      <c r="AE1" s="222" t="s">
        <v>209</v>
      </c>
      <c r="AF1" s="221" t="s">
        <v>210</v>
      </c>
      <c r="AG1" s="218" t="s">
        <v>204</v>
      </c>
      <c r="AH1" s="218" t="s">
        <v>99</v>
      </c>
      <c r="AI1" s="222" t="s">
        <v>209</v>
      </c>
      <c r="AJ1" s="221" t="s">
        <v>211</v>
      </c>
      <c r="AK1" s="218" t="s">
        <v>204</v>
      </c>
      <c r="AL1" s="218" t="s">
        <v>99</v>
      </c>
      <c r="AM1" s="222" t="s">
        <v>209</v>
      </c>
      <c r="AN1" s="221" t="s">
        <v>212</v>
      </c>
      <c r="AO1" s="218" t="s">
        <v>204</v>
      </c>
      <c r="AP1" s="218" t="s">
        <v>99</v>
      </c>
      <c r="AQ1" s="222" t="s">
        <v>209</v>
      </c>
      <c r="AR1" s="221" t="s">
        <v>213</v>
      </c>
      <c r="AS1" s="218" t="s">
        <v>204</v>
      </c>
      <c r="AT1" s="218" t="s">
        <v>99</v>
      </c>
      <c r="AU1" s="222" t="s">
        <v>209</v>
      </c>
      <c r="AV1" s="221" t="s">
        <v>214</v>
      </c>
      <c r="AW1" s="218" t="s">
        <v>204</v>
      </c>
      <c r="AX1" s="218" t="s">
        <v>99</v>
      </c>
      <c r="AY1" s="222" t="s">
        <v>209</v>
      </c>
      <c r="AZ1" s="221" t="s">
        <v>215</v>
      </c>
      <c r="BA1" s="223" t="s">
        <v>216</v>
      </c>
      <c r="BB1" s="224" t="s">
        <v>217</v>
      </c>
      <c r="BC1" s="223" t="s">
        <v>218</v>
      </c>
      <c r="BD1" s="225" t="s">
        <v>219</v>
      </c>
      <c r="BE1" s="225" t="s">
        <v>284</v>
      </c>
      <c r="BJ1" s="283"/>
      <c r="BX1" s="283"/>
    </row>
    <row r="2" spans="1:76" ht="15.75" customHeight="1" x14ac:dyDescent="0.3">
      <c r="A2" s="201">
        <v>2</v>
      </c>
      <c r="B2" s="201" t="str">
        <f t="shared" ref="B2:B33" si="0">IF(A2=BE2,"v","x")</f>
        <v>v</v>
      </c>
      <c r="C2" s="201"/>
      <c r="D2" s="336"/>
      <c r="E2" s="312" t="s">
        <v>354</v>
      </c>
      <c r="F2" s="337" t="s">
        <v>355</v>
      </c>
      <c r="G2" s="240" t="s">
        <v>321</v>
      </c>
      <c r="H2" s="229">
        <f t="shared" ref="H2:H33" si="1">SUM(L2+P2+T2+X2+AB2+AF2+AJ2+AN2+AR2+AV2+AZ2)</f>
        <v>228.66666666666669</v>
      </c>
      <c r="I2" s="338">
        <v>2008</v>
      </c>
      <c r="J2" s="339">
        <f t="shared" ref="J2:J33" si="2">SUM(2019-I2)</f>
        <v>11</v>
      </c>
      <c r="K2" s="205">
        <f t="shared" ref="K2:K33" si="3">H2-L2</f>
        <v>228.66666666666669</v>
      </c>
      <c r="L2" s="217"/>
      <c r="M2" s="233">
        <v>1</v>
      </c>
      <c r="N2" s="233"/>
      <c r="O2" s="233"/>
      <c r="P2" s="221">
        <f t="shared" ref="P2:P33" si="4">SUM(N2*10+O2)/M2*10</f>
        <v>0</v>
      </c>
      <c r="Q2" s="233">
        <v>1</v>
      </c>
      <c r="R2" s="233"/>
      <c r="S2" s="233"/>
      <c r="T2" s="221">
        <f t="shared" ref="T2:T33" si="5">SUM(R2*10+S2)/Q2*10</f>
        <v>0</v>
      </c>
      <c r="U2" s="233">
        <v>14</v>
      </c>
      <c r="V2" s="233">
        <v>2</v>
      </c>
      <c r="W2" s="233">
        <v>32</v>
      </c>
      <c r="X2" s="221">
        <f t="shared" ref="X2:X33" si="6">SUM(V2*10+W2)/U2*10</f>
        <v>37.142857142857146</v>
      </c>
      <c r="Y2" s="233">
        <v>21</v>
      </c>
      <c r="Z2" s="233">
        <v>6</v>
      </c>
      <c r="AA2" s="233">
        <v>64</v>
      </c>
      <c r="AB2" s="221">
        <f t="shared" ref="AB2:AB33" si="7">SUM(Z2*10+AA2)/Y2*10</f>
        <v>59.047619047619051</v>
      </c>
      <c r="AC2" s="233">
        <v>20</v>
      </c>
      <c r="AD2" s="233">
        <v>4</v>
      </c>
      <c r="AE2" s="233">
        <v>59</v>
      </c>
      <c r="AF2" s="340">
        <f t="shared" ref="AF2:AF33" si="8">SUM(AD2*10+AE2)/AC2*10</f>
        <v>49.5</v>
      </c>
      <c r="AG2" s="233">
        <v>21</v>
      </c>
      <c r="AH2" s="233">
        <v>2</v>
      </c>
      <c r="AI2" s="233">
        <v>44</v>
      </c>
      <c r="AJ2" s="340">
        <f t="shared" ref="AJ2:AJ33" si="9">SUM(AH2*10+AI2)/AG2*10</f>
        <v>30.476190476190474</v>
      </c>
      <c r="AK2" s="233">
        <v>12</v>
      </c>
      <c r="AL2" s="233">
        <v>3</v>
      </c>
      <c r="AM2" s="233">
        <v>33</v>
      </c>
      <c r="AN2" s="341">
        <f t="shared" ref="AN2:AN33" si="10">SUM(AL2*10+AM2)/AK2*10</f>
        <v>52.5</v>
      </c>
      <c r="AO2" s="233">
        <v>1</v>
      </c>
      <c r="AP2" s="233"/>
      <c r="AQ2" s="233"/>
      <c r="AR2" s="342">
        <f t="shared" ref="AR2:AR33" si="11">SUM(AP2*10+AQ2)/AO2*10</f>
        <v>0</v>
      </c>
      <c r="AS2" s="233">
        <v>1</v>
      </c>
      <c r="AT2" s="233"/>
      <c r="AU2" s="233"/>
      <c r="AV2" s="221">
        <f t="shared" ref="AV2:AV33" si="12">SUM(AT2*10+AU2)/AS2*10</f>
        <v>0</v>
      </c>
      <c r="AW2" s="233">
        <v>1</v>
      </c>
      <c r="AX2" s="233"/>
      <c r="AY2" s="233"/>
      <c r="AZ2" s="221">
        <f>SUM(AX2*10+AY2)/AW2*10</f>
        <v>0</v>
      </c>
      <c r="BA2" s="205">
        <f t="shared" ref="BA2:BA14" si="13">IF(H2&lt;250,0,IF(H2&lt;500,250,IF(H2&lt;750,"500",IF(H2&lt;1000,750,IF(H2&lt;1500,1000,IF(H2&lt;2000,1500,IF(H2&lt;2500,2000,IF(H2&lt;3000,2500,3000))))))))</f>
        <v>0</v>
      </c>
      <c r="BB2" s="235">
        <v>0</v>
      </c>
      <c r="BC2" s="205">
        <f t="shared" ref="BC2:BC33" si="14">BA2-BB2</f>
        <v>0</v>
      </c>
      <c r="BD2" s="205" t="str">
        <f t="shared" ref="BD2:BD33" si="15">IF(BC2=0,"geen actie",CONCATENATE("diploma uitschrijven: ",BA2," punten"))</f>
        <v>geen actie</v>
      </c>
      <c r="BE2" s="201">
        <v>2</v>
      </c>
    </row>
    <row r="3" spans="1:76" ht="17.25" customHeight="1" x14ac:dyDescent="0.3">
      <c r="A3" s="201">
        <v>3</v>
      </c>
      <c r="B3" s="201" t="str">
        <f t="shared" si="0"/>
        <v>v</v>
      </c>
      <c r="C3" s="201"/>
      <c r="D3" s="343"/>
      <c r="E3" s="312" t="s">
        <v>356</v>
      </c>
      <c r="F3" s="337"/>
      <c r="G3" s="240" t="s">
        <v>315</v>
      </c>
      <c r="H3" s="229">
        <f t="shared" si="1"/>
        <v>80.714285714285708</v>
      </c>
      <c r="I3" s="338">
        <v>2008</v>
      </c>
      <c r="J3" s="339">
        <f t="shared" si="2"/>
        <v>11</v>
      </c>
      <c r="K3" s="205">
        <f t="shared" si="3"/>
        <v>80.714285714285708</v>
      </c>
      <c r="L3" s="217"/>
      <c r="M3" s="233">
        <v>1</v>
      </c>
      <c r="N3" s="233"/>
      <c r="O3" s="233"/>
      <c r="P3" s="221">
        <f t="shared" si="4"/>
        <v>0</v>
      </c>
      <c r="Q3" s="233">
        <v>1</v>
      </c>
      <c r="R3" s="233"/>
      <c r="S3" s="233"/>
      <c r="T3" s="221">
        <f t="shared" si="5"/>
        <v>0</v>
      </c>
      <c r="U3" s="233">
        <v>14</v>
      </c>
      <c r="V3" s="233">
        <v>6</v>
      </c>
      <c r="W3" s="233">
        <v>53</v>
      </c>
      <c r="X3" s="221">
        <f t="shared" si="6"/>
        <v>80.714285714285708</v>
      </c>
      <c r="Y3" s="233">
        <v>1</v>
      </c>
      <c r="Z3" s="233"/>
      <c r="AA3" s="233"/>
      <c r="AB3" s="221">
        <f t="shared" si="7"/>
        <v>0</v>
      </c>
      <c r="AC3" s="233">
        <v>1</v>
      </c>
      <c r="AD3" s="233"/>
      <c r="AE3" s="233"/>
      <c r="AF3" s="340">
        <f t="shared" si="8"/>
        <v>0</v>
      </c>
      <c r="AG3" s="233">
        <v>1</v>
      </c>
      <c r="AH3" s="233"/>
      <c r="AI3" s="233"/>
      <c r="AJ3" s="340">
        <f t="shared" si="9"/>
        <v>0</v>
      </c>
      <c r="AK3" s="233">
        <v>1</v>
      </c>
      <c r="AL3" s="233"/>
      <c r="AM3" s="233"/>
      <c r="AN3" s="341">
        <f t="shared" si="10"/>
        <v>0</v>
      </c>
      <c r="AO3" s="233">
        <v>1</v>
      </c>
      <c r="AP3" s="233"/>
      <c r="AQ3" s="233"/>
      <c r="AR3" s="342">
        <f t="shared" si="11"/>
        <v>0</v>
      </c>
      <c r="AS3" s="233">
        <v>1</v>
      </c>
      <c r="AT3" s="233"/>
      <c r="AU3" s="233"/>
      <c r="AV3" s="221">
        <f t="shared" si="12"/>
        <v>0</v>
      </c>
      <c r="AW3" s="233">
        <v>1</v>
      </c>
      <c r="AX3" s="233"/>
      <c r="AY3" s="233"/>
      <c r="AZ3" s="221">
        <f>SUM(AX3*10+AY3)/AW3*10</f>
        <v>0</v>
      </c>
      <c r="BA3" s="205">
        <f t="shared" si="13"/>
        <v>0</v>
      </c>
      <c r="BB3" s="235">
        <v>0</v>
      </c>
      <c r="BC3" s="205">
        <f t="shared" si="14"/>
        <v>0</v>
      </c>
      <c r="BD3" s="205" t="str">
        <f t="shared" si="15"/>
        <v>geen actie</v>
      </c>
      <c r="BE3" s="201">
        <v>3</v>
      </c>
    </row>
    <row r="4" spans="1:76" ht="18" customHeight="1" x14ac:dyDescent="0.3">
      <c r="A4" s="201">
        <v>5</v>
      </c>
      <c r="B4" s="201" t="str">
        <f t="shared" si="0"/>
        <v>v</v>
      </c>
      <c r="C4" s="201"/>
      <c r="D4" s="336"/>
      <c r="E4" s="312" t="s">
        <v>357</v>
      </c>
      <c r="F4" s="338">
        <v>117031</v>
      </c>
      <c r="G4" s="240" t="s">
        <v>358</v>
      </c>
      <c r="H4" s="229">
        <f t="shared" si="1"/>
        <v>1272.9734030589291</v>
      </c>
      <c r="I4" s="206">
        <v>2008</v>
      </c>
      <c r="J4" s="339">
        <f t="shared" si="2"/>
        <v>11</v>
      </c>
      <c r="K4" s="205">
        <f t="shared" si="3"/>
        <v>445.48332369385002</v>
      </c>
      <c r="L4" s="217">
        <v>827.49007936507905</v>
      </c>
      <c r="M4" s="233">
        <v>13</v>
      </c>
      <c r="N4" s="233">
        <v>1</v>
      </c>
      <c r="O4" s="233">
        <v>31</v>
      </c>
      <c r="P4" s="221">
        <f t="shared" si="4"/>
        <v>31.538461538461537</v>
      </c>
      <c r="Q4" s="233">
        <v>15</v>
      </c>
      <c r="R4" s="233">
        <v>3</v>
      </c>
      <c r="S4" s="233">
        <v>39</v>
      </c>
      <c r="T4" s="221">
        <f t="shared" si="5"/>
        <v>46</v>
      </c>
      <c r="U4" s="233">
        <v>14</v>
      </c>
      <c r="V4" s="233">
        <v>12</v>
      </c>
      <c r="W4" s="233">
        <v>67</v>
      </c>
      <c r="X4" s="221">
        <f t="shared" si="6"/>
        <v>133.57142857142858</v>
      </c>
      <c r="Y4" s="233">
        <v>1</v>
      </c>
      <c r="Z4" s="233"/>
      <c r="AA4" s="233"/>
      <c r="AB4" s="221">
        <f t="shared" si="7"/>
        <v>0</v>
      </c>
      <c r="AC4" s="233">
        <v>19</v>
      </c>
      <c r="AD4" s="233">
        <v>5</v>
      </c>
      <c r="AE4" s="233">
        <v>61</v>
      </c>
      <c r="AF4" s="340">
        <f t="shared" si="8"/>
        <v>58.421052631578945</v>
      </c>
      <c r="AG4" s="233">
        <v>21</v>
      </c>
      <c r="AH4" s="233">
        <v>15</v>
      </c>
      <c r="AI4" s="233">
        <v>55</v>
      </c>
      <c r="AJ4" s="340">
        <f t="shared" si="9"/>
        <v>97.61904761904762</v>
      </c>
      <c r="AK4" s="233">
        <v>12</v>
      </c>
      <c r="AL4" s="233">
        <v>5</v>
      </c>
      <c r="AM4" s="233">
        <v>44</v>
      </c>
      <c r="AN4" s="341">
        <f t="shared" si="10"/>
        <v>78.333333333333329</v>
      </c>
      <c r="AO4" s="233">
        <v>1</v>
      </c>
      <c r="AP4" s="233"/>
      <c r="AQ4" s="233"/>
      <c r="AR4" s="342">
        <f t="shared" si="11"/>
        <v>0</v>
      </c>
      <c r="AS4" s="233">
        <v>1</v>
      </c>
      <c r="AT4" s="233"/>
      <c r="AU4" s="233"/>
      <c r="AV4" s="221">
        <f t="shared" si="12"/>
        <v>0</v>
      </c>
      <c r="AW4" s="233">
        <v>1</v>
      </c>
      <c r="AX4" s="233"/>
      <c r="AY4" s="233"/>
      <c r="AZ4" s="221">
        <f>SUM(AX4*10+AY4)/AW4*10</f>
        <v>0</v>
      </c>
      <c r="BA4" s="205">
        <f t="shared" si="13"/>
        <v>1000</v>
      </c>
      <c r="BB4" s="235">
        <v>1000</v>
      </c>
      <c r="BC4" s="205">
        <f t="shared" si="14"/>
        <v>0</v>
      </c>
      <c r="BD4" s="205" t="str">
        <f t="shared" si="15"/>
        <v>geen actie</v>
      </c>
      <c r="BE4" s="201">
        <v>5</v>
      </c>
    </row>
    <row r="5" spans="1:76" ht="23.25" customHeight="1" x14ac:dyDescent="0.3">
      <c r="A5" s="201">
        <v>10</v>
      </c>
      <c r="B5" s="201" t="str">
        <f t="shared" si="0"/>
        <v>v</v>
      </c>
      <c r="C5" s="201"/>
      <c r="D5" s="336"/>
      <c r="E5" s="312" t="s">
        <v>359</v>
      </c>
      <c r="F5" s="338">
        <v>117768</v>
      </c>
      <c r="G5" s="240" t="s">
        <v>223</v>
      </c>
      <c r="H5" s="229">
        <f t="shared" si="1"/>
        <v>333.9194139194139</v>
      </c>
      <c r="I5" s="206">
        <v>2007</v>
      </c>
      <c r="J5" s="339">
        <f t="shared" si="2"/>
        <v>12</v>
      </c>
      <c r="K5" s="205">
        <f t="shared" si="3"/>
        <v>333.9194139194139</v>
      </c>
      <c r="L5" s="217">
        <v>0</v>
      </c>
      <c r="M5" s="233">
        <v>13</v>
      </c>
      <c r="N5" s="233">
        <v>7</v>
      </c>
      <c r="O5" s="233">
        <v>49</v>
      </c>
      <c r="P5" s="221">
        <f t="shared" si="4"/>
        <v>91.538461538461533</v>
      </c>
      <c r="Q5" s="233">
        <v>1</v>
      </c>
      <c r="R5" s="233"/>
      <c r="S5" s="233"/>
      <c r="T5" s="221">
        <f t="shared" si="5"/>
        <v>0</v>
      </c>
      <c r="U5" s="233">
        <v>14</v>
      </c>
      <c r="V5" s="233">
        <v>12</v>
      </c>
      <c r="W5" s="233">
        <v>66</v>
      </c>
      <c r="X5" s="221">
        <f t="shared" si="6"/>
        <v>132.85714285714286</v>
      </c>
      <c r="Y5" s="233">
        <v>21</v>
      </c>
      <c r="Z5" s="233">
        <v>14</v>
      </c>
      <c r="AA5" s="233">
        <v>90</v>
      </c>
      <c r="AB5" s="221">
        <f t="shared" si="7"/>
        <v>109.52380952380952</v>
      </c>
      <c r="AC5" s="233">
        <v>1</v>
      </c>
      <c r="AD5" s="233"/>
      <c r="AE5" s="233"/>
      <c r="AF5" s="340">
        <f t="shared" si="8"/>
        <v>0</v>
      </c>
      <c r="AG5" s="233">
        <v>1</v>
      </c>
      <c r="AH5" s="233"/>
      <c r="AI5" s="233"/>
      <c r="AJ5" s="340">
        <f t="shared" si="9"/>
        <v>0</v>
      </c>
      <c r="AK5" s="233">
        <v>1</v>
      </c>
      <c r="AL5" s="233"/>
      <c r="AM5" s="233"/>
      <c r="AN5" s="341">
        <f t="shared" si="10"/>
        <v>0</v>
      </c>
      <c r="AO5" s="233">
        <v>1</v>
      </c>
      <c r="AP5" s="233"/>
      <c r="AQ5" s="233"/>
      <c r="AR5" s="342">
        <f t="shared" si="11"/>
        <v>0</v>
      </c>
      <c r="AS5" s="233">
        <v>1</v>
      </c>
      <c r="AT5" s="233"/>
      <c r="AU5" s="233"/>
      <c r="AV5" s="221">
        <f t="shared" si="12"/>
        <v>0</v>
      </c>
      <c r="AW5" s="233">
        <v>1</v>
      </c>
      <c r="AX5" s="233"/>
      <c r="AY5" s="233"/>
      <c r="AZ5" s="221">
        <f>SUM(AX5*10+AY5)/AW5*10</f>
        <v>0</v>
      </c>
      <c r="BA5" s="205">
        <f t="shared" si="13"/>
        <v>250</v>
      </c>
      <c r="BB5" s="235">
        <v>250</v>
      </c>
      <c r="BC5" s="205">
        <f t="shared" si="14"/>
        <v>0</v>
      </c>
      <c r="BD5" s="205" t="str">
        <f t="shared" si="15"/>
        <v>geen actie</v>
      </c>
      <c r="BE5" s="201">
        <v>10</v>
      </c>
    </row>
    <row r="6" spans="1:76" ht="17.25" customHeight="1" x14ac:dyDescent="0.3">
      <c r="A6" s="201">
        <v>4</v>
      </c>
      <c r="B6" s="201" t="str">
        <f t="shared" si="0"/>
        <v>v</v>
      </c>
      <c r="C6" s="201"/>
      <c r="D6" s="542"/>
      <c r="E6" s="312" t="s">
        <v>570</v>
      </c>
      <c r="F6" s="338"/>
      <c r="G6" s="240" t="s">
        <v>328</v>
      </c>
      <c r="H6" s="229">
        <f t="shared" si="1"/>
        <v>48.333333333333329</v>
      </c>
      <c r="I6" s="206">
        <v>2009</v>
      </c>
      <c r="J6" s="339">
        <f t="shared" si="2"/>
        <v>10</v>
      </c>
      <c r="K6" s="205">
        <f t="shared" si="3"/>
        <v>48.333333333333329</v>
      </c>
      <c r="L6" s="217"/>
      <c r="M6" s="233">
        <v>1</v>
      </c>
      <c r="N6" s="233"/>
      <c r="O6" s="233"/>
      <c r="P6" s="221">
        <f t="shared" si="4"/>
        <v>0</v>
      </c>
      <c r="Q6" s="233">
        <v>1</v>
      </c>
      <c r="R6" s="233"/>
      <c r="S6" s="233"/>
      <c r="T6" s="221">
        <f t="shared" si="5"/>
        <v>0</v>
      </c>
      <c r="U6" s="233">
        <v>1</v>
      </c>
      <c r="V6" s="233"/>
      <c r="W6" s="233"/>
      <c r="X6" s="221">
        <f t="shared" si="6"/>
        <v>0</v>
      </c>
      <c r="Y6" s="233">
        <v>1</v>
      </c>
      <c r="Z6" s="233"/>
      <c r="AA6" s="233"/>
      <c r="AB6" s="221">
        <f t="shared" si="7"/>
        <v>0</v>
      </c>
      <c r="AC6" s="233">
        <v>1</v>
      </c>
      <c r="AD6" s="233"/>
      <c r="AE6" s="233"/>
      <c r="AF6" s="340">
        <f t="shared" si="8"/>
        <v>0</v>
      </c>
      <c r="AG6" s="233">
        <v>1</v>
      </c>
      <c r="AH6" s="233"/>
      <c r="AI6" s="233"/>
      <c r="AJ6" s="340">
        <f t="shared" si="9"/>
        <v>0</v>
      </c>
      <c r="AK6" s="233">
        <v>12</v>
      </c>
      <c r="AL6" s="233">
        <v>2</v>
      </c>
      <c r="AM6" s="233">
        <v>38</v>
      </c>
      <c r="AN6" s="341">
        <f t="shared" si="10"/>
        <v>48.333333333333329</v>
      </c>
      <c r="AO6" s="233">
        <v>1</v>
      </c>
      <c r="AP6" s="233"/>
      <c r="AQ6" s="233"/>
      <c r="AR6" s="342">
        <f t="shared" si="11"/>
        <v>0</v>
      </c>
      <c r="AS6" s="233">
        <v>1</v>
      </c>
      <c r="AT6" s="233"/>
      <c r="AU6" s="233"/>
      <c r="AV6" s="221">
        <f t="shared" si="12"/>
        <v>0</v>
      </c>
      <c r="AW6" s="233">
        <v>1</v>
      </c>
      <c r="AX6" s="233"/>
      <c r="AY6" s="233"/>
      <c r="AZ6" s="221">
        <f>SUM(AX6*10+AY6)/AW6*10</f>
        <v>0</v>
      </c>
      <c r="BA6" s="205">
        <f t="shared" si="13"/>
        <v>0</v>
      </c>
      <c r="BB6" s="235">
        <v>0</v>
      </c>
      <c r="BC6" s="205">
        <f t="shared" si="14"/>
        <v>0</v>
      </c>
      <c r="BD6" s="205" t="str">
        <f t="shared" si="15"/>
        <v>geen actie</v>
      </c>
      <c r="BE6" s="201">
        <v>4</v>
      </c>
    </row>
    <row r="7" spans="1:76" ht="17.25" customHeight="1" x14ac:dyDescent="0.3">
      <c r="A7" s="201">
        <v>7</v>
      </c>
      <c r="B7" s="201" t="str">
        <f t="shared" si="0"/>
        <v>v</v>
      </c>
      <c r="C7" s="201"/>
      <c r="D7" s="336"/>
      <c r="E7" s="312" t="s">
        <v>360</v>
      </c>
      <c r="F7" s="338">
        <v>117781</v>
      </c>
      <c r="G7" s="240" t="s">
        <v>240</v>
      </c>
      <c r="H7" s="229">
        <f t="shared" si="1"/>
        <v>208.75939849624058</v>
      </c>
      <c r="I7" s="206">
        <v>2006</v>
      </c>
      <c r="J7" s="339">
        <f t="shared" si="2"/>
        <v>13</v>
      </c>
      <c r="K7" s="205">
        <f t="shared" si="3"/>
        <v>208.75939849624058</v>
      </c>
      <c r="L7" s="217"/>
      <c r="M7" s="233">
        <v>1</v>
      </c>
      <c r="N7" s="233"/>
      <c r="O7" s="233"/>
      <c r="P7" s="221">
        <f t="shared" si="4"/>
        <v>0</v>
      </c>
      <c r="Q7" s="233">
        <v>1</v>
      </c>
      <c r="R7" s="233"/>
      <c r="S7" s="233"/>
      <c r="T7" s="221">
        <f t="shared" si="5"/>
        <v>0</v>
      </c>
      <c r="U7" s="233">
        <v>14</v>
      </c>
      <c r="V7" s="233">
        <v>9</v>
      </c>
      <c r="W7" s="233">
        <v>59</v>
      </c>
      <c r="X7" s="221">
        <f t="shared" si="6"/>
        <v>106.42857142857142</v>
      </c>
      <c r="Y7" s="233">
        <v>21</v>
      </c>
      <c r="Z7" s="233">
        <v>5</v>
      </c>
      <c r="AA7" s="233">
        <v>61</v>
      </c>
      <c r="AB7" s="221">
        <f t="shared" si="7"/>
        <v>52.857142857142854</v>
      </c>
      <c r="AC7" s="233">
        <v>19</v>
      </c>
      <c r="AD7" s="233">
        <v>4</v>
      </c>
      <c r="AE7" s="233">
        <v>54</v>
      </c>
      <c r="AF7" s="340">
        <f t="shared" si="8"/>
        <v>49.473684210526315</v>
      </c>
      <c r="AG7" s="233">
        <v>1</v>
      </c>
      <c r="AH7" s="233"/>
      <c r="AI7" s="233"/>
      <c r="AJ7" s="340">
        <f t="shared" si="9"/>
        <v>0</v>
      </c>
      <c r="AK7" s="233">
        <v>1</v>
      </c>
      <c r="AL7" s="233"/>
      <c r="AM7" s="233"/>
      <c r="AN7" s="341">
        <f t="shared" si="10"/>
        <v>0</v>
      </c>
      <c r="AO7" s="233">
        <v>1</v>
      </c>
      <c r="AP7" s="233"/>
      <c r="AQ7" s="233"/>
      <c r="AR7" s="342">
        <f t="shared" si="11"/>
        <v>0</v>
      </c>
      <c r="AS7" s="233">
        <v>1</v>
      </c>
      <c r="AT7" s="233"/>
      <c r="AU7" s="233"/>
      <c r="AV7" s="221">
        <f t="shared" si="12"/>
        <v>0</v>
      </c>
      <c r="AW7" s="233">
        <v>1</v>
      </c>
      <c r="AX7" s="233"/>
      <c r="AY7" s="233"/>
      <c r="AZ7" s="221">
        <f>SUM(AX7*10+AY7/2)/AW7*10</f>
        <v>0</v>
      </c>
      <c r="BA7" s="205">
        <f t="shared" si="13"/>
        <v>0</v>
      </c>
      <c r="BB7" s="235">
        <v>0</v>
      </c>
      <c r="BC7" s="205">
        <f t="shared" si="14"/>
        <v>0</v>
      </c>
      <c r="BD7" s="205" t="str">
        <f t="shared" si="15"/>
        <v>geen actie</v>
      </c>
      <c r="BE7" s="201">
        <v>7</v>
      </c>
    </row>
    <row r="8" spans="1:76" ht="17.25" customHeight="1" x14ac:dyDescent="0.3">
      <c r="A8" s="201">
        <v>11</v>
      </c>
      <c r="B8" s="201" t="str">
        <f t="shared" si="0"/>
        <v>v</v>
      </c>
      <c r="C8" s="201"/>
      <c r="D8" s="343"/>
      <c r="E8" s="312" t="s">
        <v>361</v>
      </c>
      <c r="F8" s="337" t="s">
        <v>362</v>
      </c>
      <c r="G8" s="240" t="s">
        <v>315</v>
      </c>
      <c r="H8" s="229">
        <f t="shared" si="1"/>
        <v>69.285714285714292</v>
      </c>
      <c r="I8" s="338">
        <v>2008</v>
      </c>
      <c r="J8" s="339">
        <f t="shared" si="2"/>
        <v>11</v>
      </c>
      <c r="K8" s="205">
        <f t="shared" si="3"/>
        <v>69.285714285714292</v>
      </c>
      <c r="L8" s="217"/>
      <c r="M8" s="233">
        <v>1</v>
      </c>
      <c r="N8" s="233"/>
      <c r="O8" s="233"/>
      <c r="P8" s="221">
        <f t="shared" si="4"/>
        <v>0</v>
      </c>
      <c r="Q8" s="233">
        <v>1</v>
      </c>
      <c r="R8" s="233"/>
      <c r="S8" s="233"/>
      <c r="T8" s="221">
        <f t="shared" si="5"/>
        <v>0</v>
      </c>
      <c r="U8" s="233">
        <v>14</v>
      </c>
      <c r="V8" s="233">
        <v>4</v>
      </c>
      <c r="W8" s="233">
        <v>57</v>
      </c>
      <c r="X8" s="221">
        <f t="shared" si="6"/>
        <v>69.285714285714292</v>
      </c>
      <c r="Y8" s="233">
        <v>1</v>
      </c>
      <c r="Z8" s="233"/>
      <c r="AA8" s="233"/>
      <c r="AB8" s="221">
        <f t="shared" si="7"/>
        <v>0</v>
      </c>
      <c r="AC8" s="233">
        <v>1</v>
      </c>
      <c r="AD8" s="233"/>
      <c r="AE8" s="233"/>
      <c r="AF8" s="340">
        <f t="shared" si="8"/>
        <v>0</v>
      </c>
      <c r="AG8" s="233">
        <v>1</v>
      </c>
      <c r="AH8" s="233"/>
      <c r="AI8" s="233"/>
      <c r="AJ8" s="340">
        <f t="shared" si="9"/>
        <v>0</v>
      </c>
      <c r="AK8" s="233">
        <v>1</v>
      </c>
      <c r="AL8" s="233"/>
      <c r="AM8" s="233"/>
      <c r="AN8" s="341">
        <f t="shared" si="10"/>
        <v>0</v>
      </c>
      <c r="AO8" s="233">
        <v>1</v>
      </c>
      <c r="AP8" s="233"/>
      <c r="AQ8" s="233"/>
      <c r="AR8" s="342">
        <f t="shared" si="11"/>
        <v>0</v>
      </c>
      <c r="AS8" s="233">
        <v>1</v>
      </c>
      <c r="AT8" s="233"/>
      <c r="AU8" s="233"/>
      <c r="AV8" s="221">
        <f t="shared" si="12"/>
        <v>0</v>
      </c>
      <c r="AW8" s="233">
        <v>1</v>
      </c>
      <c r="AX8" s="233"/>
      <c r="AY8" s="233"/>
      <c r="AZ8" s="221">
        <f t="shared" ref="AZ8:AZ39" si="16">SUM(AX8*10+AY8)/AW8*10</f>
        <v>0</v>
      </c>
      <c r="BA8" s="205">
        <f t="shared" si="13"/>
        <v>0</v>
      </c>
      <c r="BB8" s="235">
        <v>0</v>
      </c>
      <c r="BC8" s="205">
        <f t="shared" si="14"/>
        <v>0</v>
      </c>
      <c r="BD8" s="205" t="str">
        <f t="shared" si="15"/>
        <v>geen actie</v>
      </c>
      <c r="BE8" s="201">
        <v>11</v>
      </c>
    </row>
    <row r="9" spans="1:76" ht="17.25" customHeight="1" x14ac:dyDescent="0.3">
      <c r="A9" s="201">
        <v>14</v>
      </c>
      <c r="B9" s="201" t="str">
        <f t="shared" si="0"/>
        <v>v</v>
      </c>
      <c r="C9" s="201"/>
      <c r="D9" s="343"/>
      <c r="E9" s="312" t="s">
        <v>347</v>
      </c>
      <c r="F9" s="337"/>
      <c r="G9" s="303" t="s">
        <v>315</v>
      </c>
      <c r="H9" s="229">
        <f t="shared" si="1"/>
        <v>73.392857142857139</v>
      </c>
      <c r="I9" s="338">
        <v>2007</v>
      </c>
      <c r="J9" s="339">
        <f t="shared" si="2"/>
        <v>12</v>
      </c>
      <c r="K9" s="205">
        <f t="shared" si="3"/>
        <v>52.142857142857139</v>
      </c>
      <c r="L9" s="217">
        <v>21.25</v>
      </c>
      <c r="M9" s="233">
        <v>1</v>
      </c>
      <c r="N9" s="233"/>
      <c r="O9" s="233"/>
      <c r="P9" s="221">
        <f t="shared" si="4"/>
        <v>0</v>
      </c>
      <c r="Q9" s="233">
        <v>1</v>
      </c>
      <c r="R9" s="233"/>
      <c r="S9" s="233"/>
      <c r="T9" s="221">
        <f t="shared" si="5"/>
        <v>0</v>
      </c>
      <c r="U9" s="233">
        <v>14</v>
      </c>
      <c r="V9" s="233">
        <v>3</v>
      </c>
      <c r="W9" s="233">
        <v>43</v>
      </c>
      <c r="X9" s="221">
        <f t="shared" si="6"/>
        <v>52.142857142857146</v>
      </c>
      <c r="Y9" s="233">
        <v>1</v>
      </c>
      <c r="Z9" s="233"/>
      <c r="AA9" s="233"/>
      <c r="AB9" s="221">
        <f t="shared" si="7"/>
        <v>0</v>
      </c>
      <c r="AC9" s="233">
        <v>1</v>
      </c>
      <c r="AD9" s="233"/>
      <c r="AE9" s="233"/>
      <c r="AF9" s="340">
        <f t="shared" si="8"/>
        <v>0</v>
      </c>
      <c r="AG9" s="233">
        <v>1</v>
      </c>
      <c r="AH9" s="233"/>
      <c r="AI9" s="233"/>
      <c r="AJ9" s="340">
        <f t="shared" si="9"/>
        <v>0</v>
      </c>
      <c r="AK9" s="233">
        <v>1</v>
      </c>
      <c r="AL9" s="233"/>
      <c r="AM9" s="233"/>
      <c r="AN9" s="341">
        <f t="shared" si="10"/>
        <v>0</v>
      </c>
      <c r="AO9" s="233">
        <v>1</v>
      </c>
      <c r="AP9" s="233"/>
      <c r="AQ9" s="233"/>
      <c r="AR9" s="342">
        <f t="shared" si="11"/>
        <v>0</v>
      </c>
      <c r="AS9" s="233">
        <v>1</v>
      </c>
      <c r="AT9" s="233"/>
      <c r="AU9" s="233"/>
      <c r="AV9" s="221">
        <f t="shared" si="12"/>
        <v>0</v>
      </c>
      <c r="AW9" s="233">
        <v>1</v>
      </c>
      <c r="AX9" s="233"/>
      <c r="AY9" s="233"/>
      <c r="AZ9" s="221">
        <f t="shared" si="16"/>
        <v>0</v>
      </c>
      <c r="BA9" s="205">
        <f t="shared" si="13"/>
        <v>0</v>
      </c>
      <c r="BB9" s="235">
        <v>0</v>
      </c>
      <c r="BC9" s="205">
        <f t="shared" si="14"/>
        <v>0</v>
      </c>
      <c r="BD9" s="205" t="str">
        <f t="shared" si="15"/>
        <v>geen actie</v>
      </c>
      <c r="BE9" s="201">
        <v>14</v>
      </c>
      <c r="BF9" s="344"/>
    </row>
    <row r="10" spans="1:76" ht="17.25" customHeight="1" x14ac:dyDescent="0.3">
      <c r="A10" s="201">
        <v>15</v>
      </c>
      <c r="B10" s="201" t="str">
        <f t="shared" si="0"/>
        <v>v</v>
      </c>
      <c r="C10" s="201"/>
      <c r="D10" s="343"/>
      <c r="E10" s="312" t="s">
        <v>363</v>
      </c>
      <c r="F10" s="338">
        <v>117124</v>
      </c>
      <c r="G10" s="303" t="s">
        <v>328</v>
      </c>
      <c r="H10" s="229">
        <f t="shared" si="1"/>
        <v>50.714285714285708</v>
      </c>
      <c r="I10" s="206">
        <v>2009</v>
      </c>
      <c r="J10" s="339">
        <f t="shared" si="2"/>
        <v>10</v>
      </c>
      <c r="K10" s="205">
        <f t="shared" si="3"/>
        <v>50.714285714285708</v>
      </c>
      <c r="L10" s="217"/>
      <c r="M10" s="233">
        <v>1</v>
      </c>
      <c r="N10" s="233"/>
      <c r="O10" s="233"/>
      <c r="P10" s="221">
        <f t="shared" si="4"/>
        <v>0</v>
      </c>
      <c r="Q10" s="233">
        <v>1</v>
      </c>
      <c r="R10" s="233"/>
      <c r="S10" s="233"/>
      <c r="T10" s="221">
        <f t="shared" si="5"/>
        <v>0</v>
      </c>
      <c r="U10" s="233">
        <v>14</v>
      </c>
      <c r="V10" s="233">
        <v>3</v>
      </c>
      <c r="W10" s="233">
        <v>41</v>
      </c>
      <c r="X10" s="221">
        <f t="shared" si="6"/>
        <v>50.714285714285708</v>
      </c>
      <c r="Y10" s="233">
        <v>1</v>
      </c>
      <c r="Z10" s="233"/>
      <c r="AA10" s="233"/>
      <c r="AB10" s="221">
        <f t="shared" si="7"/>
        <v>0</v>
      </c>
      <c r="AC10" s="233">
        <v>1</v>
      </c>
      <c r="AD10" s="233"/>
      <c r="AE10" s="233"/>
      <c r="AF10" s="340">
        <f t="shared" si="8"/>
        <v>0</v>
      </c>
      <c r="AG10" s="233">
        <v>1</v>
      </c>
      <c r="AH10" s="233"/>
      <c r="AI10" s="233"/>
      <c r="AJ10" s="340">
        <f t="shared" si="9"/>
        <v>0</v>
      </c>
      <c r="AK10" s="233">
        <v>1</v>
      </c>
      <c r="AL10" s="233"/>
      <c r="AM10" s="233"/>
      <c r="AN10" s="341">
        <f t="shared" si="10"/>
        <v>0</v>
      </c>
      <c r="AO10" s="233">
        <v>1</v>
      </c>
      <c r="AP10" s="233"/>
      <c r="AQ10" s="233"/>
      <c r="AR10" s="342">
        <f t="shared" si="11"/>
        <v>0</v>
      </c>
      <c r="AS10" s="233">
        <v>1</v>
      </c>
      <c r="AT10" s="233"/>
      <c r="AU10" s="233"/>
      <c r="AV10" s="221">
        <f t="shared" si="12"/>
        <v>0</v>
      </c>
      <c r="AW10" s="233">
        <v>1</v>
      </c>
      <c r="AX10" s="233"/>
      <c r="AY10" s="233"/>
      <c r="AZ10" s="221">
        <f t="shared" si="16"/>
        <v>0</v>
      </c>
      <c r="BA10" s="205">
        <f t="shared" si="13"/>
        <v>0</v>
      </c>
      <c r="BB10" s="235">
        <v>0</v>
      </c>
      <c r="BC10" s="205">
        <f t="shared" si="14"/>
        <v>0</v>
      </c>
      <c r="BD10" s="205" t="str">
        <f t="shared" si="15"/>
        <v>geen actie</v>
      </c>
      <c r="BE10" s="201">
        <v>15</v>
      </c>
    </row>
    <row r="11" spans="1:76" ht="17.25" customHeight="1" x14ac:dyDescent="0.3">
      <c r="A11" s="201">
        <v>6</v>
      </c>
      <c r="B11" s="201" t="str">
        <f t="shared" si="0"/>
        <v>v</v>
      </c>
      <c r="C11" s="201"/>
      <c r="D11" s="254"/>
      <c r="E11" s="312"/>
      <c r="F11" s="337"/>
      <c r="G11" s="303"/>
      <c r="H11" s="229">
        <f t="shared" si="1"/>
        <v>0</v>
      </c>
      <c r="I11" s="338"/>
      <c r="J11" s="339">
        <f t="shared" si="2"/>
        <v>2019</v>
      </c>
      <c r="K11" s="205">
        <f t="shared" si="3"/>
        <v>0</v>
      </c>
      <c r="L11" s="217"/>
      <c r="M11" s="233">
        <v>1</v>
      </c>
      <c r="N11" s="233"/>
      <c r="O11" s="233"/>
      <c r="P11" s="221">
        <f t="shared" si="4"/>
        <v>0</v>
      </c>
      <c r="Q11" s="233">
        <v>1</v>
      </c>
      <c r="R11" s="233"/>
      <c r="S11" s="233"/>
      <c r="T11" s="221">
        <f t="shared" si="5"/>
        <v>0</v>
      </c>
      <c r="U11" s="233">
        <v>1</v>
      </c>
      <c r="V11" s="233"/>
      <c r="W11" s="233"/>
      <c r="X11" s="221">
        <f t="shared" si="6"/>
        <v>0</v>
      </c>
      <c r="Y11" s="233">
        <v>1</v>
      </c>
      <c r="Z11" s="233"/>
      <c r="AA11" s="233"/>
      <c r="AB11" s="221">
        <f t="shared" si="7"/>
        <v>0</v>
      </c>
      <c r="AC11" s="233">
        <v>1</v>
      </c>
      <c r="AD11" s="233"/>
      <c r="AE11" s="233"/>
      <c r="AF11" s="340">
        <f t="shared" si="8"/>
        <v>0</v>
      </c>
      <c r="AG11" s="233">
        <v>1</v>
      </c>
      <c r="AH11" s="233"/>
      <c r="AI11" s="233"/>
      <c r="AJ11" s="340">
        <f t="shared" si="9"/>
        <v>0</v>
      </c>
      <c r="AK11" s="233">
        <v>1</v>
      </c>
      <c r="AL11" s="233"/>
      <c r="AM11" s="233"/>
      <c r="AN11" s="341">
        <f t="shared" si="10"/>
        <v>0</v>
      </c>
      <c r="AO11" s="233">
        <v>1</v>
      </c>
      <c r="AP11" s="233"/>
      <c r="AQ11" s="233"/>
      <c r="AR11" s="342">
        <f t="shared" si="11"/>
        <v>0</v>
      </c>
      <c r="AS11" s="233">
        <v>1</v>
      </c>
      <c r="AT11" s="233"/>
      <c r="AU11" s="233"/>
      <c r="AV11" s="221">
        <f t="shared" si="12"/>
        <v>0</v>
      </c>
      <c r="AW11" s="233">
        <v>1</v>
      </c>
      <c r="AX11" s="233"/>
      <c r="AY11" s="233"/>
      <c r="AZ11" s="221">
        <f t="shared" si="16"/>
        <v>0</v>
      </c>
      <c r="BA11" s="205">
        <f t="shared" si="13"/>
        <v>0</v>
      </c>
      <c r="BB11" s="235">
        <v>0</v>
      </c>
      <c r="BC11" s="205">
        <f t="shared" si="14"/>
        <v>0</v>
      </c>
      <c r="BD11" s="205" t="str">
        <f t="shared" si="15"/>
        <v>geen actie</v>
      </c>
      <c r="BE11" s="201">
        <v>6</v>
      </c>
    </row>
    <row r="12" spans="1:76" ht="17.25" customHeight="1" x14ac:dyDescent="0.3">
      <c r="A12" s="201">
        <v>8</v>
      </c>
      <c r="B12" s="201" t="str">
        <f t="shared" si="0"/>
        <v>v</v>
      </c>
      <c r="C12" s="201"/>
      <c r="D12" s="254"/>
      <c r="E12" s="312"/>
      <c r="F12" s="338"/>
      <c r="G12" s="303"/>
      <c r="H12" s="229">
        <f t="shared" si="1"/>
        <v>0</v>
      </c>
      <c r="I12" s="206"/>
      <c r="J12" s="339">
        <f t="shared" si="2"/>
        <v>2019</v>
      </c>
      <c r="K12" s="205">
        <f t="shared" si="3"/>
        <v>0</v>
      </c>
      <c r="L12" s="217"/>
      <c r="M12" s="233">
        <v>1</v>
      </c>
      <c r="N12" s="233"/>
      <c r="O12" s="233"/>
      <c r="P12" s="221">
        <f t="shared" si="4"/>
        <v>0</v>
      </c>
      <c r="Q12" s="233">
        <v>1</v>
      </c>
      <c r="R12" s="233"/>
      <c r="S12" s="233"/>
      <c r="T12" s="221">
        <f t="shared" si="5"/>
        <v>0</v>
      </c>
      <c r="U12" s="233">
        <v>1</v>
      </c>
      <c r="V12" s="233"/>
      <c r="W12" s="233"/>
      <c r="X12" s="221">
        <f t="shared" si="6"/>
        <v>0</v>
      </c>
      <c r="Y12" s="233">
        <v>1</v>
      </c>
      <c r="Z12" s="233"/>
      <c r="AA12" s="233"/>
      <c r="AB12" s="221">
        <f t="shared" si="7"/>
        <v>0</v>
      </c>
      <c r="AC12" s="233">
        <v>1</v>
      </c>
      <c r="AD12" s="233"/>
      <c r="AE12" s="233"/>
      <c r="AF12" s="340">
        <f t="shared" si="8"/>
        <v>0</v>
      </c>
      <c r="AG12" s="233">
        <v>1</v>
      </c>
      <c r="AH12" s="233"/>
      <c r="AI12" s="233"/>
      <c r="AJ12" s="340">
        <f t="shared" si="9"/>
        <v>0</v>
      </c>
      <c r="AK12" s="233">
        <v>1</v>
      </c>
      <c r="AL12" s="233"/>
      <c r="AM12" s="233"/>
      <c r="AN12" s="341">
        <f t="shared" si="10"/>
        <v>0</v>
      </c>
      <c r="AO12" s="233">
        <v>1</v>
      </c>
      <c r="AP12" s="233"/>
      <c r="AQ12" s="233"/>
      <c r="AR12" s="342">
        <f t="shared" si="11"/>
        <v>0</v>
      </c>
      <c r="AS12" s="233">
        <v>1</v>
      </c>
      <c r="AT12" s="233"/>
      <c r="AU12" s="233"/>
      <c r="AV12" s="221">
        <f t="shared" si="12"/>
        <v>0</v>
      </c>
      <c r="AW12" s="233">
        <v>1</v>
      </c>
      <c r="AX12" s="233"/>
      <c r="AY12" s="233"/>
      <c r="AZ12" s="221">
        <f t="shared" si="16"/>
        <v>0</v>
      </c>
      <c r="BA12" s="205">
        <f t="shared" si="13"/>
        <v>0</v>
      </c>
      <c r="BB12" s="235">
        <v>0</v>
      </c>
      <c r="BC12" s="205">
        <f t="shared" si="14"/>
        <v>0</v>
      </c>
      <c r="BD12" s="205" t="str">
        <f t="shared" si="15"/>
        <v>geen actie</v>
      </c>
      <c r="BE12" s="201">
        <v>8</v>
      </c>
    </row>
    <row r="13" spans="1:76" ht="17.25" customHeight="1" x14ac:dyDescent="0.3">
      <c r="A13" s="201">
        <v>9</v>
      </c>
      <c r="B13" s="201" t="str">
        <f t="shared" si="0"/>
        <v>v</v>
      </c>
      <c r="C13" s="201"/>
      <c r="D13" s="254"/>
      <c r="E13" s="312"/>
      <c r="F13" s="337"/>
      <c r="G13" s="303"/>
      <c r="H13" s="229">
        <f t="shared" si="1"/>
        <v>0</v>
      </c>
      <c r="I13" s="338"/>
      <c r="J13" s="339">
        <f t="shared" si="2"/>
        <v>2019</v>
      </c>
      <c r="K13" s="205">
        <f t="shared" si="3"/>
        <v>0</v>
      </c>
      <c r="L13" s="217"/>
      <c r="M13" s="233">
        <v>1</v>
      </c>
      <c r="N13" s="233"/>
      <c r="O13" s="233"/>
      <c r="P13" s="221">
        <f t="shared" si="4"/>
        <v>0</v>
      </c>
      <c r="Q13" s="233">
        <v>1</v>
      </c>
      <c r="R13" s="233"/>
      <c r="S13" s="233"/>
      <c r="T13" s="221">
        <f t="shared" si="5"/>
        <v>0</v>
      </c>
      <c r="U13" s="233">
        <v>1</v>
      </c>
      <c r="V13" s="233"/>
      <c r="W13" s="233"/>
      <c r="X13" s="221">
        <f t="shared" si="6"/>
        <v>0</v>
      </c>
      <c r="Y13" s="233">
        <v>1</v>
      </c>
      <c r="Z13" s="233"/>
      <c r="AA13" s="233"/>
      <c r="AB13" s="221">
        <f t="shared" si="7"/>
        <v>0</v>
      </c>
      <c r="AC13" s="233">
        <v>1</v>
      </c>
      <c r="AD13" s="233"/>
      <c r="AE13" s="233"/>
      <c r="AF13" s="340">
        <f t="shared" si="8"/>
        <v>0</v>
      </c>
      <c r="AG13" s="233">
        <v>1</v>
      </c>
      <c r="AH13" s="233"/>
      <c r="AI13" s="233"/>
      <c r="AJ13" s="340">
        <f t="shared" si="9"/>
        <v>0</v>
      </c>
      <c r="AK13" s="233">
        <v>1</v>
      </c>
      <c r="AL13" s="233"/>
      <c r="AM13" s="233"/>
      <c r="AN13" s="341">
        <f t="shared" si="10"/>
        <v>0</v>
      </c>
      <c r="AO13" s="233">
        <v>1</v>
      </c>
      <c r="AP13" s="233"/>
      <c r="AQ13" s="233"/>
      <c r="AR13" s="342">
        <f t="shared" si="11"/>
        <v>0</v>
      </c>
      <c r="AS13" s="233">
        <v>1</v>
      </c>
      <c r="AT13" s="233"/>
      <c r="AU13" s="233"/>
      <c r="AV13" s="221">
        <f t="shared" si="12"/>
        <v>0</v>
      </c>
      <c r="AW13" s="233">
        <v>1</v>
      </c>
      <c r="AX13" s="233"/>
      <c r="AY13" s="233"/>
      <c r="AZ13" s="221">
        <f t="shared" si="16"/>
        <v>0</v>
      </c>
      <c r="BA13" s="205">
        <f t="shared" si="13"/>
        <v>0</v>
      </c>
      <c r="BB13" s="235">
        <v>0</v>
      </c>
      <c r="BC13" s="205">
        <f t="shared" si="14"/>
        <v>0</v>
      </c>
      <c r="BD13" s="205" t="str">
        <f t="shared" si="15"/>
        <v>geen actie</v>
      </c>
      <c r="BE13" s="201">
        <v>9</v>
      </c>
    </row>
    <row r="14" spans="1:76" ht="17.25" customHeight="1" x14ac:dyDescent="0.3">
      <c r="A14" s="201">
        <v>12</v>
      </c>
      <c r="B14" s="201" t="str">
        <f t="shared" si="0"/>
        <v>v</v>
      </c>
      <c r="C14" s="201"/>
      <c r="D14" s="254"/>
      <c r="E14" s="312"/>
      <c r="F14" s="338"/>
      <c r="G14" s="303"/>
      <c r="H14" s="229">
        <f t="shared" si="1"/>
        <v>0</v>
      </c>
      <c r="I14" s="206"/>
      <c r="J14" s="339">
        <f t="shared" si="2"/>
        <v>2019</v>
      </c>
      <c r="K14" s="205">
        <f t="shared" si="3"/>
        <v>0</v>
      </c>
      <c r="L14" s="217"/>
      <c r="M14" s="233">
        <v>1</v>
      </c>
      <c r="N14" s="233"/>
      <c r="O14" s="233"/>
      <c r="P14" s="221">
        <f t="shared" si="4"/>
        <v>0</v>
      </c>
      <c r="Q14" s="233">
        <v>1</v>
      </c>
      <c r="R14" s="233"/>
      <c r="S14" s="233"/>
      <c r="T14" s="221">
        <f t="shared" si="5"/>
        <v>0</v>
      </c>
      <c r="U14" s="233">
        <v>1</v>
      </c>
      <c r="V14" s="233"/>
      <c r="W14" s="233"/>
      <c r="X14" s="221">
        <f t="shared" si="6"/>
        <v>0</v>
      </c>
      <c r="Y14" s="233">
        <v>1</v>
      </c>
      <c r="Z14" s="233"/>
      <c r="AA14" s="233"/>
      <c r="AB14" s="221">
        <f t="shared" si="7"/>
        <v>0</v>
      </c>
      <c r="AC14" s="233">
        <v>1</v>
      </c>
      <c r="AD14" s="233"/>
      <c r="AE14" s="233"/>
      <c r="AF14" s="340">
        <f t="shared" si="8"/>
        <v>0</v>
      </c>
      <c r="AG14" s="233">
        <v>1</v>
      </c>
      <c r="AH14" s="233"/>
      <c r="AI14" s="233"/>
      <c r="AJ14" s="340">
        <f t="shared" si="9"/>
        <v>0</v>
      </c>
      <c r="AK14" s="233">
        <v>1</v>
      </c>
      <c r="AL14" s="233"/>
      <c r="AM14" s="233"/>
      <c r="AN14" s="341">
        <f t="shared" si="10"/>
        <v>0</v>
      </c>
      <c r="AO14" s="233">
        <v>1</v>
      </c>
      <c r="AP14" s="233"/>
      <c r="AQ14" s="233"/>
      <c r="AR14" s="342">
        <f t="shared" si="11"/>
        <v>0</v>
      </c>
      <c r="AS14" s="233">
        <v>1</v>
      </c>
      <c r="AT14" s="233"/>
      <c r="AU14" s="233"/>
      <c r="AV14" s="221">
        <f t="shared" si="12"/>
        <v>0</v>
      </c>
      <c r="AW14" s="233">
        <v>1</v>
      </c>
      <c r="AX14" s="233"/>
      <c r="AY14" s="233"/>
      <c r="AZ14" s="221">
        <f t="shared" si="16"/>
        <v>0</v>
      </c>
      <c r="BA14" s="205">
        <f t="shared" si="13"/>
        <v>0</v>
      </c>
      <c r="BB14" s="235">
        <v>0</v>
      </c>
      <c r="BC14" s="205">
        <f t="shared" si="14"/>
        <v>0</v>
      </c>
      <c r="BD14" s="272" t="str">
        <f t="shared" si="15"/>
        <v>geen actie</v>
      </c>
      <c r="BE14" s="201">
        <v>12</v>
      </c>
    </row>
    <row r="15" spans="1:76" ht="17.25" customHeight="1" x14ac:dyDescent="0.3">
      <c r="A15" s="201">
        <v>13</v>
      </c>
      <c r="B15" s="201" t="str">
        <f t="shared" si="0"/>
        <v>v</v>
      </c>
      <c r="C15" s="201"/>
      <c r="D15" s="254"/>
      <c r="E15" s="312"/>
      <c r="F15" s="337"/>
      <c r="G15" s="303"/>
      <c r="H15" s="229">
        <f t="shared" si="1"/>
        <v>0</v>
      </c>
      <c r="I15" s="338"/>
      <c r="J15" s="339">
        <f t="shared" si="2"/>
        <v>2019</v>
      </c>
      <c r="K15" s="205">
        <f t="shared" si="3"/>
        <v>0</v>
      </c>
      <c r="L15" s="217"/>
      <c r="M15" s="233">
        <v>1</v>
      </c>
      <c r="N15" s="233"/>
      <c r="O15" s="233"/>
      <c r="P15" s="221">
        <f t="shared" si="4"/>
        <v>0</v>
      </c>
      <c r="Q15" s="233">
        <v>1</v>
      </c>
      <c r="R15" s="233"/>
      <c r="S15" s="233"/>
      <c r="T15" s="221">
        <f t="shared" si="5"/>
        <v>0</v>
      </c>
      <c r="U15" s="233">
        <v>1</v>
      </c>
      <c r="V15" s="233"/>
      <c r="W15" s="233"/>
      <c r="X15" s="221">
        <f t="shared" si="6"/>
        <v>0</v>
      </c>
      <c r="Y15" s="233">
        <v>1</v>
      </c>
      <c r="Z15" s="233"/>
      <c r="AA15" s="233"/>
      <c r="AB15" s="221">
        <f t="shared" si="7"/>
        <v>0</v>
      </c>
      <c r="AC15" s="233">
        <v>1</v>
      </c>
      <c r="AD15" s="233"/>
      <c r="AE15" s="233"/>
      <c r="AF15" s="340">
        <f t="shared" si="8"/>
        <v>0</v>
      </c>
      <c r="AG15" s="233">
        <v>1</v>
      </c>
      <c r="AH15" s="233"/>
      <c r="AI15" s="233"/>
      <c r="AJ15" s="340">
        <f t="shared" si="9"/>
        <v>0</v>
      </c>
      <c r="AK15" s="233">
        <v>1</v>
      </c>
      <c r="AL15" s="233"/>
      <c r="AM15" s="233"/>
      <c r="AN15" s="341">
        <f t="shared" si="10"/>
        <v>0</v>
      </c>
      <c r="AO15" s="233">
        <v>1</v>
      </c>
      <c r="AP15" s="233"/>
      <c r="AQ15" s="233"/>
      <c r="AR15" s="342">
        <f t="shared" si="11"/>
        <v>0</v>
      </c>
      <c r="AS15" s="233">
        <v>1</v>
      </c>
      <c r="AT15" s="233"/>
      <c r="AU15" s="233"/>
      <c r="AV15" s="221">
        <f t="shared" si="12"/>
        <v>0</v>
      </c>
      <c r="AW15" s="233">
        <v>1</v>
      </c>
      <c r="AX15" s="233"/>
      <c r="AY15" s="233"/>
      <c r="AZ15" s="221">
        <f t="shared" si="16"/>
        <v>0</v>
      </c>
      <c r="BA15" s="205">
        <v>0</v>
      </c>
      <c r="BB15" s="235">
        <v>0</v>
      </c>
      <c r="BC15" s="205">
        <f t="shared" si="14"/>
        <v>0</v>
      </c>
      <c r="BD15" s="205" t="str">
        <f t="shared" si="15"/>
        <v>geen actie</v>
      </c>
      <c r="BE15" s="201">
        <v>13</v>
      </c>
    </row>
    <row r="16" spans="1:76" ht="17.25" customHeight="1" x14ac:dyDescent="0.3">
      <c r="A16" s="201">
        <v>16</v>
      </c>
      <c r="B16" s="201" t="str">
        <f t="shared" si="0"/>
        <v>v</v>
      </c>
      <c r="C16" s="201"/>
      <c r="D16" s="254"/>
      <c r="E16" s="312"/>
      <c r="F16" s="337"/>
      <c r="G16" s="303"/>
      <c r="H16" s="229">
        <f t="shared" si="1"/>
        <v>0</v>
      </c>
      <c r="I16" s="338"/>
      <c r="J16" s="339">
        <f t="shared" si="2"/>
        <v>2019</v>
      </c>
      <c r="K16" s="205">
        <f t="shared" si="3"/>
        <v>0</v>
      </c>
      <c r="L16" s="217"/>
      <c r="M16" s="233">
        <v>1</v>
      </c>
      <c r="N16" s="233"/>
      <c r="O16" s="233"/>
      <c r="P16" s="221">
        <f t="shared" si="4"/>
        <v>0</v>
      </c>
      <c r="Q16" s="233">
        <v>1</v>
      </c>
      <c r="R16" s="233"/>
      <c r="S16" s="233"/>
      <c r="T16" s="221">
        <f t="shared" si="5"/>
        <v>0</v>
      </c>
      <c r="U16" s="233">
        <v>1</v>
      </c>
      <c r="V16" s="233"/>
      <c r="W16" s="233"/>
      <c r="X16" s="221">
        <f t="shared" si="6"/>
        <v>0</v>
      </c>
      <c r="Y16" s="233">
        <v>1</v>
      </c>
      <c r="Z16" s="233"/>
      <c r="AA16" s="233"/>
      <c r="AB16" s="221">
        <f t="shared" si="7"/>
        <v>0</v>
      </c>
      <c r="AC16" s="233">
        <v>1</v>
      </c>
      <c r="AD16" s="233"/>
      <c r="AE16" s="233"/>
      <c r="AF16" s="340">
        <f t="shared" si="8"/>
        <v>0</v>
      </c>
      <c r="AG16" s="233">
        <v>1</v>
      </c>
      <c r="AH16" s="233"/>
      <c r="AI16" s="233"/>
      <c r="AJ16" s="340">
        <f t="shared" si="9"/>
        <v>0</v>
      </c>
      <c r="AK16" s="233">
        <v>1</v>
      </c>
      <c r="AL16" s="233"/>
      <c r="AM16" s="233"/>
      <c r="AN16" s="341">
        <f t="shared" si="10"/>
        <v>0</v>
      </c>
      <c r="AO16" s="233">
        <v>1</v>
      </c>
      <c r="AP16" s="233"/>
      <c r="AQ16" s="233"/>
      <c r="AR16" s="342">
        <f t="shared" si="11"/>
        <v>0</v>
      </c>
      <c r="AS16" s="233">
        <v>1</v>
      </c>
      <c r="AT16" s="233"/>
      <c r="AU16" s="233"/>
      <c r="AV16" s="221">
        <f t="shared" si="12"/>
        <v>0</v>
      </c>
      <c r="AW16" s="233">
        <v>1</v>
      </c>
      <c r="AX16" s="233"/>
      <c r="AY16" s="233"/>
      <c r="AZ16" s="221">
        <f t="shared" si="16"/>
        <v>0</v>
      </c>
      <c r="BA16" s="205">
        <f t="shared" ref="BA16:BA47" si="17">IF(H16&lt;250,0,IF(H16&lt;500,250,IF(H16&lt;750,"500",IF(H16&lt;1000,750,IF(H16&lt;1500,1000,IF(H16&lt;2000,1500,IF(H16&lt;2500,2000,IF(H16&lt;3000,2500,3000))))))))</f>
        <v>0</v>
      </c>
      <c r="BB16" s="235">
        <v>0</v>
      </c>
      <c r="BC16" s="205">
        <f t="shared" si="14"/>
        <v>0</v>
      </c>
      <c r="BD16" s="205" t="str">
        <f t="shared" si="15"/>
        <v>geen actie</v>
      </c>
      <c r="BE16" s="201">
        <v>16</v>
      </c>
    </row>
    <row r="17" spans="1:57" ht="17.25" customHeight="1" x14ac:dyDescent="0.3">
      <c r="A17" s="201">
        <v>17</v>
      </c>
      <c r="B17" s="201" t="str">
        <f t="shared" si="0"/>
        <v>v</v>
      </c>
      <c r="C17" s="201"/>
      <c r="D17" s="254"/>
      <c r="E17" s="312"/>
      <c r="F17" s="248"/>
      <c r="G17" s="240"/>
      <c r="H17" s="229">
        <f t="shared" si="1"/>
        <v>0</v>
      </c>
      <c r="I17" s="201"/>
      <c r="J17" s="339">
        <f t="shared" si="2"/>
        <v>2019</v>
      </c>
      <c r="K17" s="205">
        <f t="shared" si="3"/>
        <v>0</v>
      </c>
      <c r="L17" s="217"/>
      <c r="M17" s="233">
        <v>1</v>
      </c>
      <c r="N17" s="233"/>
      <c r="O17" s="233"/>
      <c r="P17" s="221">
        <f t="shared" si="4"/>
        <v>0</v>
      </c>
      <c r="Q17" s="233">
        <v>1</v>
      </c>
      <c r="R17" s="233"/>
      <c r="S17" s="233"/>
      <c r="T17" s="221">
        <f t="shared" si="5"/>
        <v>0</v>
      </c>
      <c r="U17" s="233">
        <v>1</v>
      </c>
      <c r="V17" s="233"/>
      <c r="W17" s="233"/>
      <c r="X17" s="221">
        <f t="shared" si="6"/>
        <v>0</v>
      </c>
      <c r="Y17" s="233">
        <v>1</v>
      </c>
      <c r="Z17" s="233"/>
      <c r="AA17" s="233"/>
      <c r="AB17" s="221">
        <f t="shared" si="7"/>
        <v>0</v>
      </c>
      <c r="AC17" s="233">
        <v>1</v>
      </c>
      <c r="AD17" s="233"/>
      <c r="AE17" s="233"/>
      <c r="AF17" s="221">
        <f t="shared" si="8"/>
        <v>0</v>
      </c>
      <c r="AG17" s="233">
        <v>1</v>
      </c>
      <c r="AH17" s="233"/>
      <c r="AI17" s="233"/>
      <c r="AJ17" s="221">
        <f t="shared" si="9"/>
        <v>0</v>
      </c>
      <c r="AK17" s="233">
        <v>1</v>
      </c>
      <c r="AL17" s="233"/>
      <c r="AM17" s="233"/>
      <c r="AN17" s="341">
        <f t="shared" si="10"/>
        <v>0</v>
      </c>
      <c r="AO17" s="233">
        <v>1</v>
      </c>
      <c r="AP17" s="233"/>
      <c r="AQ17" s="233"/>
      <c r="AR17" s="342">
        <f t="shared" si="11"/>
        <v>0</v>
      </c>
      <c r="AS17" s="233">
        <v>1</v>
      </c>
      <c r="AT17" s="233"/>
      <c r="AU17" s="233"/>
      <c r="AV17" s="221">
        <f t="shared" si="12"/>
        <v>0</v>
      </c>
      <c r="AW17" s="233">
        <v>1</v>
      </c>
      <c r="AX17" s="233"/>
      <c r="AY17" s="233"/>
      <c r="AZ17" s="221">
        <f t="shared" si="16"/>
        <v>0</v>
      </c>
      <c r="BA17" s="205">
        <f t="shared" si="17"/>
        <v>0</v>
      </c>
      <c r="BB17" s="235">
        <v>0</v>
      </c>
      <c r="BC17" s="205">
        <f t="shared" si="14"/>
        <v>0</v>
      </c>
      <c r="BD17" s="205" t="str">
        <f t="shared" si="15"/>
        <v>geen actie</v>
      </c>
      <c r="BE17" s="201">
        <v>17</v>
      </c>
    </row>
    <row r="18" spans="1:57" ht="17.25" customHeight="1" x14ac:dyDescent="0.3">
      <c r="A18" s="201">
        <v>18</v>
      </c>
      <c r="B18" s="201" t="str">
        <f t="shared" si="0"/>
        <v>v</v>
      </c>
      <c r="C18" s="201"/>
      <c r="D18" s="254"/>
      <c r="E18" s="312"/>
      <c r="F18" s="248"/>
      <c r="G18" s="240"/>
      <c r="H18" s="229">
        <f t="shared" si="1"/>
        <v>0</v>
      </c>
      <c r="I18" s="201"/>
      <c r="J18" s="339">
        <f t="shared" si="2"/>
        <v>2019</v>
      </c>
      <c r="K18" s="205">
        <f t="shared" si="3"/>
        <v>0</v>
      </c>
      <c r="L18" s="217"/>
      <c r="M18" s="233">
        <v>1</v>
      </c>
      <c r="N18" s="233"/>
      <c r="O18" s="233"/>
      <c r="P18" s="221">
        <f t="shared" si="4"/>
        <v>0</v>
      </c>
      <c r="Q18" s="233">
        <v>1</v>
      </c>
      <c r="R18" s="233"/>
      <c r="S18" s="233"/>
      <c r="T18" s="221">
        <f t="shared" si="5"/>
        <v>0</v>
      </c>
      <c r="U18" s="233">
        <v>1</v>
      </c>
      <c r="V18" s="233"/>
      <c r="W18" s="233"/>
      <c r="X18" s="221">
        <f t="shared" si="6"/>
        <v>0</v>
      </c>
      <c r="Y18" s="233">
        <v>1</v>
      </c>
      <c r="Z18" s="233"/>
      <c r="AA18" s="233"/>
      <c r="AB18" s="221">
        <f t="shared" si="7"/>
        <v>0</v>
      </c>
      <c r="AC18" s="233">
        <v>1</v>
      </c>
      <c r="AD18" s="233"/>
      <c r="AE18" s="233"/>
      <c r="AF18" s="221">
        <f t="shared" si="8"/>
        <v>0</v>
      </c>
      <c r="AG18" s="233">
        <v>1</v>
      </c>
      <c r="AH18" s="233"/>
      <c r="AI18" s="233"/>
      <c r="AJ18" s="221">
        <f t="shared" si="9"/>
        <v>0</v>
      </c>
      <c r="AK18" s="233">
        <v>1</v>
      </c>
      <c r="AL18" s="233"/>
      <c r="AM18" s="233"/>
      <c r="AN18" s="341">
        <f t="shared" si="10"/>
        <v>0</v>
      </c>
      <c r="AO18" s="233">
        <v>1</v>
      </c>
      <c r="AP18" s="233"/>
      <c r="AQ18" s="233"/>
      <c r="AR18" s="342">
        <f t="shared" si="11"/>
        <v>0</v>
      </c>
      <c r="AS18" s="233">
        <v>1</v>
      </c>
      <c r="AT18" s="233"/>
      <c r="AU18" s="233"/>
      <c r="AV18" s="221">
        <f t="shared" si="12"/>
        <v>0</v>
      </c>
      <c r="AW18" s="233">
        <v>1</v>
      </c>
      <c r="AX18" s="233"/>
      <c r="AY18" s="233"/>
      <c r="AZ18" s="221">
        <f t="shared" si="16"/>
        <v>0</v>
      </c>
      <c r="BA18" s="205">
        <f t="shared" si="17"/>
        <v>0</v>
      </c>
      <c r="BB18" s="235">
        <v>0</v>
      </c>
      <c r="BC18" s="205">
        <f t="shared" si="14"/>
        <v>0</v>
      </c>
      <c r="BD18" s="205" t="str">
        <f t="shared" si="15"/>
        <v>geen actie</v>
      </c>
      <c r="BE18" s="201">
        <v>18</v>
      </c>
    </row>
    <row r="19" spans="1:57" ht="17.25" customHeight="1" x14ac:dyDescent="0.3">
      <c r="A19" s="201">
        <v>19</v>
      </c>
      <c r="B19" s="201" t="str">
        <f t="shared" si="0"/>
        <v>v</v>
      </c>
      <c r="C19" s="201"/>
      <c r="D19" s="254"/>
      <c r="E19" s="312"/>
      <c r="F19" s="248"/>
      <c r="G19" s="240"/>
      <c r="H19" s="229">
        <f t="shared" si="1"/>
        <v>0</v>
      </c>
      <c r="I19" s="201"/>
      <c r="J19" s="339">
        <f t="shared" si="2"/>
        <v>2019</v>
      </c>
      <c r="K19" s="205">
        <f t="shared" si="3"/>
        <v>0</v>
      </c>
      <c r="L19" s="217"/>
      <c r="M19" s="233">
        <v>1</v>
      </c>
      <c r="N19" s="233"/>
      <c r="O19" s="233"/>
      <c r="P19" s="221">
        <f t="shared" si="4"/>
        <v>0</v>
      </c>
      <c r="Q19" s="233">
        <v>1</v>
      </c>
      <c r="R19" s="233"/>
      <c r="S19" s="233"/>
      <c r="T19" s="221">
        <f t="shared" si="5"/>
        <v>0</v>
      </c>
      <c r="U19" s="233">
        <v>1</v>
      </c>
      <c r="V19" s="233"/>
      <c r="W19" s="233"/>
      <c r="X19" s="221">
        <f t="shared" si="6"/>
        <v>0</v>
      </c>
      <c r="Y19" s="233">
        <v>1</v>
      </c>
      <c r="Z19" s="233"/>
      <c r="AA19" s="233"/>
      <c r="AB19" s="221">
        <f t="shared" si="7"/>
        <v>0</v>
      </c>
      <c r="AC19" s="233">
        <v>1</v>
      </c>
      <c r="AD19" s="233"/>
      <c r="AE19" s="233"/>
      <c r="AF19" s="221">
        <f t="shared" si="8"/>
        <v>0</v>
      </c>
      <c r="AG19" s="233">
        <v>1</v>
      </c>
      <c r="AH19" s="233"/>
      <c r="AI19" s="233"/>
      <c r="AJ19" s="221">
        <f t="shared" si="9"/>
        <v>0</v>
      </c>
      <c r="AK19" s="233">
        <v>1</v>
      </c>
      <c r="AL19" s="233"/>
      <c r="AM19" s="233"/>
      <c r="AN19" s="341">
        <f t="shared" si="10"/>
        <v>0</v>
      </c>
      <c r="AO19" s="233">
        <v>1</v>
      </c>
      <c r="AP19" s="233"/>
      <c r="AQ19" s="233"/>
      <c r="AR19" s="342">
        <f t="shared" si="11"/>
        <v>0</v>
      </c>
      <c r="AS19" s="233">
        <v>1</v>
      </c>
      <c r="AT19" s="233"/>
      <c r="AU19" s="233"/>
      <c r="AV19" s="221">
        <f t="shared" si="12"/>
        <v>0</v>
      </c>
      <c r="AW19" s="233">
        <v>1</v>
      </c>
      <c r="AX19" s="233"/>
      <c r="AY19" s="233"/>
      <c r="AZ19" s="221">
        <f t="shared" si="16"/>
        <v>0</v>
      </c>
      <c r="BA19" s="205">
        <f t="shared" si="17"/>
        <v>0</v>
      </c>
      <c r="BB19" s="235">
        <v>0</v>
      </c>
      <c r="BC19" s="205">
        <f t="shared" si="14"/>
        <v>0</v>
      </c>
      <c r="BD19" s="205" t="str">
        <f t="shared" si="15"/>
        <v>geen actie</v>
      </c>
      <c r="BE19" s="201">
        <v>19</v>
      </c>
    </row>
    <row r="20" spans="1:57" ht="17.25" customHeight="1" x14ac:dyDescent="0.3">
      <c r="A20" s="201">
        <v>20</v>
      </c>
      <c r="B20" s="201" t="str">
        <f t="shared" si="0"/>
        <v>v</v>
      </c>
      <c r="C20" s="201"/>
      <c r="D20" s="254"/>
      <c r="E20" s="312"/>
      <c r="F20" s="248"/>
      <c r="G20" s="240"/>
      <c r="H20" s="229">
        <f t="shared" si="1"/>
        <v>0</v>
      </c>
      <c r="I20" s="201"/>
      <c r="J20" s="339">
        <f t="shared" si="2"/>
        <v>2019</v>
      </c>
      <c r="K20" s="205">
        <f t="shared" si="3"/>
        <v>0</v>
      </c>
      <c r="L20" s="217"/>
      <c r="M20" s="233">
        <v>1</v>
      </c>
      <c r="N20" s="233"/>
      <c r="O20" s="233"/>
      <c r="P20" s="221">
        <f t="shared" si="4"/>
        <v>0</v>
      </c>
      <c r="Q20" s="233">
        <v>1</v>
      </c>
      <c r="R20" s="233"/>
      <c r="S20" s="233"/>
      <c r="T20" s="221">
        <f t="shared" si="5"/>
        <v>0</v>
      </c>
      <c r="U20" s="233">
        <v>1</v>
      </c>
      <c r="V20" s="233"/>
      <c r="W20" s="233"/>
      <c r="X20" s="221">
        <f t="shared" si="6"/>
        <v>0</v>
      </c>
      <c r="Y20" s="233">
        <v>1</v>
      </c>
      <c r="Z20" s="233"/>
      <c r="AA20" s="233"/>
      <c r="AB20" s="221">
        <f t="shared" si="7"/>
        <v>0</v>
      </c>
      <c r="AC20" s="233">
        <v>1</v>
      </c>
      <c r="AD20" s="233"/>
      <c r="AE20" s="233"/>
      <c r="AF20" s="221">
        <f t="shared" si="8"/>
        <v>0</v>
      </c>
      <c r="AG20" s="233">
        <v>1</v>
      </c>
      <c r="AH20" s="233"/>
      <c r="AI20" s="233"/>
      <c r="AJ20" s="221">
        <f t="shared" si="9"/>
        <v>0</v>
      </c>
      <c r="AK20" s="233">
        <v>1</v>
      </c>
      <c r="AL20" s="233"/>
      <c r="AM20" s="233"/>
      <c r="AN20" s="341">
        <f t="shared" si="10"/>
        <v>0</v>
      </c>
      <c r="AO20" s="233">
        <v>1</v>
      </c>
      <c r="AP20" s="233"/>
      <c r="AQ20" s="233"/>
      <c r="AR20" s="342">
        <f t="shared" si="11"/>
        <v>0</v>
      </c>
      <c r="AS20" s="233">
        <v>1</v>
      </c>
      <c r="AT20" s="233"/>
      <c r="AU20" s="233"/>
      <c r="AV20" s="221">
        <f t="shared" si="12"/>
        <v>0</v>
      </c>
      <c r="AW20" s="233">
        <v>1</v>
      </c>
      <c r="AX20" s="233"/>
      <c r="AY20" s="233"/>
      <c r="AZ20" s="221">
        <f t="shared" si="16"/>
        <v>0</v>
      </c>
      <c r="BA20" s="205">
        <f t="shared" si="17"/>
        <v>0</v>
      </c>
      <c r="BB20" s="235">
        <v>0</v>
      </c>
      <c r="BC20" s="205">
        <f t="shared" si="14"/>
        <v>0</v>
      </c>
      <c r="BD20" s="205" t="str">
        <f t="shared" si="15"/>
        <v>geen actie</v>
      </c>
      <c r="BE20" s="201">
        <v>20</v>
      </c>
    </row>
    <row r="21" spans="1:57" ht="17.25" customHeight="1" x14ac:dyDescent="0.3">
      <c r="A21" s="201">
        <v>21</v>
      </c>
      <c r="B21" s="201" t="str">
        <f t="shared" si="0"/>
        <v>v</v>
      </c>
      <c r="C21" s="201"/>
      <c r="D21" s="254"/>
      <c r="E21" s="312"/>
      <c r="F21" s="201"/>
      <c r="G21" s="240"/>
      <c r="H21" s="229">
        <f t="shared" si="1"/>
        <v>0</v>
      </c>
      <c r="I21" s="236"/>
      <c r="J21" s="339">
        <f t="shared" si="2"/>
        <v>2019</v>
      </c>
      <c r="K21" s="205">
        <f t="shared" si="3"/>
        <v>0</v>
      </c>
      <c r="L21" s="217"/>
      <c r="M21" s="233">
        <v>1</v>
      </c>
      <c r="N21" s="233"/>
      <c r="O21" s="233"/>
      <c r="P21" s="221">
        <f t="shared" si="4"/>
        <v>0</v>
      </c>
      <c r="Q21" s="233">
        <v>1</v>
      </c>
      <c r="R21" s="233"/>
      <c r="S21" s="233"/>
      <c r="T21" s="221">
        <f t="shared" si="5"/>
        <v>0</v>
      </c>
      <c r="U21" s="233">
        <v>1</v>
      </c>
      <c r="V21" s="233"/>
      <c r="W21" s="233"/>
      <c r="X21" s="221">
        <f t="shared" si="6"/>
        <v>0</v>
      </c>
      <c r="Y21" s="233">
        <v>1</v>
      </c>
      <c r="Z21" s="233"/>
      <c r="AA21" s="233"/>
      <c r="AB21" s="221">
        <f t="shared" si="7"/>
        <v>0</v>
      </c>
      <c r="AC21" s="233">
        <v>1</v>
      </c>
      <c r="AD21" s="233"/>
      <c r="AE21" s="233"/>
      <c r="AF21" s="221">
        <f t="shared" si="8"/>
        <v>0</v>
      </c>
      <c r="AG21" s="233">
        <v>1</v>
      </c>
      <c r="AH21" s="233"/>
      <c r="AI21" s="233"/>
      <c r="AJ21" s="221">
        <f t="shared" si="9"/>
        <v>0</v>
      </c>
      <c r="AK21" s="233">
        <v>1</v>
      </c>
      <c r="AL21" s="233"/>
      <c r="AM21" s="233"/>
      <c r="AN21" s="341">
        <f t="shared" si="10"/>
        <v>0</v>
      </c>
      <c r="AO21" s="233">
        <v>1</v>
      </c>
      <c r="AP21" s="233"/>
      <c r="AQ21" s="233"/>
      <c r="AR21" s="342">
        <f t="shared" si="11"/>
        <v>0</v>
      </c>
      <c r="AS21" s="233">
        <v>1</v>
      </c>
      <c r="AT21" s="233"/>
      <c r="AU21" s="233"/>
      <c r="AV21" s="221">
        <f t="shared" si="12"/>
        <v>0</v>
      </c>
      <c r="AW21" s="233">
        <v>1</v>
      </c>
      <c r="AX21" s="233"/>
      <c r="AY21" s="233"/>
      <c r="AZ21" s="221">
        <f t="shared" si="16"/>
        <v>0</v>
      </c>
      <c r="BA21" s="205">
        <f t="shared" si="17"/>
        <v>0</v>
      </c>
      <c r="BB21" s="235">
        <v>0</v>
      </c>
      <c r="BC21" s="205">
        <f t="shared" si="14"/>
        <v>0</v>
      </c>
      <c r="BD21" s="205" t="str">
        <f t="shared" si="15"/>
        <v>geen actie</v>
      </c>
      <c r="BE21" s="201">
        <v>21</v>
      </c>
    </row>
    <row r="22" spans="1:57" ht="17.25" customHeight="1" x14ac:dyDescent="0.3">
      <c r="A22" s="201">
        <v>22</v>
      </c>
      <c r="B22" s="201" t="str">
        <f t="shared" si="0"/>
        <v>v</v>
      </c>
      <c r="C22" s="201"/>
      <c r="D22" s="254"/>
      <c r="E22" s="312"/>
      <c r="F22" s="248"/>
      <c r="G22" s="240"/>
      <c r="H22" s="229">
        <f t="shared" si="1"/>
        <v>0</v>
      </c>
      <c r="I22" s="201"/>
      <c r="J22" s="339">
        <f t="shared" si="2"/>
        <v>2019</v>
      </c>
      <c r="K22" s="205">
        <f t="shared" si="3"/>
        <v>0</v>
      </c>
      <c r="L22" s="217"/>
      <c r="M22" s="233">
        <v>1</v>
      </c>
      <c r="N22" s="233"/>
      <c r="O22" s="233"/>
      <c r="P22" s="221">
        <f t="shared" si="4"/>
        <v>0</v>
      </c>
      <c r="Q22" s="233">
        <v>1</v>
      </c>
      <c r="R22" s="233"/>
      <c r="S22" s="233"/>
      <c r="T22" s="221">
        <f t="shared" si="5"/>
        <v>0</v>
      </c>
      <c r="U22" s="233">
        <v>1</v>
      </c>
      <c r="V22" s="233"/>
      <c r="W22" s="233"/>
      <c r="X22" s="221">
        <f t="shared" si="6"/>
        <v>0</v>
      </c>
      <c r="Y22" s="233">
        <v>1</v>
      </c>
      <c r="Z22" s="233"/>
      <c r="AA22" s="233"/>
      <c r="AB22" s="221">
        <f t="shared" si="7"/>
        <v>0</v>
      </c>
      <c r="AC22" s="233">
        <v>1</v>
      </c>
      <c r="AD22" s="233"/>
      <c r="AE22" s="233"/>
      <c r="AF22" s="221">
        <f t="shared" si="8"/>
        <v>0</v>
      </c>
      <c r="AG22" s="233">
        <v>1</v>
      </c>
      <c r="AH22" s="233"/>
      <c r="AI22" s="233"/>
      <c r="AJ22" s="221">
        <f t="shared" si="9"/>
        <v>0</v>
      </c>
      <c r="AK22" s="233">
        <v>1</v>
      </c>
      <c r="AL22" s="233"/>
      <c r="AM22" s="233"/>
      <c r="AN22" s="341">
        <f t="shared" si="10"/>
        <v>0</v>
      </c>
      <c r="AO22" s="233">
        <v>1</v>
      </c>
      <c r="AP22" s="233"/>
      <c r="AQ22" s="233"/>
      <c r="AR22" s="342">
        <f t="shared" si="11"/>
        <v>0</v>
      </c>
      <c r="AS22" s="233">
        <v>1</v>
      </c>
      <c r="AT22" s="233"/>
      <c r="AU22" s="233"/>
      <c r="AV22" s="221">
        <f t="shared" si="12"/>
        <v>0</v>
      </c>
      <c r="AW22" s="233">
        <v>1</v>
      </c>
      <c r="AX22" s="233"/>
      <c r="AY22" s="233"/>
      <c r="AZ22" s="221">
        <f t="shared" si="16"/>
        <v>0</v>
      </c>
      <c r="BA22" s="205">
        <f t="shared" si="17"/>
        <v>0</v>
      </c>
      <c r="BB22" s="235">
        <v>0</v>
      </c>
      <c r="BC22" s="205">
        <f t="shared" si="14"/>
        <v>0</v>
      </c>
      <c r="BD22" s="205" t="str">
        <f t="shared" si="15"/>
        <v>geen actie</v>
      </c>
      <c r="BE22" s="201">
        <v>22</v>
      </c>
    </row>
    <row r="23" spans="1:57" ht="17.25" customHeight="1" x14ac:dyDescent="0.3">
      <c r="A23" s="201">
        <v>23</v>
      </c>
      <c r="B23" s="201" t="str">
        <f t="shared" si="0"/>
        <v>v</v>
      </c>
      <c r="C23" s="201"/>
      <c r="D23" s="254"/>
      <c r="E23" s="312"/>
      <c r="F23" s="201"/>
      <c r="G23" s="240"/>
      <c r="H23" s="229">
        <f t="shared" si="1"/>
        <v>0</v>
      </c>
      <c r="I23" s="205"/>
      <c r="J23" s="339">
        <f t="shared" si="2"/>
        <v>2019</v>
      </c>
      <c r="K23" s="205">
        <f t="shared" si="3"/>
        <v>0</v>
      </c>
      <c r="L23" s="217"/>
      <c r="M23" s="233">
        <v>1</v>
      </c>
      <c r="N23" s="233"/>
      <c r="O23" s="233"/>
      <c r="P23" s="221">
        <f t="shared" si="4"/>
        <v>0</v>
      </c>
      <c r="Q23" s="233">
        <v>1</v>
      </c>
      <c r="R23" s="233"/>
      <c r="S23" s="233"/>
      <c r="T23" s="221">
        <f t="shared" si="5"/>
        <v>0</v>
      </c>
      <c r="U23" s="233">
        <v>1</v>
      </c>
      <c r="V23" s="233"/>
      <c r="W23" s="233"/>
      <c r="X23" s="221">
        <f t="shared" si="6"/>
        <v>0</v>
      </c>
      <c r="Y23" s="233">
        <v>1</v>
      </c>
      <c r="Z23" s="233"/>
      <c r="AA23" s="233"/>
      <c r="AB23" s="221">
        <f t="shared" si="7"/>
        <v>0</v>
      </c>
      <c r="AC23" s="233">
        <v>1</v>
      </c>
      <c r="AD23" s="233"/>
      <c r="AE23" s="233"/>
      <c r="AF23" s="221">
        <f t="shared" si="8"/>
        <v>0</v>
      </c>
      <c r="AG23" s="233">
        <v>1</v>
      </c>
      <c r="AH23" s="233"/>
      <c r="AI23" s="233"/>
      <c r="AJ23" s="221">
        <f t="shared" si="9"/>
        <v>0</v>
      </c>
      <c r="AK23" s="233">
        <v>1</v>
      </c>
      <c r="AL23" s="233"/>
      <c r="AM23" s="233"/>
      <c r="AN23" s="341">
        <f t="shared" si="10"/>
        <v>0</v>
      </c>
      <c r="AO23" s="233">
        <v>1</v>
      </c>
      <c r="AP23" s="233"/>
      <c r="AQ23" s="233"/>
      <c r="AR23" s="342">
        <f t="shared" si="11"/>
        <v>0</v>
      </c>
      <c r="AS23" s="233">
        <v>1</v>
      </c>
      <c r="AT23" s="233"/>
      <c r="AU23" s="233"/>
      <c r="AV23" s="221">
        <f t="shared" si="12"/>
        <v>0</v>
      </c>
      <c r="AW23" s="233">
        <v>1</v>
      </c>
      <c r="AX23" s="233"/>
      <c r="AY23" s="233"/>
      <c r="AZ23" s="221">
        <f t="shared" si="16"/>
        <v>0</v>
      </c>
      <c r="BA23" s="205">
        <f t="shared" si="17"/>
        <v>0</v>
      </c>
      <c r="BB23" s="235">
        <v>0</v>
      </c>
      <c r="BC23" s="205">
        <f t="shared" si="14"/>
        <v>0</v>
      </c>
      <c r="BD23" s="205" t="str">
        <f t="shared" si="15"/>
        <v>geen actie</v>
      </c>
      <c r="BE23" s="201">
        <v>23</v>
      </c>
    </row>
    <row r="24" spans="1:57" ht="17.25" customHeight="1" x14ac:dyDescent="0.3">
      <c r="A24" s="201">
        <v>24</v>
      </c>
      <c r="B24" s="201" t="str">
        <f t="shared" si="0"/>
        <v>v</v>
      </c>
      <c r="C24" s="201"/>
      <c r="D24" s="254"/>
      <c r="E24" s="312"/>
      <c r="F24" s="201"/>
      <c r="G24" s="240"/>
      <c r="H24" s="229">
        <f t="shared" si="1"/>
        <v>0</v>
      </c>
      <c r="I24" s="205"/>
      <c r="J24" s="339">
        <f t="shared" si="2"/>
        <v>2019</v>
      </c>
      <c r="K24" s="205">
        <f t="shared" si="3"/>
        <v>0</v>
      </c>
      <c r="L24" s="217"/>
      <c r="M24" s="233">
        <v>1</v>
      </c>
      <c r="N24" s="233"/>
      <c r="O24" s="233"/>
      <c r="P24" s="221">
        <f t="shared" si="4"/>
        <v>0</v>
      </c>
      <c r="Q24" s="233">
        <v>1</v>
      </c>
      <c r="R24" s="233"/>
      <c r="S24" s="233"/>
      <c r="T24" s="221">
        <f t="shared" si="5"/>
        <v>0</v>
      </c>
      <c r="U24" s="233">
        <v>1</v>
      </c>
      <c r="V24" s="233"/>
      <c r="W24" s="233"/>
      <c r="X24" s="221">
        <f t="shared" si="6"/>
        <v>0</v>
      </c>
      <c r="Y24" s="233">
        <v>1</v>
      </c>
      <c r="Z24" s="233"/>
      <c r="AA24" s="233"/>
      <c r="AB24" s="221">
        <f t="shared" si="7"/>
        <v>0</v>
      </c>
      <c r="AC24" s="233">
        <v>1</v>
      </c>
      <c r="AD24" s="233"/>
      <c r="AE24" s="233"/>
      <c r="AF24" s="221">
        <f t="shared" si="8"/>
        <v>0</v>
      </c>
      <c r="AG24" s="233">
        <v>1</v>
      </c>
      <c r="AH24" s="233"/>
      <c r="AI24" s="233"/>
      <c r="AJ24" s="221">
        <f t="shared" si="9"/>
        <v>0</v>
      </c>
      <c r="AK24" s="233">
        <v>1</v>
      </c>
      <c r="AL24" s="233"/>
      <c r="AM24" s="233"/>
      <c r="AN24" s="341">
        <f t="shared" si="10"/>
        <v>0</v>
      </c>
      <c r="AO24" s="233">
        <v>1</v>
      </c>
      <c r="AP24" s="233"/>
      <c r="AQ24" s="233"/>
      <c r="AR24" s="342">
        <f t="shared" si="11"/>
        <v>0</v>
      </c>
      <c r="AS24" s="233">
        <v>1</v>
      </c>
      <c r="AT24" s="233"/>
      <c r="AU24" s="233"/>
      <c r="AV24" s="221">
        <f t="shared" si="12"/>
        <v>0</v>
      </c>
      <c r="AW24" s="233">
        <v>1</v>
      </c>
      <c r="AX24" s="233"/>
      <c r="AY24" s="233"/>
      <c r="AZ24" s="221">
        <f t="shared" si="16"/>
        <v>0</v>
      </c>
      <c r="BA24" s="205">
        <f t="shared" si="17"/>
        <v>0</v>
      </c>
      <c r="BB24" s="235">
        <v>0</v>
      </c>
      <c r="BC24" s="205">
        <f t="shared" si="14"/>
        <v>0</v>
      </c>
      <c r="BD24" s="205" t="str">
        <f t="shared" si="15"/>
        <v>geen actie</v>
      </c>
      <c r="BE24" s="201">
        <v>24</v>
      </c>
    </row>
    <row r="25" spans="1:57" ht="17.25" customHeight="1" x14ac:dyDescent="0.3">
      <c r="A25" s="201">
        <v>25</v>
      </c>
      <c r="B25" s="201" t="str">
        <f t="shared" si="0"/>
        <v>v</v>
      </c>
      <c r="C25" s="201"/>
      <c r="D25" s="254"/>
      <c r="E25" s="312"/>
      <c r="F25" s="248"/>
      <c r="G25" s="240"/>
      <c r="H25" s="229">
        <f t="shared" si="1"/>
        <v>0</v>
      </c>
      <c r="I25" s="201"/>
      <c r="J25" s="339">
        <f t="shared" si="2"/>
        <v>2019</v>
      </c>
      <c r="K25" s="205">
        <f t="shared" si="3"/>
        <v>0</v>
      </c>
      <c r="L25" s="217"/>
      <c r="M25" s="233">
        <v>1</v>
      </c>
      <c r="N25" s="233"/>
      <c r="O25" s="233"/>
      <c r="P25" s="221">
        <f t="shared" si="4"/>
        <v>0</v>
      </c>
      <c r="Q25" s="233">
        <v>1</v>
      </c>
      <c r="R25" s="233"/>
      <c r="S25" s="233"/>
      <c r="T25" s="221">
        <f t="shared" si="5"/>
        <v>0</v>
      </c>
      <c r="U25" s="233">
        <v>1</v>
      </c>
      <c r="V25" s="233"/>
      <c r="W25" s="233"/>
      <c r="X25" s="221">
        <f t="shared" si="6"/>
        <v>0</v>
      </c>
      <c r="Y25" s="233">
        <v>1</v>
      </c>
      <c r="Z25" s="233"/>
      <c r="AA25" s="233"/>
      <c r="AB25" s="221">
        <f t="shared" si="7"/>
        <v>0</v>
      </c>
      <c r="AC25" s="233">
        <v>1</v>
      </c>
      <c r="AD25" s="233"/>
      <c r="AE25" s="233"/>
      <c r="AF25" s="221">
        <f t="shared" si="8"/>
        <v>0</v>
      </c>
      <c r="AG25" s="233">
        <v>1</v>
      </c>
      <c r="AH25" s="233"/>
      <c r="AI25" s="233"/>
      <c r="AJ25" s="221">
        <f t="shared" si="9"/>
        <v>0</v>
      </c>
      <c r="AK25" s="233">
        <v>1</v>
      </c>
      <c r="AL25" s="233"/>
      <c r="AM25" s="233"/>
      <c r="AN25" s="341">
        <f t="shared" si="10"/>
        <v>0</v>
      </c>
      <c r="AO25" s="233">
        <v>1</v>
      </c>
      <c r="AP25" s="233"/>
      <c r="AQ25" s="233"/>
      <c r="AR25" s="342">
        <f t="shared" si="11"/>
        <v>0</v>
      </c>
      <c r="AS25" s="233">
        <v>1</v>
      </c>
      <c r="AT25" s="233"/>
      <c r="AU25" s="233"/>
      <c r="AV25" s="221">
        <f t="shared" si="12"/>
        <v>0</v>
      </c>
      <c r="AW25" s="233">
        <v>1</v>
      </c>
      <c r="AX25" s="233"/>
      <c r="AY25" s="233"/>
      <c r="AZ25" s="221">
        <f t="shared" si="16"/>
        <v>0</v>
      </c>
      <c r="BA25" s="205">
        <f t="shared" si="17"/>
        <v>0</v>
      </c>
      <c r="BB25" s="235">
        <v>0</v>
      </c>
      <c r="BC25" s="205">
        <f t="shared" si="14"/>
        <v>0</v>
      </c>
      <c r="BD25" s="205" t="str">
        <f t="shared" si="15"/>
        <v>geen actie</v>
      </c>
      <c r="BE25" s="201">
        <v>25</v>
      </c>
    </row>
    <row r="26" spans="1:57" ht="17.25" customHeight="1" x14ac:dyDescent="0.3">
      <c r="A26" s="201">
        <v>26</v>
      </c>
      <c r="B26" s="201" t="str">
        <f t="shared" si="0"/>
        <v>v</v>
      </c>
      <c r="C26" s="201"/>
      <c r="D26" s="254"/>
      <c r="E26" s="312"/>
      <c r="F26" s="337"/>
      <c r="G26" s="303"/>
      <c r="H26" s="229">
        <f t="shared" si="1"/>
        <v>0</v>
      </c>
      <c r="I26" s="201"/>
      <c r="J26" s="339">
        <f t="shared" si="2"/>
        <v>2019</v>
      </c>
      <c r="K26" s="205">
        <f t="shared" si="3"/>
        <v>0</v>
      </c>
      <c r="L26" s="217"/>
      <c r="M26" s="233">
        <v>1</v>
      </c>
      <c r="N26" s="233"/>
      <c r="O26" s="233"/>
      <c r="P26" s="221">
        <f t="shared" si="4"/>
        <v>0</v>
      </c>
      <c r="Q26" s="233">
        <v>1</v>
      </c>
      <c r="R26" s="233"/>
      <c r="S26" s="233"/>
      <c r="T26" s="221">
        <f t="shared" si="5"/>
        <v>0</v>
      </c>
      <c r="U26" s="233">
        <v>1</v>
      </c>
      <c r="V26" s="233"/>
      <c r="W26" s="233"/>
      <c r="X26" s="221">
        <f t="shared" si="6"/>
        <v>0</v>
      </c>
      <c r="Y26" s="233">
        <v>1</v>
      </c>
      <c r="Z26" s="233"/>
      <c r="AA26" s="233"/>
      <c r="AB26" s="221">
        <f t="shared" si="7"/>
        <v>0</v>
      </c>
      <c r="AC26" s="233">
        <v>1</v>
      </c>
      <c r="AD26" s="233"/>
      <c r="AE26" s="233"/>
      <c r="AF26" s="221">
        <f t="shared" si="8"/>
        <v>0</v>
      </c>
      <c r="AG26" s="233">
        <v>1</v>
      </c>
      <c r="AH26" s="233"/>
      <c r="AI26" s="233"/>
      <c r="AJ26" s="221">
        <f t="shared" si="9"/>
        <v>0</v>
      </c>
      <c r="AK26" s="233">
        <v>1</v>
      </c>
      <c r="AL26" s="233"/>
      <c r="AM26" s="233"/>
      <c r="AN26" s="341">
        <f t="shared" si="10"/>
        <v>0</v>
      </c>
      <c r="AO26" s="233">
        <v>1</v>
      </c>
      <c r="AP26" s="233"/>
      <c r="AQ26" s="233"/>
      <c r="AR26" s="342">
        <f t="shared" si="11"/>
        <v>0</v>
      </c>
      <c r="AS26" s="233">
        <v>1</v>
      </c>
      <c r="AT26" s="233"/>
      <c r="AU26" s="233"/>
      <c r="AV26" s="221">
        <f t="shared" si="12"/>
        <v>0</v>
      </c>
      <c r="AW26" s="233">
        <v>1</v>
      </c>
      <c r="AX26" s="233"/>
      <c r="AY26" s="233"/>
      <c r="AZ26" s="221">
        <f t="shared" si="16"/>
        <v>0</v>
      </c>
      <c r="BA26" s="205">
        <f t="shared" si="17"/>
        <v>0</v>
      </c>
      <c r="BB26" s="235">
        <v>0</v>
      </c>
      <c r="BC26" s="205">
        <f t="shared" si="14"/>
        <v>0</v>
      </c>
      <c r="BD26" s="205" t="str">
        <f t="shared" si="15"/>
        <v>geen actie</v>
      </c>
      <c r="BE26" s="201">
        <v>26</v>
      </c>
    </row>
    <row r="27" spans="1:57" ht="17.25" customHeight="1" x14ac:dyDescent="0.3">
      <c r="A27" s="201">
        <v>27</v>
      </c>
      <c r="B27" s="201" t="str">
        <f t="shared" si="0"/>
        <v>v</v>
      </c>
      <c r="C27" s="201"/>
      <c r="D27" s="254"/>
      <c r="E27" s="312"/>
      <c r="F27" s="338"/>
      <c r="G27" s="303"/>
      <c r="H27" s="229">
        <f t="shared" si="1"/>
        <v>0</v>
      </c>
      <c r="I27" s="206"/>
      <c r="J27" s="339">
        <f t="shared" si="2"/>
        <v>2019</v>
      </c>
      <c r="K27" s="205">
        <f t="shared" si="3"/>
        <v>0</v>
      </c>
      <c r="L27" s="217"/>
      <c r="M27" s="233">
        <v>1</v>
      </c>
      <c r="N27" s="233"/>
      <c r="O27" s="233"/>
      <c r="P27" s="221">
        <f t="shared" si="4"/>
        <v>0</v>
      </c>
      <c r="Q27" s="233">
        <v>1</v>
      </c>
      <c r="R27" s="233"/>
      <c r="S27" s="233"/>
      <c r="T27" s="221">
        <f t="shared" si="5"/>
        <v>0</v>
      </c>
      <c r="U27" s="233">
        <v>1</v>
      </c>
      <c r="V27" s="233"/>
      <c r="W27" s="233"/>
      <c r="X27" s="221">
        <f t="shared" si="6"/>
        <v>0</v>
      </c>
      <c r="Y27" s="233">
        <v>1</v>
      </c>
      <c r="Z27" s="233"/>
      <c r="AA27" s="233"/>
      <c r="AB27" s="221">
        <f t="shared" si="7"/>
        <v>0</v>
      </c>
      <c r="AC27" s="233">
        <v>1</v>
      </c>
      <c r="AD27" s="233"/>
      <c r="AE27" s="233"/>
      <c r="AF27" s="221">
        <f t="shared" si="8"/>
        <v>0</v>
      </c>
      <c r="AG27" s="233">
        <v>1</v>
      </c>
      <c r="AH27" s="233"/>
      <c r="AI27" s="233"/>
      <c r="AJ27" s="221">
        <f t="shared" si="9"/>
        <v>0</v>
      </c>
      <c r="AK27" s="233">
        <v>1</v>
      </c>
      <c r="AL27" s="233"/>
      <c r="AM27" s="233"/>
      <c r="AN27" s="341">
        <f t="shared" si="10"/>
        <v>0</v>
      </c>
      <c r="AO27" s="233">
        <v>1</v>
      </c>
      <c r="AP27" s="233"/>
      <c r="AQ27" s="233"/>
      <c r="AR27" s="342">
        <f t="shared" si="11"/>
        <v>0</v>
      </c>
      <c r="AS27" s="233">
        <v>1</v>
      </c>
      <c r="AT27" s="233"/>
      <c r="AU27" s="233"/>
      <c r="AV27" s="221">
        <f t="shared" si="12"/>
        <v>0</v>
      </c>
      <c r="AW27" s="233">
        <v>1</v>
      </c>
      <c r="AX27" s="233"/>
      <c r="AY27" s="233"/>
      <c r="AZ27" s="221">
        <f t="shared" si="16"/>
        <v>0</v>
      </c>
      <c r="BA27" s="205">
        <f t="shared" si="17"/>
        <v>0</v>
      </c>
      <c r="BB27" s="235">
        <v>0</v>
      </c>
      <c r="BC27" s="205">
        <f t="shared" si="14"/>
        <v>0</v>
      </c>
      <c r="BD27" s="205" t="str">
        <f t="shared" si="15"/>
        <v>geen actie</v>
      </c>
      <c r="BE27" s="201">
        <v>27</v>
      </c>
    </row>
    <row r="28" spans="1:57" ht="17.25" customHeight="1" x14ac:dyDescent="0.3">
      <c r="A28" s="201">
        <v>28</v>
      </c>
      <c r="B28" s="201" t="str">
        <f t="shared" si="0"/>
        <v>v</v>
      </c>
      <c r="C28" s="201"/>
      <c r="D28" s="254"/>
      <c r="E28" s="312"/>
      <c r="F28" s="338"/>
      <c r="G28" s="303"/>
      <c r="H28" s="229">
        <f t="shared" si="1"/>
        <v>0</v>
      </c>
      <c r="I28" s="206"/>
      <c r="J28" s="339">
        <f t="shared" si="2"/>
        <v>2019</v>
      </c>
      <c r="K28" s="205">
        <f t="shared" si="3"/>
        <v>0</v>
      </c>
      <c r="L28" s="217"/>
      <c r="M28" s="233">
        <v>1</v>
      </c>
      <c r="N28" s="233"/>
      <c r="O28" s="233"/>
      <c r="P28" s="221">
        <f t="shared" si="4"/>
        <v>0</v>
      </c>
      <c r="Q28" s="233">
        <v>1</v>
      </c>
      <c r="R28" s="233"/>
      <c r="S28" s="233"/>
      <c r="T28" s="221">
        <f t="shared" si="5"/>
        <v>0</v>
      </c>
      <c r="U28" s="233">
        <v>1</v>
      </c>
      <c r="V28" s="233"/>
      <c r="W28" s="233"/>
      <c r="X28" s="221">
        <f t="shared" si="6"/>
        <v>0</v>
      </c>
      <c r="Y28" s="233">
        <v>1</v>
      </c>
      <c r="Z28" s="233"/>
      <c r="AA28" s="233"/>
      <c r="AB28" s="221">
        <f t="shared" si="7"/>
        <v>0</v>
      </c>
      <c r="AC28" s="233">
        <v>1</v>
      </c>
      <c r="AD28" s="233"/>
      <c r="AE28" s="233"/>
      <c r="AF28" s="221">
        <f t="shared" si="8"/>
        <v>0</v>
      </c>
      <c r="AG28" s="233">
        <v>1</v>
      </c>
      <c r="AH28" s="233"/>
      <c r="AI28" s="233"/>
      <c r="AJ28" s="221">
        <f t="shared" si="9"/>
        <v>0</v>
      </c>
      <c r="AK28" s="233">
        <v>1</v>
      </c>
      <c r="AL28" s="233"/>
      <c r="AM28" s="233"/>
      <c r="AN28" s="341">
        <f t="shared" si="10"/>
        <v>0</v>
      </c>
      <c r="AO28" s="233">
        <v>1</v>
      </c>
      <c r="AP28" s="233"/>
      <c r="AQ28" s="233"/>
      <c r="AR28" s="342">
        <f t="shared" si="11"/>
        <v>0</v>
      </c>
      <c r="AS28" s="233">
        <v>1</v>
      </c>
      <c r="AT28" s="233"/>
      <c r="AU28" s="233"/>
      <c r="AV28" s="221">
        <f t="shared" si="12"/>
        <v>0</v>
      </c>
      <c r="AW28" s="233">
        <v>1</v>
      </c>
      <c r="AX28" s="233"/>
      <c r="AY28" s="233"/>
      <c r="AZ28" s="221">
        <f t="shared" si="16"/>
        <v>0</v>
      </c>
      <c r="BA28" s="205">
        <f t="shared" si="17"/>
        <v>0</v>
      </c>
      <c r="BB28" s="235">
        <v>0</v>
      </c>
      <c r="BC28" s="205">
        <f t="shared" si="14"/>
        <v>0</v>
      </c>
      <c r="BD28" s="205" t="str">
        <f t="shared" si="15"/>
        <v>geen actie</v>
      </c>
      <c r="BE28" s="201">
        <v>28</v>
      </c>
    </row>
    <row r="29" spans="1:57" ht="17.25" customHeight="1" x14ac:dyDescent="0.3">
      <c r="A29" s="201">
        <v>29</v>
      </c>
      <c r="B29" s="201" t="str">
        <f t="shared" si="0"/>
        <v>v</v>
      </c>
      <c r="C29" s="201"/>
      <c r="D29" s="254"/>
      <c r="E29" s="312"/>
      <c r="F29" s="338"/>
      <c r="G29" s="303"/>
      <c r="H29" s="229">
        <f t="shared" si="1"/>
        <v>0</v>
      </c>
      <c r="I29" s="206"/>
      <c r="J29" s="339">
        <f t="shared" si="2"/>
        <v>2019</v>
      </c>
      <c r="K29" s="205">
        <f t="shared" si="3"/>
        <v>0</v>
      </c>
      <c r="L29" s="217"/>
      <c r="M29" s="233">
        <v>1</v>
      </c>
      <c r="N29" s="233"/>
      <c r="O29" s="233"/>
      <c r="P29" s="221">
        <f t="shared" si="4"/>
        <v>0</v>
      </c>
      <c r="Q29" s="233">
        <v>1</v>
      </c>
      <c r="R29" s="233"/>
      <c r="S29" s="233"/>
      <c r="T29" s="221">
        <f t="shared" si="5"/>
        <v>0</v>
      </c>
      <c r="U29" s="233">
        <v>1</v>
      </c>
      <c r="V29" s="233"/>
      <c r="W29" s="233"/>
      <c r="X29" s="221">
        <f t="shared" si="6"/>
        <v>0</v>
      </c>
      <c r="Y29" s="233">
        <v>1</v>
      </c>
      <c r="Z29" s="233"/>
      <c r="AA29" s="233"/>
      <c r="AB29" s="221">
        <f t="shared" si="7"/>
        <v>0</v>
      </c>
      <c r="AC29" s="233">
        <v>1</v>
      </c>
      <c r="AD29" s="233"/>
      <c r="AE29" s="233"/>
      <c r="AF29" s="221">
        <f t="shared" si="8"/>
        <v>0</v>
      </c>
      <c r="AG29" s="233">
        <v>1</v>
      </c>
      <c r="AH29" s="233"/>
      <c r="AI29" s="233"/>
      <c r="AJ29" s="221">
        <f t="shared" si="9"/>
        <v>0</v>
      </c>
      <c r="AK29" s="233">
        <v>1</v>
      </c>
      <c r="AL29" s="233"/>
      <c r="AM29" s="233"/>
      <c r="AN29" s="341">
        <f t="shared" si="10"/>
        <v>0</v>
      </c>
      <c r="AO29" s="233">
        <v>1</v>
      </c>
      <c r="AP29" s="233"/>
      <c r="AQ29" s="233"/>
      <c r="AR29" s="342">
        <f t="shared" si="11"/>
        <v>0</v>
      </c>
      <c r="AS29" s="233">
        <v>1</v>
      </c>
      <c r="AT29" s="233"/>
      <c r="AU29" s="233"/>
      <c r="AV29" s="221">
        <f t="shared" si="12"/>
        <v>0</v>
      </c>
      <c r="AW29" s="233">
        <v>1</v>
      </c>
      <c r="AX29" s="233"/>
      <c r="AY29" s="233"/>
      <c r="AZ29" s="221">
        <f t="shared" si="16"/>
        <v>0</v>
      </c>
      <c r="BA29" s="205">
        <f t="shared" si="17"/>
        <v>0</v>
      </c>
      <c r="BB29" s="235">
        <v>0</v>
      </c>
      <c r="BC29" s="205">
        <f t="shared" si="14"/>
        <v>0</v>
      </c>
      <c r="BD29" s="205" t="str">
        <f t="shared" si="15"/>
        <v>geen actie</v>
      </c>
      <c r="BE29" s="201">
        <v>29</v>
      </c>
    </row>
    <row r="30" spans="1:57" ht="17.25" customHeight="1" x14ac:dyDescent="0.3">
      <c r="A30" s="201">
        <v>30</v>
      </c>
      <c r="B30" s="201" t="str">
        <f t="shared" si="0"/>
        <v>v</v>
      </c>
      <c r="C30" s="201"/>
      <c r="D30" s="254"/>
      <c r="E30" s="312"/>
      <c r="F30" s="337"/>
      <c r="G30" s="303"/>
      <c r="H30" s="229">
        <f t="shared" si="1"/>
        <v>0</v>
      </c>
      <c r="I30" s="338"/>
      <c r="J30" s="339">
        <f t="shared" si="2"/>
        <v>2019</v>
      </c>
      <c r="K30" s="205">
        <f t="shared" si="3"/>
        <v>0</v>
      </c>
      <c r="L30" s="217"/>
      <c r="M30" s="233">
        <v>1</v>
      </c>
      <c r="N30" s="233"/>
      <c r="O30" s="233"/>
      <c r="P30" s="221">
        <f t="shared" si="4"/>
        <v>0</v>
      </c>
      <c r="Q30" s="233">
        <v>1</v>
      </c>
      <c r="R30" s="233"/>
      <c r="S30" s="233"/>
      <c r="T30" s="221">
        <f t="shared" si="5"/>
        <v>0</v>
      </c>
      <c r="U30" s="233">
        <v>1</v>
      </c>
      <c r="V30" s="233"/>
      <c r="W30" s="233"/>
      <c r="X30" s="221">
        <f t="shared" si="6"/>
        <v>0</v>
      </c>
      <c r="Y30" s="233">
        <v>1</v>
      </c>
      <c r="Z30" s="233"/>
      <c r="AA30" s="233"/>
      <c r="AB30" s="221">
        <f t="shared" si="7"/>
        <v>0</v>
      </c>
      <c r="AC30" s="233">
        <v>1</v>
      </c>
      <c r="AD30" s="233"/>
      <c r="AE30" s="233"/>
      <c r="AF30" s="221">
        <f t="shared" si="8"/>
        <v>0</v>
      </c>
      <c r="AG30" s="233">
        <v>1</v>
      </c>
      <c r="AH30" s="233"/>
      <c r="AI30" s="233"/>
      <c r="AJ30" s="221">
        <f t="shared" si="9"/>
        <v>0</v>
      </c>
      <c r="AK30" s="233">
        <v>1</v>
      </c>
      <c r="AL30" s="233"/>
      <c r="AM30" s="233"/>
      <c r="AN30" s="341">
        <f t="shared" si="10"/>
        <v>0</v>
      </c>
      <c r="AO30" s="233">
        <v>1</v>
      </c>
      <c r="AP30" s="233"/>
      <c r="AQ30" s="233"/>
      <c r="AR30" s="342">
        <f t="shared" si="11"/>
        <v>0</v>
      </c>
      <c r="AS30" s="233">
        <v>1</v>
      </c>
      <c r="AT30" s="233"/>
      <c r="AU30" s="233"/>
      <c r="AV30" s="221">
        <f t="shared" si="12"/>
        <v>0</v>
      </c>
      <c r="AW30" s="233">
        <v>1</v>
      </c>
      <c r="AX30" s="233"/>
      <c r="AY30" s="233"/>
      <c r="AZ30" s="221">
        <f t="shared" si="16"/>
        <v>0</v>
      </c>
      <c r="BA30" s="205">
        <f t="shared" si="17"/>
        <v>0</v>
      </c>
      <c r="BB30" s="235">
        <v>0</v>
      </c>
      <c r="BC30" s="205">
        <f t="shared" si="14"/>
        <v>0</v>
      </c>
      <c r="BD30" s="205" t="str">
        <f t="shared" si="15"/>
        <v>geen actie</v>
      </c>
      <c r="BE30" s="201">
        <v>30</v>
      </c>
    </row>
    <row r="31" spans="1:57" ht="17.25" customHeight="1" x14ac:dyDescent="0.3">
      <c r="A31" s="201">
        <v>31</v>
      </c>
      <c r="B31" s="201" t="str">
        <f t="shared" si="0"/>
        <v>v</v>
      </c>
      <c r="C31" s="201"/>
      <c r="D31" s="254"/>
      <c r="E31" s="312"/>
      <c r="F31" s="337"/>
      <c r="G31" s="303"/>
      <c r="H31" s="229">
        <f t="shared" si="1"/>
        <v>0</v>
      </c>
      <c r="I31" s="338"/>
      <c r="J31" s="339">
        <f t="shared" si="2"/>
        <v>2019</v>
      </c>
      <c r="K31" s="205">
        <f t="shared" si="3"/>
        <v>0</v>
      </c>
      <c r="L31" s="217"/>
      <c r="M31" s="233">
        <v>1</v>
      </c>
      <c r="N31" s="233"/>
      <c r="O31" s="233"/>
      <c r="P31" s="221">
        <f t="shared" si="4"/>
        <v>0</v>
      </c>
      <c r="Q31" s="233">
        <v>1</v>
      </c>
      <c r="R31" s="233"/>
      <c r="S31" s="233"/>
      <c r="T31" s="221">
        <f t="shared" si="5"/>
        <v>0</v>
      </c>
      <c r="U31" s="233">
        <v>1</v>
      </c>
      <c r="V31" s="233"/>
      <c r="W31" s="233"/>
      <c r="X31" s="221">
        <f t="shared" si="6"/>
        <v>0</v>
      </c>
      <c r="Y31" s="233">
        <v>1</v>
      </c>
      <c r="Z31" s="233"/>
      <c r="AA31" s="233"/>
      <c r="AB31" s="221">
        <f t="shared" si="7"/>
        <v>0</v>
      </c>
      <c r="AC31" s="233">
        <v>1</v>
      </c>
      <c r="AD31" s="233"/>
      <c r="AE31" s="233"/>
      <c r="AF31" s="221">
        <f t="shared" si="8"/>
        <v>0</v>
      </c>
      <c r="AG31" s="233">
        <v>1</v>
      </c>
      <c r="AH31" s="233"/>
      <c r="AI31" s="233"/>
      <c r="AJ31" s="221">
        <f t="shared" si="9"/>
        <v>0</v>
      </c>
      <c r="AK31" s="233">
        <v>1</v>
      </c>
      <c r="AL31" s="233"/>
      <c r="AM31" s="233"/>
      <c r="AN31" s="341">
        <f t="shared" si="10"/>
        <v>0</v>
      </c>
      <c r="AO31" s="233">
        <v>1</v>
      </c>
      <c r="AP31" s="233"/>
      <c r="AQ31" s="233"/>
      <c r="AR31" s="342">
        <f t="shared" si="11"/>
        <v>0</v>
      </c>
      <c r="AS31" s="233">
        <v>1</v>
      </c>
      <c r="AT31" s="233"/>
      <c r="AU31" s="233"/>
      <c r="AV31" s="221">
        <f t="shared" si="12"/>
        <v>0</v>
      </c>
      <c r="AW31" s="233">
        <v>1</v>
      </c>
      <c r="AX31" s="233"/>
      <c r="AY31" s="233"/>
      <c r="AZ31" s="221">
        <f t="shared" si="16"/>
        <v>0</v>
      </c>
      <c r="BA31" s="205">
        <f t="shared" si="17"/>
        <v>0</v>
      </c>
      <c r="BB31" s="235">
        <v>0</v>
      </c>
      <c r="BC31" s="205">
        <f t="shared" si="14"/>
        <v>0</v>
      </c>
      <c r="BD31" s="205" t="str">
        <f t="shared" si="15"/>
        <v>geen actie</v>
      </c>
      <c r="BE31" s="201">
        <v>31</v>
      </c>
    </row>
    <row r="32" spans="1:57" ht="17.25" customHeight="1" x14ac:dyDescent="0.3">
      <c r="A32" s="201">
        <v>32</v>
      </c>
      <c r="B32" s="201" t="str">
        <f t="shared" si="0"/>
        <v>v</v>
      </c>
      <c r="C32" s="201"/>
      <c r="D32" s="254"/>
      <c r="E32" s="312"/>
      <c r="F32" s="337"/>
      <c r="G32" s="303"/>
      <c r="H32" s="229">
        <f t="shared" si="1"/>
        <v>0</v>
      </c>
      <c r="I32" s="338"/>
      <c r="J32" s="339">
        <f t="shared" si="2"/>
        <v>2019</v>
      </c>
      <c r="K32" s="205">
        <f t="shared" si="3"/>
        <v>0</v>
      </c>
      <c r="L32" s="217"/>
      <c r="M32" s="233">
        <v>1</v>
      </c>
      <c r="N32" s="233"/>
      <c r="O32" s="233"/>
      <c r="P32" s="221">
        <f t="shared" si="4"/>
        <v>0</v>
      </c>
      <c r="Q32" s="233">
        <v>1</v>
      </c>
      <c r="R32" s="233"/>
      <c r="S32" s="233"/>
      <c r="T32" s="221">
        <f t="shared" si="5"/>
        <v>0</v>
      </c>
      <c r="U32" s="233">
        <v>1</v>
      </c>
      <c r="V32" s="233"/>
      <c r="W32" s="233"/>
      <c r="X32" s="221">
        <f t="shared" si="6"/>
        <v>0</v>
      </c>
      <c r="Y32" s="233">
        <v>1</v>
      </c>
      <c r="Z32" s="233"/>
      <c r="AA32" s="233"/>
      <c r="AB32" s="221">
        <f t="shared" si="7"/>
        <v>0</v>
      </c>
      <c r="AC32" s="233">
        <v>1</v>
      </c>
      <c r="AD32" s="233"/>
      <c r="AE32" s="233"/>
      <c r="AF32" s="221">
        <f t="shared" si="8"/>
        <v>0</v>
      </c>
      <c r="AG32" s="233">
        <v>1</v>
      </c>
      <c r="AH32" s="233"/>
      <c r="AI32" s="233"/>
      <c r="AJ32" s="221">
        <f t="shared" si="9"/>
        <v>0</v>
      </c>
      <c r="AK32" s="233">
        <v>1</v>
      </c>
      <c r="AL32" s="233"/>
      <c r="AM32" s="233"/>
      <c r="AN32" s="341">
        <f t="shared" si="10"/>
        <v>0</v>
      </c>
      <c r="AO32" s="233">
        <v>1</v>
      </c>
      <c r="AP32" s="233"/>
      <c r="AQ32" s="233"/>
      <c r="AR32" s="342">
        <f t="shared" si="11"/>
        <v>0</v>
      </c>
      <c r="AS32" s="233">
        <v>1</v>
      </c>
      <c r="AT32" s="233"/>
      <c r="AU32" s="233"/>
      <c r="AV32" s="221">
        <f t="shared" si="12"/>
        <v>0</v>
      </c>
      <c r="AW32" s="233">
        <v>1</v>
      </c>
      <c r="AX32" s="233"/>
      <c r="AY32" s="233"/>
      <c r="AZ32" s="221">
        <f t="shared" si="16"/>
        <v>0</v>
      </c>
      <c r="BA32" s="205">
        <f t="shared" si="17"/>
        <v>0</v>
      </c>
      <c r="BB32" s="235">
        <v>0</v>
      </c>
      <c r="BC32" s="205">
        <f t="shared" si="14"/>
        <v>0</v>
      </c>
      <c r="BD32" s="205" t="str">
        <f t="shared" si="15"/>
        <v>geen actie</v>
      </c>
      <c r="BE32" s="201">
        <v>32</v>
      </c>
    </row>
    <row r="33" spans="1:57" ht="17.25" customHeight="1" x14ac:dyDescent="0.3">
      <c r="A33" s="201">
        <v>33</v>
      </c>
      <c r="B33" s="201" t="str">
        <f t="shared" si="0"/>
        <v>v</v>
      </c>
      <c r="C33" s="201"/>
      <c r="D33" s="254"/>
      <c r="E33" s="312"/>
      <c r="F33" s="337"/>
      <c r="G33" s="303"/>
      <c r="H33" s="229">
        <f t="shared" si="1"/>
        <v>0</v>
      </c>
      <c r="I33" s="338"/>
      <c r="J33" s="339">
        <f t="shared" si="2"/>
        <v>2019</v>
      </c>
      <c r="K33" s="205">
        <f t="shared" si="3"/>
        <v>0</v>
      </c>
      <c r="L33" s="217"/>
      <c r="M33" s="233">
        <v>1</v>
      </c>
      <c r="N33" s="233"/>
      <c r="O33" s="233"/>
      <c r="P33" s="221">
        <f t="shared" si="4"/>
        <v>0</v>
      </c>
      <c r="Q33" s="233">
        <v>1</v>
      </c>
      <c r="R33" s="233"/>
      <c r="S33" s="233"/>
      <c r="T33" s="221">
        <f t="shared" si="5"/>
        <v>0</v>
      </c>
      <c r="U33" s="233">
        <v>1</v>
      </c>
      <c r="V33" s="233"/>
      <c r="W33" s="233"/>
      <c r="X33" s="221">
        <f t="shared" si="6"/>
        <v>0</v>
      </c>
      <c r="Y33" s="233">
        <v>1</v>
      </c>
      <c r="Z33" s="233"/>
      <c r="AA33" s="233"/>
      <c r="AB33" s="221">
        <f t="shared" si="7"/>
        <v>0</v>
      </c>
      <c r="AC33" s="233">
        <v>1</v>
      </c>
      <c r="AD33" s="233"/>
      <c r="AE33" s="233"/>
      <c r="AF33" s="221">
        <f t="shared" si="8"/>
        <v>0</v>
      </c>
      <c r="AG33" s="233">
        <v>1</v>
      </c>
      <c r="AH33" s="233"/>
      <c r="AI33" s="233"/>
      <c r="AJ33" s="221">
        <f t="shared" si="9"/>
        <v>0</v>
      </c>
      <c r="AK33" s="233">
        <v>1</v>
      </c>
      <c r="AL33" s="233"/>
      <c r="AM33" s="233"/>
      <c r="AN33" s="341">
        <f t="shared" si="10"/>
        <v>0</v>
      </c>
      <c r="AO33" s="233">
        <v>1</v>
      </c>
      <c r="AP33" s="233"/>
      <c r="AQ33" s="233"/>
      <c r="AR33" s="342">
        <f t="shared" si="11"/>
        <v>0</v>
      </c>
      <c r="AS33" s="233">
        <v>1</v>
      </c>
      <c r="AT33" s="233"/>
      <c r="AU33" s="233"/>
      <c r="AV33" s="221">
        <f t="shared" si="12"/>
        <v>0</v>
      </c>
      <c r="AW33" s="233">
        <v>1</v>
      </c>
      <c r="AX33" s="233"/>
      <c r="AY33" s="233"/>
      <c r="AZ33" s="221">
        <f t="shared" si="16"/>
        <v>0</v>
      </c>
      <c r="BA33" s="205">
        <f t="shared" si="17"/>
        <v>0</v>
      </c>
      <c r="BB33" s="235">
        <v>0</v>
      </c>
      <c r="BC33" s="205">
        <f t="shared" si="14"/>
        <v>0</v>
      </c>
      <c r="BD33" s="205" t="str">
        <f t="shared" si="15"/>
        <v>geen actie</v>
      </c>
      <c r="BE33" s="201">
        <v>33</v>
      </c>
    </row>
    <row r="34" spans="1:57" ht="17.25" customHeight="1" x14ac:dyDescent="0.3">
      <c r="A34" s="201">
        <v>34</v>
      </c>
      <c r="B34" s="201" t="str">
        <f t="shared" ref="B34:B65" si="18">IF(A34=BE34,"v","x")</f>
        <v>v</v>
      </c>
      <c r="C34" s="201"/>
      <c r="D34" s="254"/>
      <c r="E34" s="312"/>
      <c r="F34" s="337"/>
      <c r="G34" s="303"/>
      <c r="H34" s="229">
        <f t="shared" ref="H34:H65" si="19">SUM(L34+P34+T34+X34+AB34+AF34+AJ34+AN34+AR34+AV34+AZ34)</f>
        <v>0</v>
      </c>
      <c r="I34" s="338"/>
      <c r="J34" s="339">
        <f t="shared" ref="J34:J65" si="20">SUM(2019-I34)</f>
        <v>2019</v>
      </c>
      <c r="K34" s="205">
        <f t="shared" ref="K34:K65" si="21">H34-L34</f>
        <v>0</v>
      </c>
      <c r="L34" s="217"/>
      <c r="M34" s="233">
        <v>1</v>
      </c>
      <c r="N34" s="233"/>
      <c r="O34" s="233"/>
      <c r="P34" s="221">
        <f t="shared" ref="P34:P65" si="22">SUM(N34*10+O34)/M34*10</f>
        <v>0</v>
      </c>
      <c r="Q34" s="233">
        <v>1</v>
      </c>
      <c r="R34" s="233"/>
      <c r="S34" s="233"/>
      <c r="T34" s="221">
        <f t="shared" ref="T34:T65" si="23">SUM(R34*10+S34)/Q34*10</f>
        <v>0</v>
      </c>
      <c r="U34" s="233">
        <v>1</v>
      </c>
      <c r="V34" s="233"/>
      <c r="W34" s="233"/>
      <c r="X34" s="221">
        <f t="shared" ref="X34:X65" si="24">SUM(V34*10+W34)/U34*10</f>
        <v>0</v>
      </c>
      <c r="Y34" s="233">
        <v>1</v>
      </c>
      <c r="Z34" s="233"/>
      <c r="AA34" s="233"/>
      <c r="AB34" s="221">
        <f t="shared" ref="AB34:AB65" si="25">SUM(Z34*10+AA34)/Y34*10</f>
        <v>0</v>
      </c>
      <c r="AC34" s="233">
        <v>1</v>
      </c>
      <c r="AD34" s="233"/>
      <c r="AE34" s="233"/>
      <c r="AF34" s="221">
        <f t="shared" ref="AF34:AF65" si="26">SUM(AD34*10+AE34)/AC34*10</f>
        <v>0</v>
      </c>
      <c r="AG34" s="233">
        <v>1</v>
      </c>
      <c r="AH34" s="233"/>
      <c r="AI34" s="233"/>
      <c r="AJ34" s="221">
        <f t="shared" ref="AJ34:AJ65" si="27">SUM(AH34*10+AI34)/AG34*10</f>
        <v>0</v>
      </c>
      <c r="AK34" s="233">
        <v>1</v>
      </c>
      <c r="AL34" s="233"/>
      <c r="AM34" s="233"/>
      <c r="AN34" s="341">
        <f t="shared" ref="AN34:AN65" si="28">SUM(AL34*10+AM34)/AK34*10</f>
        <v>0</v>
      </c>
      <c r="AO34" s="233">
        <v>1</v>
      </c>
      <c r="AP34" s="233"/>
      <c r="AQ34" s="233"/>
      <c r="AR34" s="342">
        <f t="shared" ref="AR34:AR65" si="29">SUM(AP34*10+AQ34)/AO34*10</f>
        <v>0</v>
      </c>
      <c r="AS34" s="233">
        <v>1</v>
      </c>
      <c r="AT34" s="233"/>
      <c r="AU34" s="233"/>
      <c r="AV34" s="221">
        <f t="shared" ref="AV34:AV65" si="30">SUM(AT34*10+AU34)/AS34*10</f>
        <v>0</v>
      </c>
      <c r="AW34" s="233">
        <v>1</v>
      </c>
      <c r="AX34" s="233"/>
      <c r="AY34" s="233"/>
      <c r="AZ34" s="221">
        <f t="shared" si="16"/>
        <v>0</v>
      </c>
      <c r="BA34" s="205">
        <f t="shared" si="17"/>
        <v>0</v>
      </c>
      <c r="BB34" s="235">
        <v>0</v>
      </c>
      <c r="BC34" s="205">
        <f t="shared" ref="BC34:BC65" si="31">BA34-BB34</f>
        <v>0</v>
      </c>
      <c r="BD34" s="205" t="str">
        <f t="shared" ref="BD34:BD65" si="32">IF(BC34=0,"geen actie",CONCATENATE("diploma uitschrijven: ",BA34," punten"))</f>
        <v>geen actie</v>
      </c>
      <c r="BE34" s="201">
        <v>34</v>
      </c>
    </row>
    <row r="35" spans="1:57" ht="17.25" customHeight="1" x14ac:dyDescent="0.3">
      <c r="A35" s="201">
        <v>35</v>
      </c>
      <c r="B35" s="201" t="str">
        <f t="shared" si="18"/>
        <v>v</v>
      </c>
      <c r="C35" s="201"/>
      <c r="D35" s="254"/>
      <c r="E35" s="312"/>
      <c r="F35" s="337"/>
      <c r="G35" s="303"/>
      <c r="H35" s="229">
        <f t="shared" si="19"/>
        <v>0</v>
      </c>
      <c r="I35" s="338"/>
      <c r="J35" s="339">
        <f t="shared" si="20"/>
        <v>2019</v>
      </c>
      <c r="K35" s="205">
        <f t="shared" si="21"/>
        <v>0</v>
      </c>
      <c r="L35" s="217"/>
      <c r="M35" s="233">
        <v>1</v>
      </c>
      <c r="N35" s="233"/>
      <c r="O35" s="233"/>
      <c r="P35" s="221">
        <f t="shared" si="22"/>
        <v>0</v>
      </c>
      <c r="Q35" s="233">
        <v>1</v>
      </c>
      <c r="R35" s="233"/>
      <c r="S35" s="233"/>
      <c r="T35" s="221">
        <f t="shared" si="23"/>
        <v>0</v>
      </c>
      <c r="U35" s="233">
        <v>1</v>
      </c>
      <c r="V35" s="233"/>
      <c r="W35" s="233"/>
      <c r="X35" s="221">
        <f t="shared" si="24"/>
        <v>0</v>
      </c>
      <c r="Y35" s="233">
        <v>1</v>
      </c>
      <c r="Z35" s="233"/>
      <c r="AA35" s="233"/>
      <c r="AB35" s="221">
        <f t="shared" si="25"/>
        <v>0</v>
      </c>
      <c r="AC35" s="233">
        <v>1</v>
      </c>
      <c r="AD35" s="233"/>
      <c r="AE35" s="233"/>
      <c r="AF35" s="221">
        <f t="shared" si="26"/>
        <v>0</v>
      </c>
      <c r="AG35" s="233">
        <v>1</v>
      </c>
      <c r="AH35" s="233"/>
      <c r="AI35" s="233"/>
      <c r="AJ35" s="221">
        <f t="shared" si="27"/>
        <v>0</v>
      </c>
      <c r="AK35" s="233">
        <v>1</v>
      </c>
      <c r="AL35" s="233"/>
      <c r="AM35" s="233"/>
      <c r="AN35" s="341">
        <f t="shared" si="28"/>
        <v>0</v>
      </c>
      <c r="AO35" s="233">
        <v>1</v>
      </c>
      <c r="AP35" s="233"/>
      <c r="AQ35" s="233"/>
      <c r="AR35" s="342">
        <f t="shared" si="29"/>
        <v>0</v>
      </c>
      <c r="AS35" s="233">
        <v>1</v>
      </c>
      <c r="AT35" s="233"/>
      <c r="AU35" s="233"/>
      <c r="AV35" s="221">
        <f t="shared" si="30"/>
        <v>0</v>
      </c>
      <c r="AW35" s="233">
        <v>1</v>
      </c>
      <c r="AX35" s="233"/>
      <c r="AY35" s="233"/>
      <c r="AZ35" s="221">
        <f t="shared" si="16"/>
        <v>0</v>
      </c>
      <c r="BA35" s="205">
        <f t="shared" si="17"/>
        <v>0</v>
      </c>
      <c r="BB35" s="235">
        <v>0</v>
      </c>
      <c r="BC35" s="205">
        <f t="shared" si="31"/>
        <v>0</v>
      </c>
      <c r="BD35" s="205" t="str">
        <f t="shared" si="32"/>
        <v>geen actie</v>
      </c>
      <c r="BE35" s="201">
        <v>35</v>
      </c>
    </row>
    <row r="36" spans="1:57" ht="17.25" customHeight="1" x14ac:dyDescent="0.3">
      <c r="A36" s="201">
        <v>36</v>
      </c>
      <c r="B36" s="201" t="str">
        <f t="shared" si="18"/>
        <v>v</v>
      </c>
      <c r="C36" s="201"/>
      <c r="D36" s="254"/>
      <c r="E36" s="312"/>
      <c r="F36" s="337"/>
      <c r="G36" s="303"/>
      <c r="H36" s="229">
        <f t="shared" si="19"/>
        <v>0</v>
      </c>
      <c r="I36" s="338"/>
      <c r="J36" s="339">
        <f t="shared" si="20"/>
        <v>2019</v>
      </c>
      <c r="K36" s="205">
        <f t="shared" si="21"/>
        <v>0</v>
      </c>
      <c r="L36" s="217"/>
      <c r="M36" s="233">
        <v>1</v>
      </c>
      <c r="N36" s="233"/>
      <c r="O36" s="233"/>
      <c r="P36" s="221">
        <f t="shared" si="22"/>
        <v>0</v>
      </c>
      <c r="Q36" s="233">
        <v>1</v>
      </c>
      <c r="R36" s="233"/>
      <c r="S36" s="233"/>
      <c r="T36" s="221">
        <f t="shared" si="23"/>
        <v>0</v>
      </c>
      <c r="U36" s="233">
        <v>1</v>
      </c>
      <c r="V36" s="233"/>
      <c r="W36" s="233"/>
      <c r="X36" s="221">
        <f t="shared" si="24"/>
        <v>0</v>
      </c>
      <c r="Y36" s="233">
        <v>1</v>
      </c>
      <c r="Z36" s="233"/>
      <c r="AA36" s="233"/>
      <c r="AB36" s="221">
        <f t="shared" si="25"/>
        <v>0</v>
      </c>
      <c r="AC36" s="233">
        <v>1</v>
      </c>
      <c r="AD36" s="233"/>
      <c r="AE36" s="233"/>
      <c r="AF36" s="221">
        <f t="shared" si="26"/>
        <v>0</v>
      </c>
      <c r="AG36" s="233">
        <v>1</v>
      </c>
      <c r="AH36" s="233"/>
      <c r="AI36" s="233"/>
      <c r="AJ36" s="221">
        <f t="shared" si="27"/>
        <v>0</v>
      </c>
      <c r="AK36" s="233">
        <v>1</v>
      </c>
      <c r="AL36" s="233"/>
      <c r="AM36" s="233"/>
      <c r="AN36" s="341">
        <f t="shared" si="28"/>
        <v>0</v>
      </c>
      <c r="AO36" s="233">
        <v>1</v>
      </c>
      <c r="AP36" s="233"/>
      <c r="AQ36" s="233"/>
      <c r="AR36" s="342">
        <f t="shared" si="29"/>
        <v>0</v>
      </c>
      <c r="AS36" s="233">
        <v>1</v>
      </c>
      <c r="AT36" s="233"/>
      <c r="AU36" s="233"/>
      <c r="AV36" s="221">
        <f t="shared" si="30"/>
        <v>0</v>
      </c>
      <c r="AW36" s="233">
        <v>1</v>
      </c>
      <c r="AX36" s="233"/>
      <c r="AY36" s="233"/>
      <c r="AZ36" s="221">
        <f t="shared" si="16"/>
        <v>0</v>
      </c>
      <c r="BA36" s="205">
        <f t="shared" si="17"/>
        <v>0</v>
      </c>
      <c r="BB36" s="235">
        <v>0</v>
      </c>
      <c r="BC36" s="205">
        <f t="shared" si="31"/>
        <v>0</v>
      </c>
      <c r="BD36" s="205" t="str">
        <f t="shared" si="32"/>
        <v>geen actie</v>
      </c>
      <c r="BE36" s="201">
        <v>36</v>
      </c>
    </row>
    <row r="37" spans="1:57" ht="17.25" customHeight="1" x14ac:dyDescent="0.3">
      <c r="A37" s="201">
        <v>37</v>
      </c>
      <c r="B37" s="201" t="str">
        <f t="shared" si="18"/>
        <v>v</v>
      </c>
      <c r="C37" s="201"/>
      <c r="D37" s="254"/>
      <c r="E37" s="312"/>
      <c r="F37" s="337"/>
      <c r="G37" s="303"/>
      <c r="H37" s="229">
        <f t="shared" si="19"/>
        <v>0</v>
      </c>
      <c r="I37" s="338"/>
      <c r="J37" s="339">
        <f t="shared" si="20"/>
        <v>2019</v>
      </c>
      <c r="K37" s="205">
        <f t="shared" si="21"/>
        <v>0</v>
      </c>
      <c r="L37" s="217"/>
      <c r="M37" s="233">
        <v>1</v>
      </c>
      <c r="N37" s="233"/>
      <c r="O37" s="233"/>
      <c r="P37" s="221">
        <f t="shared" si="22"/>
        <v>0</v>
      </c>
      <c r="Q37" s="233">
        <v>1</v>
      </c>
      <c r="R37" s="233"/>
      <c r="S37" s="233"/>
      <c r="T37" s="221">
        <f t="shared" si="23"/>
        <v>0</v>
      </c>
      <c r="U37" s="233">
        <v>1</v>
      </c>
      <c r="V37" s="233"/>
      <c r="W37" s="233"/>
      <c r="X37" s="221">
        <f t="shared" si="24"/>
        <v>0</v>
      </c>
      <c r="Y37" s="233">
        <v>1</v>
      </c>
      <c r="Z37" s="233"/>
      <c r="AA37" s="233"/>
      <c r="AB37" s="221">
        <f t="shared" si="25"/>
        <v>0</v>
      </c>
      <c r="AC37" s="233">
        <v>1</v>
      </c>
      <c r="AD37" s="233"/>
      <c r="AE37" s="233"/>
      <c r="AF37" s="221">
        <f t="shared" si="26"/>
        <v>0</v>
      </c>
      <c r="AG37" s="233">
        <v>1</v>
      </c>
      <c r="AH37" s="233"/>
      <c r="AI37" s="233"/>
      <c r="AJ37" s="221">
        <f t="shared" si="27"/>
        <v>0</v>
      </c>
      <c r="AK37" s="233">
        <v>1</v>
      </c>
      <c r="AL37" s="233"/>
      <c r="AM37" s="233"/>
      <c r="AN37" s="341">
        <f t="shared" si="28"/>
        <v>0</v>
      </c>
      <c r="AO37" s="233">
        <v>1</v>
      </c>
      <c r="AP37" s="233"/>
      <c r="AQ37" s="233"/>
      <c r="AR37" s="342">
        <f t="shared" si="29"/>
        <v>0</v>
      </c>
      <c r="AS37" s="233">
        <v>1</v>
      </c>
      <c r="AT37" s="233"/>
      <c r="AU37" s="233"/>
      <c r="AV37" s="221">
        <f t="shared" si="30"/>
        <v>0</v>
      </c>
      <c r="AW37" s="233">
        <v>1</v>
      </c>
      <c r="AX37" s="233"/>
      <c r="AY37" s="233"/>
      <c r="AZ37" s="221">
        <f t="shared" si="16"/>
        <v>0</v>
      </c>
      <c r="BA37" s="205">
        <f t="shared" si="17"/>
        <v>0</v>
      </c>
      <c r="BB37" s="235">
        <v>0</v>
      </c>
      <c r="BC37" s="205">
        <f t="shared" si="31"/>
        <v>0</v>
      </c>
      <c r="BD37" s="205" t="str">
        <f t="shared" si="32"/>
        <v>geen actie</v>
      </c>
      <c r="BE37" s="201">
        <v>37</v>
      </c>
    </row>
    <row r="38" spans="1:57" ht="17.25" customHeight="1" x14ac:dyDescent="0.3">
      <c r="A38" s="201">
        <v>38</v>
      </c>
      <c r="B38" s="201" t="str">
        <f t="shared" si="18"/>
        <v>v</v>
      </c>
      <c r="C38" s="201"/>
      <c r="D38" s="254"/>
      <c r="E38" s="312"/>
      <c r="F38" s="337"/>
      <c r="G38" s="303"/>
      <c r="H38" s="229">
        <f t="shared" si="19"/>
        <v>0</v>
      </c>
      <c r="I38" s="338"/>
      <c r="J38" s="339">
        <f t="shared" si="20"/>
        <v>2019</v>
      </c>
      <c r="K38" s="205">
        <f t="shared" si="21"/>
        <v>0</v>
      </c>
      <c r="L38" s="217"/>
      <c r="M38" s="233">
        <v>1</v>
      </c>
      <c r="N38" s="233"/>
      <c r="O38" s="233"/>
      <c r="P38" s="221">
        <f t="shared" si="22"/>
        <v>0</v>
      </c>
      <c r="Q38" s="233">
        <v>1</v>
      </c>
      <c r="R38" s="233"/>
      <c r="S38" s="233"/>
      <c r="T38" s="221">
        <f t="shared" si="23"/>
        <v>0</v>
      </c>
      <c r="U38" s="233">
        <v>1</v>
      </c>
      <c r="V38" s="233"/>
      <c r="W38" s="233"/>
      <c r="X38" s="221">
        <f t="shared" si="24"/>
        <v>0</v>
      </c>
      <c r="Y38" s="233">
        <v>1</v>
      </c>
      <c r="Z38" s="233"/>
      <c r="AA38" s="233"/>
      <c r="AB38" s="221">
        <f t="shared" si="25"/>
        <v>0</v>
      </c>
      <c r="AC38" s="233">
        <v>1</v>
      </c>
      <c r="AD38" s="233"/>
      <c r="AE38" s="233"/>
      <c r="AF38" s="221">
        <f t="shared" si="26"/>
        <v>0</v>
      </c>
      <c r="AG38" s="233">
        <v>1</v>
      </c>
      <c r="AH38" s="233"/>
      <c r="AI38" s="233"/>
      <c r="AJ38" s="221">
        <f t="shared" si="27"/>
        <v>0</v>
      </c>
      <c r="AK38" s="233">
        <v>1</v>
      </c>
      <c r="AL38" s="233"/>
      <c r="AM38" s="233"/>
      <c r="AN38" s="341">
        <f t="shared" si="28"/>
        <v>0</v>
      </c>
      <c r="AO38" s="233">
        <v>1</v>
      </c>
      <c r="AP38" s="233"/>
      <c r="AQ38" s="233"/>
      <c r="AR38" s="342">
        <f t="shared" si="29"/>
        <v>0</v>
      </c>
      <c r="AS38" s="233">
        <v>1</v>
      </c>
      <c r="AT38" s="233"/>
      <c r="AU38" s="233"/>
      <c r="AV38" s="221">
        <f t="shared" si="30"/>
        <v>0</v>
      </c>
      <c r="AW38" s="233">
        <v>1</v>
      </c>
      <c r="AX38" s="233"/>
      <c r="AY38" s="233"/>
      <c r="AZ38" s="221">
        <f t="shared" si="16"/>
        <v>0</v>
      </c>
      <c r="BA38" s="205">
        <f t="shared" si="17"/>
        <v>0</v>
      </c>
      <c r="BB38" s="235">
        <v>0</v>
      </c>
      <c r="BC38" s="205">
        <f t="shared" si="31"/>
        <v>0</v>
      </c>
      <c r="BD38" s="205" t="str">
        <f t="shared" si="32"/>
        <v>geen actie</v>
      </c>
      <c r="BE38" s="201">
        <v>38</v>
      </c>
    </row>
    <row r="39" spans="1:57" ht="17.25" customHeight="1" x14ac:dyDescent="0.3">
      <c r="A39" s="201">
        <v>39</v>
      </c>
      <c r="B39" s="201" t="str">
        <f t="shared" si="18"/>
        <v>v</v>
      </c>
      <c r="C39" s="201"/>
      <c r="D39" s="254"/>
      <c r="E39" s="312"/>
      <c r="F39" s="337"/>
      <c r="G39" s="303"/>
      <c r="H39" s="229">
        <f t="shared" si="19"/>
        <v>0</v>
      </c>
      <c r="I39" s="338"/>
      <c r="J39" s="339">
        <f t="shared" si="20"/>
        <v>2019</v>
      </c>
      <c r="K39" s="205">
        <f t="shared" si="21"/>
        <v>0</v>
      </c>
      <c r="L39" s="217"/>
      <c r="M39" s="233">
        <v>1</v>
      </c>
      <c r="N39" s="233"/>
      <c r="O39" s="233"/>
      <c r="P39" s="221">
        <f t="shared" si="22"/>
        <v>0</v>
      </c>
      <c r="Q39" s="233">
        <v>1</v>
      </c>
      <c r="R39" s="233"/>
      <c r="S39" s="233"/>
      <c r="T39" s="221">
        <f t="shared" si="23"/>
        <v>0</v>
      </c>
      <c r="U39" s="233">
        <v>1</v>
      </c>
      <c r="V39" s="233"/>
      <c r="W39" s="233"/>
      <c r="X39" s="221">
        <f t="shared" si="24"/>
        <v>0</v>
      </c>
      <c r="Y39" s="233">
        <v>1</v>
      </c>
      <c r="Z39" s="233"/>
      <c r="AA39" s="233"/>
      <c r="AB39" s="221">
        <f t="shared" si="25"/>
        <v>0</v>
      </c>
      <c r="AC39" s="233">
        <v>1</v>
      </c>
      <c r="AD39" s="233"/>
      <c r="AE39" s="233"/>
      <c r="AF39" s="221">
        <f t="shared" si="26"/>
        <v>0</v>
      </c>
      <c r="AG39" s="233">
        <v>1</v>
      </c>
      <c r="AH39" s="233"/>
      <c r="AI39" s="233"/>
      <c r="AJ39" s="221">
        <f t="shared" si="27"/>
        <v>0</v>
      </c>
      <c r="AK39" s="233">
        <v>1</v>
      </c>
      <c r="AL39" s="233"/>
      <c r="AM39" s="233"/>
      <c r="AN39" s="341">
        <f t="shared" si="28"/>
        <v>0</v>
      </c>
      <c r="AO39" s="233">
        <v>1</v>
      </c>
      <c r="AP39" s="233"/>
      <c r="AQ39" s="233"/>
      <c r="AR39" s="342">
        <f t="shared" si="29"/>
        <v>0</v>
      </c>
      <c r="AS39" s="233">
        <v>1</v>
      </c>
      <c r="AT39" s="233"/>
      <c r="AU39" s="233"/>
      <c r="AV39" s="221">
        <f t="shared" si="30"/>
        <v>0</v>
      </c>
      <c r="AW39" s="233">
        <v>1</v>
      </c>
      <c r="AX39" s="233"/>
      <c r="AY39" s="233"/>
      <c r="AZ39" s="221">
        <f t="shared" si="16"/>
        <v>0</v>
      </c>
      <c r="BA39" s="205">
        <f t="shared" si="17"/>
        <v>0</v>
      </c>
      <c r="BB39" s="235">
        <v>0</v>
      </c>
      <c r="BC39" s="205">
        <f t="shared" si="31"/>
        <v>0</v>
      </c>
      <c r="BD39" s="205" t="str">
        <f t="shared" si="32"/>
        <v>geen actie</v>
      </c>
      <c r="BE39" s="201">
        <v>39</v>
      </c>
    </row>
    <row r="40" spans="1:57" ht="17.25" customHeight="1" x14ac:dyDescent="0.3">
      <c r="A40" s="201">
        <v>40</v>
      </c>
      <c r="B40" s="201" t="str">
        <f t="shared" si="18"/>
        <v>v</v>
      </c>
      <c r="C40" s="201"/>
      <c r="D40" s="254"/>
      <c r="E40" s="312"/>
      <c r="F40" s="337"/>
      <c r="G40" s="303"/>
      <c r="H40" s="229">
        <f t="shared" si="19"/>
        <v>0</v>
      </c>
      <c r="I40" s="338"/>
      <c r="J40" s="339">
        <f t="shared" si="20"/>
        <v>2019</v>
      </c>
      <c r="K40" s="205">
        <f t="shared" si="21"/>
        <v>0</v>
      </c>
      <c r="L40" s="217"/>
      <c r="M40" s="233">
        <v>1</v>
      </c>
      <c r="N40" s="233"/>
      <c r="O40" s="233"/>
      <c r="P40" s="221">
        <f t="shared" si="22"/>
        <v>0</v>
      </c>
      <c r="Q40" s="233">
        <v>1</v>
      </c>
      <c r="R40" s="233"/>
      <c r="S40" s="233"/>
      <c r="T40" s="221">
        <f t="shared" si="23"/>
        <v>0</v>
      </c>
      <c r="U40" s="233">
        <v>1</v>
      </c>
      <c r="V40" s="233"/>
      <c r="W40" s="233"/>
      <c r="X40" s="221">
        <f t="shared" si="24"/>
        <v>0</v>
      </c>
      <c r="Y40" s="233">
        <v>1</v>
      </c>
      <c r="Z40" s="233"/>
      <c r="AA40" s="233"/>
      <c r="AB40" s="221">
        <f t="shared" si="25"/>
        <v>0</v>
      </c>
      <c r="AC40" s="233">
        <v>1</v>
      </c>
      <c r="AD40" s="233"/>
      <c r="AE40" s="233"/>
      <c r="AF40" s="221">
        <f t="shared" si="26"/>
        <v>0</v>
      </c>
      <c r="AG40" s="233">
        <v>1</v>
      </c>
      <c r="AH40" s="233"/>
      <c r="AI40" s="233"/>
      <c r="AJ40" s="221">
        <f t="shared" si="27"/>
        <v>0</v>
      </c>
      <c r="AK40" s="233">
        <v>1</v>
      </c>
      <c r="AL40" s="233"/>
      <c r="AM40" s="233"/>
      <c r="AN40" s="341">
        <f t="shared" si="28"/>
        <v>0</v>
      </c>
      <c r="AO40" s="233">
        <v>1</v>
      </c>
      <c r="AP40" s="233"/>
      <c r="AQ40" s="233"/>
      <c r="AR40" s="342">
        <f t="shared" si="29"/>
        <v>0</v>
      </c>
      <c r="AS40" s="233">
        <v>1</v>
      </c>
      <c r="AT40" s="233"/>
      <c r="AU40" s="233"/>
      <c r="AV40" s="221">
        <f t="shared" si="30"/>
        <v>0</v>
      </c>
      <c r="AW40" s="233">
        <v>1</v>
      </c>
      <c r="AX40" s="233"/>
      <c r="AY40" s="233"/>
      <c r="AZ40" s="221">
        <f t="shared" ref="AZ40:AZ71" si="33">SUM(AX40*10+AY40)/AW40*10</f>
        <v>0</v>
      </c>
      <c r="BA40" s="205">
        <f t="shared" si="17"/>
        <v>0</v>
      </c>
      <c r="BB40" s="235">
        <v>0</v>
      </c>
      <c r="BC40" s="205">
        <f t="shared" si="31"/>
        <v>0</v>
      </c>
      <c r="BD40" s="205" t="str">
        <f t="shared" si="32"/>
        <v>geen actie</v>
      </c>
      <c r="BE40" s="201">
        <v>40</v>
      </c>
    </row>
    <row r="41" spans="1:57" ht="17.25" customHeight="1" x14ac:dyDescent="0.3">
      <c r="A41" s="201">
        <v>41</v>
      </c>
      <c r="B41" s="201" t="str">
        <f t="shared" si="18"/>
        <v>v</v>
      </c>
      <c r="C41" s="201"/>
      <c r="D41" s="254"/>
      <c r="E41" s="312"/>
      <c r="F41" s="337"/>
      <c r="G41" s="303"/>
      <c r="H41" s="229">
        <f t="shared" si="19"/>
        <v>0</v>
      </c>
      <c r="I41" s="338"/>
      <c r="J41" s="339">
        <f t="shared" si="20"/>
        <v>2019</v>
      </c>
      <c r="K41" s="205">
        <f t="shared" si="21"/>
        <v>0</v>
      </c>
      <c r="L41" s="217"/>
      <c r="M41" s="233">
        <v>1</v>
      </c>
      <c r="N41" s="233"/>
      <c r="O41" s="233"/>
      <c r="P41" s="221">
        <f t="shared" si="22"/>
        <v>0</v>
      </c>
      <c r="Q41" s="233">
        <v>1</v>
      </c>
      <c r="R41" s="233"/>
      <c r="S41" s="233"/>
      <c r="T41" s="221">
        <f t="shared" si="23"/>
        <v>0</v>
      </c>
      <c r="U41" s="233">
        <v>1</v>
      </c>
      <c r="V41" s="233"/>
      <c r="W41" s="233"/>
      <c r="X41" s="221">
        <f t="shared" si="24"/>
        <v>0</v>
      </c>
      <c r="Y41" s="233">
        <v>1</v>
      </c>
      <c r="Z41" s="233"/>
      <c r="AA41" s="233"/>
      <c r="AB41" s="221">
        <f t="shared" si="25"/>
        <v>0</v>
      </c>
      <c r="AC41" s="233">
        <v>1</v>
      </c>
      <c r="AD41" s="233"/>
      <c r="AE41" s="233"/>
      <c r="AF41" s="221">
        <f t="shared" si="26"/>
        <v>0</v>
      </c>
      <c r="AG41" s="233">
        <v>1</v>
      </c>
      <c r="AH41" s="233"/>
      <c r="AI41" s="233"/>
      <c r="AJ41" s="221">
        <f t="shared" si="27"/>
        <v>0</v>
      </c>
      <c r="AK41" s="233">
        <v>1</v>
      </c>
      <c r="AL41" s="233"/>
      <c r="AM41" s="233"/>
      <c r="AN41" s="341">
        <f t="shared" si="28"/>
        <v>0</v>
      </c>
      <c r="AO41" s="233">
        <v>1</v>
      </c>
      <c r="AP41" s="233"/>
      <c r="AQ41" s="233"/>
      <c r="AR41" s="342">
        <f t="shared" si="29"/>
        <v>0</v>
      </c>
      <c r="AS41" s="233">
        <v>1</v>
      </c>
      <c r="AT41" s="233"/>
      <c r="AU41" s="233"/>
      <c r="AV41" s="221">
        <f t="shared" si="30"/>
        <v>0</v>
      </c>
      <c r="AW41" s="233">
        <v>1</v>
      </c>
      <c r="AX41" s="233"/>
      <c r="AY41" s="233"/>
      <c r="AZ41" s="221">
        <f t="shared" si="33"/>
        <v>0</v>
      </c>
      <c r="BA41" s="205">
        <f t="shared" si="17"/>
        <v>0</v>
      </c>
      <c r="BB41" s="235">
        <v>0</v>
      </c>
      <c r="BC41" s="205">
        <f t="shared" si="31"/>
        <v>0</v>
      </c>
      <c r="BD41" s="205" t="str">
        <f t="shared" si="32"/>
        <v>geen actie</v>
      </c>
      <c r="BE41" s="201">
        <v>41</v>
      </c>
    </row>
    <row r="42" spans="1:57" ht="17.25" customHeight="1" x14ac:dyDescent="0.3">
      <c r="A42" s="201">
        <v>42</v>
      </c>
      <c r="B42" s="201" t="str">
        <f t="shared" si="18"/>
        <v>v</v>
      </c>
      <c r="C42" s="201"/>
      <c r="D42" s="254"/>
      <c r="E42" s="312"/>
      <c r="F42" s="337"/>
      <c r="G42" s="303"/>
      <c r="H42" s="229">
        <f t="shared" si="19"/>
        <v>0</v>
      </c>
      <c r="I42" s="338"/>
      <c r="J42" s="339">
        <f t="shared" si="20"/>
        <v>2019</v>
      </c>
      <c r="K42" s="205">
        <f t="shared" si="21"/>
        <v>0</v>
      </c>
      <c r="L42" s="217"/>
      <c r="M42" s="233">
        <v>1</v>
      </c>
      <c r="N42" s="233"/>
      <c r="O42" s="233"/>
      <c r="P42" s="221">
        <f t="shared" si="22"/>
        <v>0</v>
      </c>
      <c r="Q42" s="233">
        <v>1</v>
      </c>
      <c r="R42" s="233"/>
      <c r="S42" s="233"/>
      <c r="T42" s="221">
        <f t="shared" si="23"/>
        <v>0</v>
      </c>
      <c r="U42" s="233">
        <v>1</v>
      </c>
      <c r="V42" s="233"/>
      <c r="W42" s="233"/>
      <c r="X42" s="221">
        <f t="shared" si="24"/>
        <v>0</v>
      </c>
      <c r="Y42" s="233">
        <v>1</v>
      </c>
      <c r="Z42" s="233"/>
      <c r="AA42" s="233"/>
      <c r="AB42" s="221">
        <f t="shared" si="25"/>
        <v>0</v>
      </c>
      <c r="AC42" s="233">
        <v>1</v>
      </c>
      <c r="AD42" s="233"/>
      <c r="AE42" s="233"/>
      <c r="AF42" s="221">
        <f t="shared" si="26"/>
        <v>0</v>
      </c>
      <c r="AG42" s="233">
        <v>1</v>
      </c>
      <c r="AH42" s="233"/>
      <c r="AI42" s="233"/>
      <c r="AJ42" s="221">
        <f t="shared" si="27"/>
        <v>0</v>
      </c>
      <c r="AK42" s="233">
        <v>1</v>
      </c>
      <c r="AL42" s="233"/>
      <c r="AM42" s="233"/>
      <c r="AN42" s="341">
        <f t="shared" si="28"/>
        <v>0</v>
      </c>
      <c r="AO42" s="233">
        <v>1</v>
      </c>
      <c r="AP42" s="233"/>
      <c r="AQ42" s="233"/>
      <c r="AR42" s="342">
        <f t="shared" si="29"/>
        <v>0</v>
      </c>
      <c r="AS42" s="233">
        <v>1</v>
      </c>
      <c r="AT42" s="233"/>
      <c r="AU42" s="233"/>
      <c r="AV42" s="221">
        <f t="shared" si="30"/>
        <v>0</v>
      </c>
      <c r="AW42" s="233">
        <v>1</v>
      </c>
      <c r="AX42" s="233"/>
      <c r="AY42" s="233"/>
      <c r="AZ42" s="221">
        <f t="shared" si="33"/>
        <v>0</v>
      </c>
      <c r="BA42" s="205">
        <f t="shared" si="17"/>
        <v>0</v>
      </c>
      <c r="BB42" s="235">
        <v>0</v>
      </c>
      <c r="BC42" s="205">
        <f t="shared" si="31"/>
        <v>0</v>
      </c>
      <c r="BD42" s="205" t="str">
        <f t="shared" si="32"/>
        <v>geen actie</v>
      </c>
      <c r="BE42" s="201">
        <v>42</v>
      </c>
    </row>
    <row r="43" spans="1:57" ht="17.25" customHeight="1" x14ac:dyDescent="0.3">
      <c r="A43" s="201">
        <v>43</v>
      </c>
      <c r="B43" s="201" t="str">
        <f t="shared" si="18"/>
        <v>v</v>
      </c>
      <c r="C43" s="201"/>
      <c r="D43" s="254"/>
      <c r="E43" s="312"/>
      <c r="F43" s="337"/>
      <c r="G43" s="303"/>
      <c r="H43" s="229">
        <f t="shared" si="19"/>
        <v>0</v>
      </c>
      <c r="I43" s="338"/>
      <c r="J43" s="339">
        <f t="shared" si="20"/>
        <v>2019</v>
      </c>
      <c r="K43" s="205">
        <f t="shared" si="21"/>
        <v>0</v>
      </c>
      <c r="L43" s="217"/>
      <c r="M43" s="233">
        <v>1</v>
      </c>
      <c r="N43" s="233"/>
      <c r="O43" s="233"/>
      <c r="P43" s="221">
        <f t="shared" si="22"/>
        <v>0</v>
      </c>
      <c r="Q43" s="233">
        <v>1</v>
      </c>
      <c r="R43" s="233"/>
      <c r="S43" s="233"/>
      <c r="T43" s="221">
        <f t="shared" si="23"/>
        <v>0</v>
      </c>
      <c r="U43" s="233">
        <v>1</v>
      </c>
      <c r="V43" s="233"/>
      <c r="W43" s="233"/>
      <c r="X43" s="221">
        <f t="shared" si="24"/>
        <v>0</v>
      </c>
      <c r="Y43" s="233">
        <v>1</v>
      </c>
      <c r="Z43" s="233"/>
      <c r="AA43" s="233"/>
      <c r="AB43" s="221">
        <f t="shared" si="25"/>
        <v>0</v>
      </c>
      <c r="AC43" s="233">
        <v>1</v>
      </c>
      <c r="AD43" s="233"/>
      <c r="AE43" s="233"/>
      <c r="AF43" s="221">
        <f t="shared" si="26"/>
        <v>0</v>
      </c>
      <c r="AG43" s="233">
        <v>1</v>
      </c>
      <c r="AH43" s="233"/>
      <c r="AI43" s="233"/>
      <c r="AJ43" s="221">
        <f t="shared" si="27"/>
        <v>0</v>
      </c>
      <c r="AK43" s="233">
        <v>1</v>
      </c>
      <c r="AL43" s="233"/>
      <c r="AM43" s="233"/>
      <c r="AN43" s="341">
        <f t="shared" si="28"/>
        <v>0</v>
      </c>
      <c r="AO43" s="233">
        <v>1</v>
      </c>
      <c r="AP43" s="233"/>
      <c r="AQ43" s="233"/>
      <c r="AR43" s="342">
        <f t="shared" si="29"/>
        <v>0</v>
      </c>
      <c r="AS43" s="233">
        <v>1</v>
      </c>
      <c r="AT43" s="233"/>
      <c r="AU43" s="233"/>
      <c r="AV43" s="221">
        <f t="shared" si="30"/>
        <v>0</v>
      </c>
      <c r="AW43" s="233">
        <v>1</v>
      </c>
      <c r="AX43" s="233"/>
      <c r="AY43" s="233"/>
      <c r="AZ43" s="221">
        <f t="shared" si="33"/>
        <v>0</v>
      </c>
      <c r="BA43" s="205">
        <f t="shared" si="17"/>
        <v>0</v>
      </c>
      <c r="BB43" s="235">
        <v>0</v>
      </c>
      <c r="BC43" s="205">
        <f t="shared" si="31"/>
        <v>0</v>
      </c>
      <c r="BD43" s="205" t="str">
        <f t="shared" si="32"/>
        <v>geen actie</v>
      </c>
      <c r="BE43" s="201">
        <v>43</v>
      </c>
    </row>
    <row r="44" spans="1:57" ht="17.25" customHeight="1" x14ac:dyDescent="0.3">
      <c r="A44" s="201">
        <v>44</v>
      </c>
      <c r="B44" s="201" t="str">
        <f t="shared" si="18"/>
        <v>v</v>
      </c>
      <c r="C44" s="201"/>
      <c r="D44" s="254"/>
      <c r="E44" s="312"/>
      <c r="F44" s="337"/>
      <c r="G44" s="303"/>
      <c r="H44" s="229">
        <f t="shared" si="19"/>
        <v>0</v>
      </c>
      <c r="I44" s="338"/>
      <c r="J44" s="339">
        <f t="shared" si="20"/>
        <v>2019</v>
      </c>
      <c r="K44" s="205">
        <f t="shared" si="21"/>
        <v>0</v>
      </c>
      <c r="L44" s="217"/>
      <c r="M44" s="233">
        <v>1</v>
      </c>
      <c r="N44" s="233"/>
      <c r="O44" s="233"/>
      <c r="P44" s="221">
        <f t="shared" si="22"/>
        <v>0</v>
      </c>
      <c r="Q44" s="233">
        <v>1</v>
      </c>
      <c r="R44" s="233"/>
      <c r="S44" s="233"/>
      <c r="T44" s="221">
        <f t="shared" si="23"/>
        <v>0</v>
      </c>
      <c r="U44" s="233">
        <v>1</v>
      </c>
      <c r="V44" s="233"/>
      <c r="W44" s="233"/>
      <c r="X44" s="221">
        <f t="shared" si="24"/>
        <v>0</v>
      </c>
      <c r="Y44" s="233">
        <v>1</v>
      </c>
      <c r="Z44" s="233"/>
      <c r="AA44" s="233"/>
      <c r="AB44" s="221">
        <f t="shared" si="25"/>
        <v>0</v>
      </c>
      <c r="AC44" s="233">
        <v>1</v>
      </c>
      <c r="AD44" s="233"/>
      <c r="AE44" s="233"/>
      <c r="AF44" s="221">
        <f t="shared" si="26"/>
        <v>0</v>
      </c>
      <c r="AG44" s="233">
        <v>1</v>
      </c>
      <c r="AH44" s="233"/>
      <c r="AI44" s="233"/>
      <c r="AJ44" s="221">
        <f t="shared" si="27"/>
        <v>0</v>
      </c>
      <c r="AK44" s="233">
        <v>1</v>
      </c>
      <c r="AL44" s="233"/>
      <c r="AM44" s="233"/>
      <c r="AN44" s="341">
        <f t="shared" si="28"/>
        <v>0</v>
      </c>
      <c r="AO44" s="233">
        <v>1</v>
      </c>
      <c r="AP44" s="233"/>
      <c r="AQ44" s="233"/>
      <c r="AR44" s="342">
        <f t="shared" si="29"/>
        <v>0</v>
      </c>
      <c r="AS44" s="233">
        <v>1</v>
      </c>
      <c r="AT44" s="233"/>
      <c r="AU44" s="233"/>
      <c r="AV44" s="221">
        <f t="shared" si="30"/>
        <v>0</v>
      </c>
      <c r="AW44" s="233">
        <v>1</v>
      </c>
      <c r="AX44" s="233"/>
      <c r="AY44" s="233"/>
      <c r="AZ44" s="221">
        <f t="shared" si="33"/>
        <v>0</v>
      </c>
      <c r="BA44" s="205">
        <f t="shared" si="17"/>
        <v>0</v>
      </c>
      <c r="BB44" s="235">
        <v>0</v>
      </c>
      <c r="BC44" s="205">
        <f t="shared" si="31"/>
        <v>0</v>
      </c>
      <c r="BD44" s="205" t="str">
        <f t="shared" si="32"/>
        <v>geen actie</v>
      </c>
      <c r="BE44" s="201">
        <v>44</v>
      </c>
    </row>
    <row r="45" spans="1:57" ht="17.25" customHeight="1" x14ac:dyDescent="0.3">
      <c r="A45" s="201">
        <v>45</v>
      </c>
      <c r="B45" s="201" t="str">
        <f t="shared" si="18"/>
        <v>v</v>
      </c>
      <c r="C45" s="201"/>
      <c r="D45" s="254"/>
      <c r="E45" s="312"/>
      <c r="F45" s="337"/>
      <c r="G45" s="303"/>
      <c r="H45" s="229">
        <f t="shared" si="19"/>
        <v>0</v>
      </c>
      <c r="I45" s="338"/>
      <c r="J45" s="339">
        <f t="shared" si="20"/>
        <v>2019</v>
      </c>
      <c r="K45" s="205">
        <f t="shared" si="21"/>
        <v>0</v>
      </c>
      <c r="L45" s="217"/>
      <c r="M45" s="233">
        <v>1</v>
      </c>
      <c r="N45" s="233"/>
      <c r="O45" s="233"/>
      <c r="P45" s="221">
        <f t="shared" si="22"/>
        <v>0</v>
      </c>
      <c r="Q45" s="233">
        <v>1</v>
      </c>
      <c r="R45" s="233"/>
      <c r="S45" s="233"/>
      <c r="T45" s="221">
        <f t="shared" si="23"/>
        <v>0</v>
      </c>
      <c r="U45" s="233">
        <v>1</v>
      </c>
      <c r="V45" s="233"/>
      <c r="W45" s="233"/>
      <c r="X45" s="221">
        <f t="shared" si="24"/>
        <v>0</v>
      </c>
      <c r="Y45" s="233">
        <v>1</v>
      </c>
      <c r="Z45" s="233"/>
      <c r="AA45" s="233"/>
      <c r="AB45" s="221">
        <f t="shared" si="25"/>
        <v>0</v>
      </c>
      <c r="AC45" s="233">
        <v>1</v>
      </c>
      <c r="AD45" s="233"/>
      <c r="AE45" s="233"/>
      <c r="AF45" s="221">
        <f t="shared" si="26"/>
        <v>0</v>
      </c>
      <c r="AG45" s="233">
        <v>1</v>
      </c>
      <c r="AH45" s="233"/>
      <c r="AI45" s="233"/>
      <c r="AJ45" s="221">
        <f t="shared" si="27"/>
        <v>0</v>
      </c>
      <c r="AK45" s="233">
        <v>1</v>
      </c>
      <c r="AL45" s="233"/>
      <c r="AM45" s="233"/>
      <c r="AN45" s="341">
        <f t="shared" si="28"/>
        <v>0</v>
      </c>
      <c r="AO45" s="233">
        <v>1</v>
      </c>
      <c r="AP45" s="233"/>
      <c r="AQ45" s="233"/>
      <c r="AR45" s="342">
        <f t="shared" si="29"/>
        <v>0</v>
      </c>
      <c r="AS45" s="233">
        <v>1</v>
      </c>
      <c r="AT45" s="233"/>
      <c r="AU45" s="233"/>
      <c r="AV45" s="221">
        <f t="shared" si="30"/>
        <v>0</v>
      </c>
      <c r="AW45" s="233">
        <v>1</v>
      </c>
      <c r="AX45" s="233"/>
      <c r="AY45" s="233"/>
      <c r="AZ45" s="221">
        <f t="shared" si="33"/>
        <v>0</v>
      </c>
      <c r="BA45" s="205">
        <f t="shared" si="17"/>
        <v>0</v>
      </c>
      <c r="BB45" s="235">
        <v>0</v>
      </c>
      <c r="BC45" s="205">
        <f t="shared" si="31"/>
        <v>0</v>
      </c>
      <c r="BD45" s="205" t="str">
        <f t="shared" si="32"/>
        <v>geen actie</v>
      </c>
      <c r="BE45" s="201">
        <v>45</v>
      </c>
    </row>
    <row r="46" spans="1:57" ht="17.25" customHeight="1" x14ac:dyDescent="0.3">
      <c r="A46" s="201">
        <v>46</v>
      </c>
      <c r="B46" s="201" t="str">
        <f t="shared" si="18"/>
        <v>v</v>
      </c>
      <c r="C46" s="201"/>
      <c r="D46" s="254"/>
      <c r="E46" s="312"/>
      <c r="F46" s="337"/>
      <c r="G46" s="303"/>
      <c r="H46" s="229">
        <f t="shared" si="19"/>
        <v>0</v>
      </c>
      <c r="I46" s="338"/>
      <c r="J46" s="339">
        <f t="shared" si="20"/>
        <v>2019</v>
      </c>
      <c r="K46" s="205">
        <f t="shared" si="21"/>
        <v>0</v>
      </c>
      <c r="L46" s="217"/>
      <c r="M46" s="233">
        <v>1</v>
      </c>
      <c r="N46" s="233"/>
      <c r="O46" s="233"/>
      <c r="P46" s="221">
        <f t="shared" si="22"/>
        <v>0</v>
      </c>
      <c r="Q46" s="233">
        <v>1</v>
      </c>
      <c r="R46" s="233"/>
      <c r="S46" s="233"/>
      <c r="T46" s="221">
        <f t="shared" si="23"/>
        <v>0</v>
      </c>
      <c r="U46" s="233">
        <v>1</v>
      </c>
      <c r="V46" s="233"/>
      <c r="W46" s="233"/>
      <c r="X46" s="221">
        <f t="shared" si="24"/>
        <v>0</v>
      </c>
      <c r="Y46" s="233">
        <v>1</v>
      </c>
      <c r="Z46" s="233"/>
      <c r="AA46" s="233"/>
      <c r="AB46" s="221">
        <f t="shared" si="25"/>
        <v>0</v>
      </c>
      <c r="AC46" s="233">
        <v>1</v>
      </c>
      <c r="AD46" s="233"/>
      <c r="AE46" s="233"/>
      <c r="AF46" s="221">
        <f t="shared" si="26"/>
        <v>0</v>
      </c>
      <c r="AG46" s="233">
        <v>1</v>
      </c>
      <c r="AH46" s="233"/>
      <c r="AI46" s="233"/>
      <c r="AJ46" s="221">
        <f t="shared" si="27"/>
        <v>0</v>
      </c>
      <c r="AK46" s="233">
        <v>1</v>
      </c>
      <c r="AL46" s="233"/>
      <c r="AM46" s="233"/>
      <c r="AN46" s="341">
        <f t="shared" si="28"/>
        <v>0</v>
      </c>
      <c r="AO46" s="233">
        <v>1</v>
      </c>
      <c r="AP46" s="233"/>
      <c r="AQ46" s="233"/>
      <c r="AR46" s="342">
        <f t="shared" si="29"/>
        <v>0</v>
      </c>
      <c r="AS46" s="233">
        <v>1</v>
      </c>
      <c r="AT46" s="233"/>
      <c r="AU46" s="233"/>
      <c r="AV46" s="221">
        <f t="shared" si="30"/>
        <v>0</v>
      </c>
      <c r="AW46" s="233">
        <v>1</v>
      </c>
      <c r="AX46" s="233"/>
      <c r="AY46" s="233"/>
      <c r="AZ46" s="221">
        <f t="shared" si="33"/>
        <v>0</v>
      </c>
      <c r="BA46" s="205">
        <f t="shared" si="17"/>
        <v>0</v>
      </c>
      <c r="BB46" s="235">
        <v>0</v>
      </c>
      <c r="BC46" s="205">
        <f t="shared" si="31"/>
        <v>0</v>
      </c>
      <c r="BD46" s="205" t="str">
        <f t="shared" si="32"/>
        <v>geen actie</v>
      </c>
      <c r="BE46" s="201">
        <v>46</v>
      </c>
    </row>
    <row r="47" spans="1:57" ht="17.25" customHeight="1" x14ac:dyDescent="0.3">
      <c r="A47" s="201">
        <v>47</v>
      </c>
      <c r="B47" s="201" t="str">
        <f t="shared" si="18"/>
        <v>v</v>
      </c>
      <c r="C47" s="201"/>
      <c r="D47" s="254"/>
      <c r="E47" s="312"/>
      <c r="F47" s="337"/>
      <c r="G47" s="303"/>
      <c r="H47" s="229">
        <f t="shared" si="19"/>
        <v>0</v>
      </c>
      <c r="I47" s="338"/>
      <c r="J47" s="339">
        <f t="shared" si="20"/>
        <v>2019</v>
      </c>
      <c r="K47" s="205">
        <f t="shared" si="21"/>
        <v>0</v>
      </c>
      <c r="L47" s="217"/>
      <c r="M47" s="233">
        <v>1</v>
      </c>
      <c r="N47" s="233"/>
      <c r="O47" s="233"/>
      <c r="P47" s="221">
        <f t="shared" si="22"/>
        <v>0</v>
      </c>
      <c r="Q47" s="233">
        <v>1</v>
      </c>
      <c r="R47" s="233"/>
      <c r="S47" s="233"/>
      <c r="T47" s="221">
        <f t="shared" si="23"/>
        <v>0</v>
      </c>
      <c r="U47" s="233">
        <v>1</v>
      </c>
      <c r="V47" s="233"/>
      <c r="W47" s="233"/>
      <c r="X47" s="221">
        <f t="shared" si="24"/>
        <v>0</v>
      </c>
      <c r="Y47" s="233">
        <v>1</v>
      </c>
      <c r="Z47" s="233"/>
      <c r="AA47" s="233"/>
      <c r="AB47" s="221">
        <f t="shared" si="25"/>
        <v>0</v>
      </c>
      <c r="AC47" s="233">
        <v>1</v>
      </c>
      <c r="AD47" s="233"/>
      <c r="AE47" s="233"/>
      <c r="AF47" s="221">
        <f t="shared" si="26"/>
        <v>0</v>
      </c>
      <c r="AG47" s="233">
        <v>1</v>
      </c>
      <c r="AH47" s="233"/>
      <c r="AI47" s="233"/>
      <c r="AJ47" s="221">
        <f t="shared" si="27"/>
        <v>0</v>
      </c>
      <c r="AK47" s="233">
        <v>1</v>
      </c>
      <c r="AL47" s="233"/>
      <c r="AM47" s="233"/>
      <c r="AN47" s="341">
        <f t="shared" si="28"/>
        <v>0</v>
      </c>
      <c r="AO47" s="233">
        <v>1</v>
      </c>
      <c r="AP47" s="233"/>
      <c r="AQ47" s="233"/>
      <c r="AR47" s="342">
        <f t="shared" si="29"/>
        <v>0</v>
      </c>
      <c r="AS47" s="233">
        <v>1</v>
      </c>
      <c r="AT47" s="233"/>
      <c r="AU47" s="233"/>
      <c r="AV47" s="221">
        <f t="shared" si="30"/>
        <v>0</v>
      </c>
      <c r="AW47" s="233">
        <v>1</v>
      </c>
      <c r="AX47" s="233"/>
      <c r="AY47" s="233"/>
      <c r="AZ47" s="221">
        <f t="shared" si="33"/>
        <v>0</v>
      </c>
      <c r="BA47" s="205">
        <f t="shared" si="17"/>
        <v>0</v>
      </c>
      <c r="BB47" s="235">
        <v>0</v>
      </c>
      <c r="BC47" s="205">
        <f t="shared" si="31"/>
        <v>0</v>
      </c>
      <c r="BD47" s="205" t="str">
        <f t="shared" si="32"/>
        <v>geen actie</v>
      </c>
      <c r="BE47" s="201">
        <v>47</v>
      </c>
    </row>
    <row r="48" spans="1:57" ht="17.25" customHeight="1" x14ac:dyDescent="0.3">
      <c r="A48" s="201">
        <v>48</v>
      </c>
      <c r="B48" s="201" t="str">
        <f t="shared" si="18"/>
        <v>v</v>
      </c>
      <c r="C48" s="201"/>
      <c r="D48" s="254"/>
      <c r="E48" s="312"/>
      <c r="F48" s="337"/>
      <c r="G48" s="303"/>
      <c r="H48" s="229">
        <f t="shared" si="19"/>
        <v>0</v>
      </c>
      <c r="I48" s="338"/>
      <c r="J48" s="339">
        <f t="shared" si="20"/>
        <v>2019</v>
      </c>
      <c r="K48" s="205">
        <f t="shared" si="21"/>
        <v>0</v>
      </c>
      <c r="L48" s="217"/>
      <c r="M48" s="233">
        <v>1</v>
      </c>
      <c r="N48" s="233"/>
      <c r="O48" s="233"/>
      <c r="P48" s="221">
        <f t="shared" si="22"/>
        <v>0</v>
      </c>
      <c r="Q48" s="233">
        <v>1</v>
      </c>
      <c r="R48" s="233"/>
      <c r="S48" s="233"/>
      <c r="T48" s="221">
        <f t="shared" si="23"/>
        <v>0</v>
      </c>
      <c r="U48" s="233">
        <v>1</v>
      </c>
      <c r="V48" s="233"/>
      <c r="W48" s="233"/>
      <c r="X48" s="221">
        <f t="shared" si="24"/>
        <v>0</v>
      </c>
      <c r="Y48" s="233">
        <v>1</v>
      </c>
      <c r="Z48" s="233"/>
      <c r="AA48" s="233"/>
      <c r="AB48" s="221">
        <f t="shared" si="25"/>
        <v>0</v>
      </c>
      <c r="AC48" s="233">
        <v>1</v>
      </c>
      <c r="AD48" s="233"/>
      <c r="AE48" s="233"/>
      <c r="AF48" s="221">
        <f t="shared" si="26"/>
        <v>0</v>
      </c>
      <c r="AG48" s="233">
        <v>1</v>
      </c>
      <c r="AH48" s="233"/>
      <c r="AI48" s="233"/>
      <c r="AJ48" s="221">
        <f t="shared" si="27"/>
        <v>0</v>
      </c>
      <c r="AK48" s="233">
        <v>1</v>
      </c>
      <c r="AL48" s="233"/>
      <c r="AM48" s="233"/>
      <c r="AN48" s="341">
        <f t="shared" si="28"/>
        <v>0</v>
      </c>
      <c r="AO48" s="233">
        <v>1</v>
      </c>
      <c r="AP48" s="233"/>
      <c r="AQ48" s="233"/>
      <c r="AR48" s="342">
        <f t="shared" si="29"/>
        <v>0</v>
      </c>
      <c r="AS48" s="233">
        <v>1</v>
      </c>
      <c r="AT48" s="233"/>
      <c r="AU48" s="233"/>
      <c r="AV48" s="221">
        <f t="shared" si="30"/>
        <v>0</v>
      </c>
      <c r="AW48" s="233">
        <v>1</v>
      </c>
      <c r="AX48" s="233"/>
      <c r="AY48" s="233"/>
      <c r="AZ48" s="221">
        <f t="shared" si="33"/>
        <v>0</v>
      </c>
      <c r="BA48" s="205">
        <f t="shared" ref="BA48:BA79" si="34">IF(H48&lt;250,0,IF(H48&lt;500,250,IF(H48&lt;750,"500",IF(H48&lt;1000,750,IF(H48&lt;1500,1000,IF(H48&lt;2000,1500,IF(H48&lt;2500,2000,IF(H48&lt;3000,2500,3000))))))))</f>
        <v>0</v>
      </c>
      <c r="BB48" s="235">
        <v>0</v>
      </c>
      <c r="BC48" s="205">
        <f t="shared" si="31"/>
        <v>0</v>
      </c>
      <c r="BD48" s="205" t="str">
        <f t="shared" si="32"/>
        <v>geen actie</v>
      </c>
      <c r="BE48" s="201">
        <v>48</v>
      </c>
    </row>
    <row r="49" spans="1:57" ht="17.25" customHeight="1" x14ac:dyDescent="0.3">
      <c r="A49" s="201">
        <v>49</v>
      </c>
      <c r="B49" s="201" t="str">
        <f t="shared" si="18"/>
        <v>v</v>
      </c>
      <c r="C49" s="201"/>
      <c r="D49" s="254"/>
      <c r="E49" s="312"/>
      <c r="F49" s="337"/>
      <c r="G49" s="303"/>
      <c r="H49" s="229">
        <f t="shared" si="19"/>
        <v>0</v>
      </c>
      <c r="I49" s="338"/>
      <c r="J49" s="339">
        <f t="shared" si="20"/>
        <v>2019</v>
      </c>
      <c r="K49" s="205">
        <f t="shared" si="21"/>
        <v>0</v>
      </c>
      <c r="L49" s="217"/>
      <c r="M49" s="233">
        <v>1</v>
      </c>
      <c r="N49" s="233"/>
      <c r="O49" s="233"/>
      <c r="P49" s="221">
        <f t="shared" si="22"/>
        <v>0</v>
      </c>
      <c r="Q49" s="233">
        <v>1</v>
      </c>
      <c r="R49" s="233"/>
      <c r="S49" s="233"/>
      <c r="T49" s="221">
        <f t="shared" si="23"/>
        <v>0</v>
      </c>
      <c r="U49" s="233">
        <v>1</v>
      </c>
      <c r="V49" s="233"/>
      <c r="W49" s="233"/>
      <c r="X49" s="221">
        <f t="shared" si="24"/>
        <v>0</v>
      </c>
      <c r="Y49" s="233">
        <v>1</v>
      </c>
      <c r="Z49" s="233"/>
      <c r="AA49" s="233"/>
      <c r="AB49" s="221">
        <f t="shared" si="25"/>
        <v>0</v>
      </c>
      <c r="AC49" s="233">
        <v>1</v>
      </c>
      <c r="AD49" s="233"/>
      <c r="AE49" s="233"/>
      <c r="AF49" s="221">
        <f t="shared" si="26"/>
        <v>0</v>
      </c>
      <c r="AG49" s="233">
        <v>1</v>
      </c>
      <c r="AH49" s="233"/>
      <c r="AI49" s="233"/>
      <c r="AJ49" s="221">
        <f t="shared" si="27"/>
        <v>0</v>
      </c>
      <c r="AK49" s="233">
        <v>1</v>
      </c>
      <c r="AL49" s="233"/>
      <c r="AM49" s="233"/>
      <c r="AN49" s="341">
        <f t="shared" si="28"/>
        <v>0</v>
      </c>
      <c r="AO49" s="233">
        <v>1</v>
      </c>
      <c r="AP49" s="233"/>
      <c r="AQ49" s="233"/>
      <c r="AR49" s="342">
        <f t="shared" si="29"/>
        <v>0</v>
      </c>
      <c r="AS49" s="233">
        <v>1</v>
      </c>
      <c r="AT49" s="233"/>
      <c r="AU49" s="233"/>
      <c r="AV49" s="221">
        <f t="shared" si="30"/>
        <v>0</v>
      </c>
      <c r="AW49" s="233">
        <v>1</v>
      </c>
      <c r="AX49" s="233"/>
      <c r="AY49" s="233"/>
      <c r="AZ49" s="221">
        <f t="shared" si="33"/>
        <v>0</v>
      </c>
      <c r="BA49" s="205">
        <f t="shared" si="34"/>
        <v>0</v>
      </c>
      <c r="BB49" s="235">
        <v>0</v>
      </c>
      <c r="BC49" s="205">
        <f t="shared" si="31"/>
        <v>0</v>
      </c>
      <c r="BD49" s="205" t="str">
        <f t="shared" si="32"/>
        <v>geen actie</v>
      </c>
      <c r="BE49" s="201">
        <v>49</v>
      </c>
    </row>
    <row r="50" spans="1:57" ht="17.25" customHeight="1" x14ac:dyDescent="0.3">
      <c r="A50" s="201">
        <v>50</v>
      </c>
      <c r="B50" s="201" t="str">
        <f t="shared" si="18"/>
        <v>v</v>
      </c>
      <c r="C50" s="201"/>
      <c r="D50" s="254"/>
      <c r="E50" s="312"/>
      <c r="F50" s="337"/>
      <c r="G50" s="303"/>
      <c r="H50" s="229">
        <f t="shared" si="19"/>
        <v>0</v>
      </c>
      <c r="I50" s="338"/>
      <c r="J50" s="339">
        <f t="shared" si="20"/>
        <v>2019</v>
      </c>
      <c r="K50" s="205">
        <f t="shared" si="21"/>
        <v>0</v>
      </c>
      <c r="L50" s="217"/>
      <c r="M50" s="233">
        <v>1</v>
      </c>
      <c r="N50" s="233"/>
      <c r="O50" s="233"/>
      <c r="P50" s="221">
        <f t="shared" si="22"/>
        <v>0</v>
      </c>
      <c r="Q50" s="233">
        <v>1</v>
      </c>
      <c r="R50" s="233"/>
      <c r="S50" s="233"/>
      <c r="T50" s="221">
        <f t="shared" si="23"/>
        <v>0</v>
      </c>
      <c r="U50" s="233">
        <v>1</v>
      </c>
      <c r="V50" s="233"/>
      <c r="W50" s="233"/>
      <c r="X50" s="221">
        <f t="shared" si="24"/>
        <v>0</v>
      </c>
      <c r="Y50" s="233">
        <v>1</v>
      </c>
      <c r="Z50" s="233"/>
      <c r="AA50" s="233"/>
      <c r="AB50" s="221">
        <f t="shared" si="25"/>
        <v>0</v>
      </c>
      <c r="AC50" s="233">
        <v>1</v>
      </c>
      <c r="AD50" s="233"/>
      <c r="AE50" s="233"/>
      <c r="AF50" s="221">
        <f t="shared" si="26"/>
        <v>0</v>
      </c>
      <c r="AG50" s="233">
        <v>1</v>
      </c>
      <c r="AH50" s="233"/>
      <c r="AI50" s="233"/>
      <c r="AJ50" s="221">
        <f t="shared" si="27"/>
        <v>0</v>
      </c>
      <c r="AK50" s="233">
        <v>1</v>
      </c>
      <c r="AL50" s="233"/>
      <c r="AM50" s="233"/>
      <c r="AN50" s="341">
        <f t="shared" si="28"/>
        <v>0</v>
      </c>
      <c r="AO50" s="233">
        <v>1</v>
      </c>
      <c r="AP50" s="233"/>
      <c r="AQ50" s="233"/>
      <c r="AR50" s="342">
        <f t="shared" si="29"/>
        <v>0</v>
      </c>
      <c r="AS50" s="233">
        <v>1</v>
      </c>
      <c r="AT50" s="233"/>
      <c r="AU50" s="233"/>
      <c r="AV50" s="221">
        <f t="shared" si="30"/>
        <v>0</v>
      </c>
      <c r="AW50" s="233">
        <v>1</v>
      </c>
      <c r="AX50" s="233"/>
      <c r="AY50" s="233"/>
      <c r="AZ50" s="221">
        <f t="shared" si="33"/>
        <v>0</v>
      </c>
      <c r="BA50" s="205">
        <f t="shared" si="34"/>
        <v>0</v>
      </c>
      <c r="BB50" s="235">
        <v>0</v>
      </c>
      <c r="BC50" s="205">
        <f t="shared" si="31"/>
        <v>0</v>
      </c>
      <c r="BD50" s="205" t="str">
        <f t="shared" si="32"/>
        <v>geen actie</v>
      </c>
      <c r="BE50" s="201">
        <v>50</v>
      </c>
    </row>
    <row r="51" spans="1:57" ht="17.25" customHeight="1" x14ac:dyDescent="0.3">
      <c r="A51" s="201">
        <v>51</v>
      </c>
      <c r="B51" s="201" t="str">
        <f t="shared" si="18"/>
        <v>v</v>
      </c>
      <c r="C51" s="201"/>
      <c r="D51" s="254"/>
      <c r="E51" s="312"/>
      <c r="F51" s="337"/>
      <c r="G51" s="303"/>
      <c r="H51" s="229">
        <f t="shared" si="19"/>
        <v>0</v>
      </c>
      <c r="I51" s="338"/>
      <c r="J51" s="339">
        <f t="shared" si="20"/>
        <v>2019</v>
      </c>
      <c r="K51" s="205">
        <f t="shared" si="21"/>
        <v>0</v>
      </c>
      <c r="L51" s="217"/>
      <c r="M51" s="233">
        <v>1</v>
      </c>
      <c r="N51" s="233"/>
      <c r="O51" s="233"/>
      <c r="P51" s="221">
        <f t="shared" si="22"/>
        <v>0</v>
      </c>
      <c r="Q51" s="233">
        <v>1</v>
      </c>
      <c r="R51" s="233"/>
      <c r="S51" s="233"/>
      <c r="T51" s="221">
        <f t="shared" si="23"/>
        <v>0</v>
      </c>
      <c r="U51" s="233">
        <v>1</v>
      </c>
      <c r="V51" s="233"/>
      <c r="W51" s="233"/>
      <c r="X51" s="221">
        <f t="shared" si="24"/>
        <v>0</v>
      </c>
      <c r="Y51" s="233">
        <v>1</v>
      </c>
      <c r="Z51" s="233"/>
      <c r="AA51" s="233"/>
      <c r="AB51" s="221">
        <f t="shared" si="25"/>
        <v>0</v>
      </c>
      <c r="AC51" s="233">
        <v>1</v>
      </c>
      <c r="AD51" s="233"/>
      <c r="AE51" s="233"/>
      <c r="AF51" s="221">
        <f t="shared" si="26"/>
        <v>0</v>
      </c>
      <c r="AG51" s="233">
        <v>1</v>
      </c>
      <c r="AH51" s="233"/>
      <c r="AI51" s="233"/>
      <c r="AJ51" s="221">
        <f t="shared" si="27"/>
        <v>0</v>
      </c>
      <c r="AK51" s="233">
        <v>1</v>
      </c>
      <c r="AL51" s="233"/>
      <c r="AM51" s="233"/>
      <c r="AN51" s="341">
        <f t="shared" si="28"/>
        <v>0</v>
      </c>
      <c r="AO51" s="233">
        <v>1</v>
      </c>
      <c r="AP51" s="233"/>
      <c r="AQ51" s="233"/>
      <c r="AR51" s="342">
        <f t="shared" si="29"/>
        <v>0</v>
      </c>
      <c r="AS51" s="233">
        <v>1</v>
      </c>
      <c r="AT51" s="233"/>
      <c r="AU51" s="233"/>
      <c r="AV51" s="221">
        <f t="shared" si="30"/>
        <v>0</v>
      </c>
      <c r="AW51" s="233">
        <v>1</v>
      </c>
      <c r="AX51" s="233"/>
      <c r="AY51" s="233"/>
      <c r="AZ51" s="221">
        <f t="shared" si="33"/>
        <v>0</v>
      </c>
      <c r="BA51" s="205">
        <f t="shared" si="34"/>
        <v>0</v>
      </c>
      <c r="BB51" s="235">
        <v>0</v>
      </c>
      <c r="BC51" s="205">
        <f t="shared" si="31"/>
        <v>0</v>
      </c>
      <c r="BD51" s="205" t="str">
        <f t="shared" si="32"/>
        <v>geen actie</v>
      </c>
      <c r="BE51" s="201">
        <v>51</v>
      </c>
    </row>
    <row r="52" spans="1:57" ht="17.25" customHeight="1" x14ac:dyDescent="0.3">
      <c r="A52" s="201">
        <v>52</v>
      </c>
      <c r="B52" s="201" t="str">
        <f t="shared" si="18"/>
        <v>v</v>
      </c>
      <c r="C52" s="201"/>
      <c r="D52" s="254"/>
      <c r="E52" s="312"/>
      <c r="F52" s="337"/>
      <c r="G52" s="303"/>
      <c r="H52" s="229">
        <f t="shared" si="19"/>
        <v>0</v>
      </c>
      <c r="I52" s="338"/>
      <c r="J52" s="339">
        <f t="shared" si="20"/>
        <v>2019</v>
      </c>
      <c r="K52" s="205">
        <f t="shared" si="21"/>
        <v>0</v>
      </c>
      <c r="L52" s="217"/>
      <c r="M52" s="233">
        <v>1</v>
      </c>
      <c r="N52" s="233"/>
      <c r="O52" s="233"/>
      <c r="P52" s="221">
        <f t="shared" si="22"/>
        <v>0</v>
      </c>
      <c r="Q52" s="233">
        <v>1</v>
      </c>
      <c r="R52" s="233"/>
      <c r="S52" s="233"/>
      <c r="T52" s="221">
        <f t="shared" si="23"/>
        <v>0</v>
      </c>
      <c r="U52" s="233">
        <v>1</v>
      </c>
      <c r="V52" s="233"/>
      <c r="W52" s="233"/>
      <c r="X52" s="221">
        <f t="shared" si="24"/>
        <v>0</v>
      </c>
      <c r="Y52" s="233">
        <v>1</v>
      </c>
      <c r="Z52" s="233"/>
      <c r="AA52" s="233"/>
      <c r="AB52" s="221">
        <f t="shared" si="25"/>
        <v>0</v>
      </c>
      <c r="AC52" s="233">
        <v>1</v>
      </c>
      <c r="AD52" s="233"/>
      <c r="AE52" s="233"/>
      <c r="AF52" s="221">
        <f t="shared" si="26"/>
        <v>0</v>
      </c>
      <c r="AG52" s="233">
        <v>1</v>
      </c>
      <c r="AH52" s="233"/>
      <c r="AI52" s="233"/>
      <c r="AJ52" s="221">
        <f t="shared" si="27"/>
        <v>0</v>
      </c>
      <c r="AK52" s="233">
        <v>1</v>
      </c>
      <c r="AL52" s="233"/>
      <c r="AM52" s="233"/>
      <c r="AN52" s="341">
        <f t="shared" si="28"/>
        <v>0</v>
      </c>
      <c r="AO52" s="233">
        <v>1</v>
      </c>
      <c r="AP52" s="233"/>
      <c r="AQ52" s="233"/>
      <c r="AR52" s="342">
        <f t="shared" si="29"/>
        <v>0</v>
      </c>
      <c r="AS52" s="233">
        <v>1</v>
      </c>
      <c r="AT52" s="233"/>
      <c r="AU52" s="233"/>
      <c r="AV52" s="221">
        <f t="shared" si="30"/>
        <v>0</v>
      </c>
      <c r="AW52" s="233">
        <v>1</v>
      </c>
      <c r="AX52" s="233"/>
      <c r="AY52" s="233"/>
      <c r="AZ52" s="221">
        <f t="shared" si="33"/>
        <v>0</v>
      </c>
      <c r="BA52" s="205">
        <f t="shared" si="34"/>
        <v>0</v>
      </c>
      <c r="BB52" s="235">
        <v>0</v>
      </c>
      <c r="BC52" s="205">
        <f t="shared" si="31"/>
        <v>0</v>
      </c>
      <c r="BD52" s="205" t="str">
        <f t="shared" si="32"/>
        <v>geen actie</v>
      </c>
      <c r="BE52" s="201">
        <v>52</v>
      </c>
    </row>
    <row r="53" spans="1:57" ht="17.25" customHeight="1" x14ac:dyDescent="0.3">
      <c r="A53" s="201">
        <v>53</v>
      </c>
      <c r="B53" s="201" t="str">
        <f t="shared" si="18"/>
        <v>v</v>
      </c>
      <c r="C53" s="201"/>
      <c r="D53" s="254"/>
      <c r="E53" s="312"/>
      <c r="F53" s="337"/>
      <c r="G53" s="303"/>
      <c r="H53" s="229">
        <f t="shared" si="19"/>
        <v>0</v>
      </c>
      <c r="I53" s="338"/>
      <c r="J53" s="339">
        <f t="shared" si="20"/>
        <v>2019</v>
      </c>
      <c r="K53" s="205">
        <f t="shared" si="21"/>
        <v>0</v>
      </c>
      <c r="L53" s="217"/>
      <c r="M53" s="233">
        <v>1</v>
      </c>
      <c r="N53" s="233"/>
      <c r="O53" s="233"/>
      <c r="P53" s="221">
        <f t="shared" si="22"/>
        <v>0</v>
      </c>
      <c r="Q53" s="233">
        <v>1</v>
      </c>
      <c r="R53" s="233"/>
      <c r="S53" s="233"/>
      <c r="T53" s="221">
        <f t="shared" si="23"/>
        <v>0</v>
      </c>
      <c r="U53" s="233">
        <v>1</v>
      </c>
      <c r="V53" s="233"/>
      <c r="W53" s="233"/>
      <c r="X53" s="221">
        <f t="shared" si="24"/>
        <v>0</v>
      </c>
      <c r="Y53" s="233">
        <v>1</v>
      </c>
      <c r="Z53" s="233"/>
      <c r="AA53" s="233"/>
      <c r="AB53" s="221">
        <f t="shared" si="25"/>
        <v>0</v>
      </c>
      <c r="AC53" s="233">
        <v>1</v>
      </c>
      <c r="AD53" s="233"/>
      <c r="AE53" s="233"/>
      <c r="AF53" s="221">
        <f t="shared" si="26"/>
        <v>0</v>
      </c>
      <c r="AG53" s="233">
        <v>1</v>
      </c>
      <c r="AH53" s="233"/>
      <c r="AI53" s="233"/>
      <c r="AJ53" s="221">
        <f t="shared" si="27"/>
        <v>0</v>
      </c>
      <c r="AK53" s="233">
        <v>1</v>
      </c>
      <c r="AL53" s="233"/>
      <c r="AM53" s="233"/>
      <c r="AN53" s="341">
        <f t="shared" si="28"/>
        <v>0</v>
      </c>
      <c r="AO53" s="233">
        <v>1</v>
      </c>
      <c r="AP53" s="233"/>
      <c r="AQ53" s="233"/>
      <c r="AR53" s="342">
        <f t="shared" si="29"/>
        <v>0</v>
      </c>
      <c r="AS53" s="233">
        <v>1</v>
      </c>
      <c r="AT53" s="233"/>
      <c r="AU53" s="233"/>
      <c r="AV53" s="221">
        <f t="shared" si="30"/>
        <v>0</v>
      </c>
      <c r="AW53" s="233">
        <v>1</v>
      </c>
      <c r="AX53" s="233"/>
      <c r="AY53" s="233"/>
      <c r="AZ53" s="221">
        <f t="shared" si="33"/>
        <v>0</v>
      </c>
      <c r="BA53" s="205">
        <f t="shared" si="34"/>
        <v>0</v>
      </c>
      <c r="BB53" s="235">
        <v>0</v>
      </c>
      <c r="BC53" s="205">
        <f t="shared" si="31"/>
        <v>0</v>
      </c>
      <c r="BD53" s="205" t="str">
        <f t="shared" si="32"/>
        <v>geen actie</v>
      </c>
      <c r="BE53" s="201">
        <v>53</v>
      </c>
    </row>
    <row r="54" spans="1:57" ht="17.25" customHeight="1" x14ac:dyDescent="0.3">
      <c r="A54" s="201">
        <v>54</v>
      </c>
      <c r="B54" s="201" t="str">
        <f t="shared" si="18"/>
        <v>v</v>
      </c>
      <c r="C54" s="201"/>
      <c r="D54" s="254"/>
      <c r="E54" s="312"/>
      <c r="F54" s="337"/>
      <c r="G54" s="303"/>
      <c r="H54" s="229">
        <f t="shared" si="19"/>
        <v>0</v>
      </c>
      <c r="I54" s="338"/>
      <c r="J54" s="339">
        <f t="shared" si="20"/>
        <v>2019</v>
      </c>
      <c r="K54" s="205">
        <f t="shared" si="21"/>
        <v>0</v>
      </c>
      <c r="L54" s="217"/>
      <c r="M54" s="233">
        <v>1</v>
      </c>
      <c r="N54" s="233"/>
      <c r="O54" s="233"/>
      <c r="P54" s="221">
        <f t="shared" si="22"/>
        <v>0</v>
      </c>
      <c r="Q54" s="233">
        <v>1</v>
      </c>
      <c r="R54" s="233"/>
      <c r="S54" s="233"/>
      <c r="T54" s="221">
        <f t="shared" si="23"/>
        <v>0</v>
      </c>
      <c r="U54" s="233">
        <v>1</v>
      </c>
      <c r="V54" s="233"/>
      <c r="W54" s="233"/>
      <c r="X54" s="221">
        <f t="shared" si="24"/>
        <v>0</v>
      </c>
      <c r="Y54" s="233">
        <v>1</v>
      </c>
      <c r="Z54" s="233"/>
      <c r="AA54" s="233"/>
      <c r="AB54" s="221">
        <f t="shared" si="25"/>
        <v>0</v>
      </c>
      <c r="AC54" s="233">
        <v>1</v>
      </c>
      <c r="AD54" s="233"/>
      <c r="AE54" s="233"/>
      <c r="AF54" s="221">
        <f t="shared" si="26"/>
        <v>0</v>
      </c>
      <c r="AG54" s="233">
        <v>1</v>
      </c>
      <c r="AH54" s="233"/>
      <c r="AI54" s="233"/>
      <c r="AJ54" s="221">
        <f t="shared" si="27"/>
        <v>0</v>
      </c>
      <c r="AK54" s="233">
        <v>1</v>
      </c>
      <c r="AL54" s="233"/>
      <c r="AM54" s="233"/>
      <c r="AN54" s="341">
        <f t="shared" si="28"/>
        <v>0</v>
      </c>
      <c r="AO54" s="233">
        <v>1</v>
      </c>
      <c r="AP54" s="233"/>
      <c r="AQ54" s="233"/>
      <c r="AR54" s="342">
        <f t="shared" si="29"/>
        <v>0</v>
      </c>
      <c r="AS54" s="233">
        <v>1</v>
      </c>
      <c r="AT54" s="233"/>
      <c r="AU54" s="233"/>
      <c r="AV54" s="221">
        <f t="shared" si="30"/>
        <v>0</v>
      </c>
      <c r="AW54" s="233">
        <v>1</v>
      </c>
      <c r="AX54" s="233"/>
      <c r="AY54" s="233"/>
      <c r="AZ54" s="221">
        <f t="shared" si="33"/>
        <v>0</v>
      </c>
      <c r="BA54" s="205">
        <f t="shared" si="34"/>
        <v>0</v>
      </c>
      <c r="BB54" s="235">
        <v>0</v>
      </c>
      <c r="BC54" s="205">
        <f t="shared" si="31"/>
        <v>0</v>
      </c>
      <c r="BD54" s="205" t="str">
        <f t="shared" si="32"/>
        <v>geen actie</v>
      </c>
      <c r="BE54" s="201">
        <v>54</v>
      </c>
    </row>
    <row r="55" spans="1:57" ht="17.25" customHeight="1" x14ac:dyDescent="0.3">
      <c r="A55" s="201">
        <v>55</v>
      </c>
      <c r="B55" s="201" t="str">
        <f t="shared" si="18"/>
        <v>v</v>
      </c>
      <c r="C55" s="201"/>
      <c r="D55" s="254"/>
      <c r="E55" s="312"/>
      <c r="F55" s="337"/>
      <c r="G55" s="303"/>
      <c r="H55" s="229">
        <f t="shared" si="19"/>
        <v>0</v>
      </c>
      <c r="I55" s="338"/>
      <c r="J55" s="339">
        <f t="shared" si="20"/>
        <v>2019</v>
      </c>
      <c r="K55" s="205">
        <f t="shared" si="21"/>
        <v>0</v>
      </c>
      <c r="L55" s="217"/>
      <c r="M55" s="233">
        <v>1</v>
      </c>
      <c r="N55" s="233"/>
      <c r="O55" s="233"/>
      <c r="P55" s="221">
        <f t="shared" si="22"/>
        <v>0</v>
      </c>
      <c r="Q55" s="233">
        <v>1</v>
      </c>
      <c r="R55" s="233"/>
      <c r="S55" s="233"/>
      <c r="T55" s="221">
        <f t="shared" si="23"/>
        <v>0</v>
      </c>
      <c r="U55" s="233">
        <v>1</v>
      </c>
      <c r="V55" s="233"/>
      <c r="W55" s="233"/>
      <c r="X55" s="221">
        <f t="shared" si="24"/>
        <v>0</v>
      </c>
      <c r="Y55" s="233">
        <v>1</v>
      </c>
      <c r="Z55" s="233"/>
      <c r="AA55" s="233"/>
      <c r="AB55" s="221">
        <f t="shared" si="25"/>
        <v>0</v>
      </c>
      <c r="AC55" s="233">
        <v>1</v>
      </c>
      <c r="AD55" s="233"/>
      <c r="AE55" s="233"/>
      <c r="AF55" s="221">
        <f t="shared" si="26"/>
        <v>0</v>
      </c>
      <c r="AG55" s="233">
        <v>1</v>
      </c>
      <c r="AH55" s="233"/>
      <c r="AI55" s="233"/>
      <c r="AJ55" s="221">
        <f t="shared" si="27"/>
        <v>0</v>
      </c>
      <c r="AK55" s="233">
        <v>1</v>
      </c>
      <c r="AL55" s="233"/>
      <c r="AM55" s="233"/>
      <c r="AN55" s="341">
        <f t="shared" si="28"/>
        <v>0</v>
      </c>
      <c r="AO55" s="233">
        <v>1</v>
      </c>
      <c r="AP55" s="233"/>
      <c r="AQ55" s="233"/>
      <c r="AR55" s="342">
        <f t="shared" si="29"/>
        <v>0</v>
      </c>
      <c r="AS55" s="233">
        <v>1</v>
      </c>
      <c r="AT55" s="233"/>
      <c r="AU55" s="233"/>
      <c r="AV55" s="221">
        <f t="shared" si="30"/>
        <v>0</v>
      </c>
      <c r="AW55" s="233">
        <v>1</v>
      </c>
      <c r="AX55" s="233"/>
      <c r="AY55" s="233"/>
      <c r="AZ55" s="221">
        <f t="shared" si="33"/>
        <v>0</v>
      </c>
      <c r="BA55" s="205">
        <f t="shared" si="34"/>
        <v>0</v>
      </c>
      <c r="BB55" s="235">
        <v>0</v>
      </c>
      <c r="BC55" s="205">
        <f t="shared" si="31"/>
        <v>0</v>
      </c>
      <c r="BD55" s="205" t="str">
        <f t="shared" si="32"/>
        <v>geen actie</v>
      </c>
      <c r="BE55" s="201">
        <v>55</v>
      </c>
    </row>
    <row r="56" spans="1:57" ht="17.25" customHeight="1" x14ac:dyDescent="0.3">
      <c r="A56" s="201">
        <v>56</v>
      </c>
      <c r="B56" s="201" t="str">
        <f t="shared" si="18"/>
        <v>v</v>
      </c>
      <c r="C56" s="201"/>
      <c r="D56" s="254"/>
      <c r="E56" s="312"/>
      <c r="F56" s="337"/>
      <c r="G56" s="303"/>
      <c r="H56" s="229">
        <f t="shared" si="19"/>
        <v>0</v>
      </c>
      <c r="I56" s="338"/>
      <c r="J56" s="339">
        <f t="shared" si="20"/>
        <v>2019</v>
      </c>
      <c r="K56" s="205">
        <f t="shared" si="21"/>
        <v>0</v>
      </c>
      <c r="L56" s="217"/>
      <c r="M56" s="233">
        <v>1</v>
      </c>
      <c r="N56" s="233"/>
      <c r="O56" s="233"/>
      <c r="P56" s="221">
        <f t="shared" si="22"/>
        <v>0</v>
      </c>
      <c r="Q56" s="233">
        <v>1</v>
      </c>
      <c r="R56" s="233"/>
      <c r="S56" s="233"/>
      <c r="T56" s="221">
        <f t="shared" si="23"/>
        <v>0</v>
      </c>
      <c r="U56" s="233">
        <v>1</v>
      </c>
      <c r="V56" s="233"/>
      <c r="W56" s="233"/>
      <c r="X56" s="221">
        <f t="shared" si="24"/>
        <v>0</v>
      </c>
      <c r="Y56" s="233">
        <v>1</v>
      </c>
      <c r="Z56" s="233"/>
      <c r="AA56" s="233"/>
      <c r="AB56" s="221">
        <f t="shared" si="25"/>
        <v>0</v>
      </c>
      <c r="AC56" s="233">
        <v>1</v>
      </c>
      <c r="AD56" s="233"/>
      <c r="AE56" s="233"/>
      <c r="AF56" s="221">
        <f t="shared" si="26"/>
        <v>0</v>
      </c>
      <c r="AG56" s="233">
        <v>1</v>
      </c>
      <c r="AH56" s="233"/>
      <c r="AI56" s="233"/>
      <c r="AJ56" s="221">
        <f t="shared" si="27"/>
        <v>0</v>
      </c>
      <c r="AK56" s="233">
        <v>1</v>
      </c>
      <c r="AL56" s="233"/>
      <c r="AM56" s="233"/>
      <c r="AN56" s="341">
        <f t="shared" si="28"/>
        <v>0</v>
      </c>
      <c r="AO56" s="233">
        <v>1</v>
      </c>
      <c r="AP56" s="233"/>
      <c r="AQ56" s="233"/>
      <c r="AR56" s="342">
        <f t="shared" si="29"/>
        <v>0</v>
      </c>
      <c r="AS56" s="233">
        <v>1</v>
      </c>
      <c r="AT56" s="233"/>
      <c r="AU56" s="233"/>
      <c r="AV56" s="221">
        <f t="shared" si="30"/>
        <v>0</v>
      </c>
      <c r="AW56" s="233">
        <v>1</v>
      </c>
      <c r="AX56" s="233"/>
      <c r="AY56" s="233"/>
      <c r="AZ56" s="221">
        <f t="shared" si="33"/>
        <v>0</v>
      </c>
      <c r="BA56" s="205">
        <f t="shared" si="34"/>
        <v>0</v>
      </c>
      <c r="BB56" s="235">
        <v>0</v>
      </c>
      <c r="BC56" s="205">
        <f t="shared" si="31"/>
        <v>0</v>
      </c>
      <c r="BD56" s="205" t="str">
        <f t="shared" si="32"/>
        <v>geen actie</v>
      </c>
      <c r="BE56" s="201">
        <v>56</v>
      </c>
    </row>
    <row r="57" spans="1:57" ht="17.25" customHeight="1" x14ac:dyDescent="0.3">
      <c r="A57" s="201">
        <v>57</v>
      </c>
      <c r="B57" s="201" t="str">
        <f t="shared" si="18"/>
        <v>v</v>
      </c>
      <c r="C57" s="201"/>
      <c r="D57" s="254"/>
      <c r="E57" s="312"/>
      <c r="F57" s="337"/>
      <c r="G57" s="303"/>
      <c r="H57" s="229">
        <f t="shared" si="19"/>
        <v>0</v>
      </c>
      <c r="I57" s="338"/>
      <c r="J57" s="339">
        <f t="shared" si="20"/>
        <v>2019</v>
      </c>
      <c r="K57" s="205">
        <f t="shared" si="21"/>
        <v>0</v>
      </c>
      <c r="L57" s="217"/>
      <c r="M57" s="233">
        <v>1</v>
      </c>
      <c r="N57" s="233"/>
      <c r="O57" s="233"/>
      <c r="P57" s="221">
        <f t="shared" si="22"/>
        <v>0</v>
      </c>
      <c r="Q57" s="233">
        <v>1</v>
      </c>
      <c r="R57" s="233"/>
      <c r="S57" s="233"/>
      <c r="T57" s="221">
        <f t="shared" si="23"/>
        <v>0</v>
      </c>
      <c r="U57" s="233">
        <v>1</v>
      </c>
      <c r="V57" s="233"/>
      <c r="W57" s="233"/>
      <c r="X57" s="221">
        <f t="shared" si="24"/>
        <v>0</v>
      </c>
      <c r="Y57" s="233">
        <v>1</v>
      </c>
      <c r="Z57" s="233"/>
      <c r="AA57" s="233"/>
      <c r="AB57" s="221">
        <f t="shared" si="25"/>
        <v>0</v>
      </c>
      <c r="AC57" s="233">
        <v>1</v>
      </c>
      <c r="AD57" s="233"/>
      <c r="AE57" s="233"/>
      <c r="AF57" s="221">
        <f t="shared" si="26"/>
        <v>0</v>
      </c>
      <c r="AG57" s="233">
        <v>1</v>
      </c>
      <c r="AH57" s="233"/>
      <c r="AI57" s="233"/>
      <c r="AJ57" s="221">
        <f t="shared" si="27"/>
        <v>0</v>
      </c>
      <c r="AK57" s="233">
        <v>1</v>
      </c>
      <c r="AL57" s="233"/>
      <c r="AM57" s="233"/>
      <c r="AN57" s="341">
        <f t="shared" si="28"/>
        <v>0</v>
      </c>
      <c r="AO57" s="233">
        <v>1</v>
      </c>
      <c r="AP57" s="233"/>
      <c r="AQ57" s="233"/>
      <c r="AR57" s="342">
        <f t="shared" si="29"/>
        <v>0</v>
      </c>
      <c r="AS57" s="233">
        <v>1</v>
      </c>
      <c r="AT57" s="233"/>
      <c r="AU57" s="233"/>
      <c r="AV57" s="221">
        <f t="shared" si="30"/>
        <v>0</v>
      </c>
      <c r="AW57" s="233">
        <v>1</v>
      </c>
      <c r="AX57" s="233"/>
      <c r="AY57" s="233"/>
      <c r="AZ57" s="221">
        <f t="shared" si="33"/>
        <v>0</v>
      </c>
      <c r="BA57" s="205">
        <f t="shared" si="34"/>
        <v>0</v>
      </c>
      <c r="BB57" s="235">
        <v>0</v>
      </c>
      <c r="BC57" s="205">
        <f t="shared" si="31"/>
        <v>0</v>
      </c>
      <c r="BD57" s="205" t="str">
        <f t="shared" si="32"/>
        <v>geen actie</v>
      </c>
      <c r="BE57" s="201">
        <v>57</v>
      </c>
    </row>
    <row r="58" spans="1:57" ht="17.25" customHeight="1" x14ac:dyDescent="0.3">
      <c r="A58" s="201">
        <v>58</v>
      </c>
      <c r="B58" s="201" t="str">
        <f t="shared" si="18"/>
        <v>v</v>
      </c>
      <c r="C58" s="201"/>
      <c r="D58" s="254"/>
      <c r="E58" s="312"/>
      <c r="F58" s="337"/>
      <c r="G58" s="303"/>
      <c r="H58" s="229">
        <f t="shared" si="19"/>
        <v>0</v>
      </c>
      <c r="I58" s="338"/>
      <c r="J58" s="339">
        <f t="shared" si="20"/>
        <v>2019</v>
      </c>
      <c r="K58" s="205">
        <f t="shared" si="21"/>
        <v>0</v>
      </c>
      <c r="L58" s="217"/>
      <c r="M58" s="233">
        <v>1</v>
      </c>
      <c r="N58" s="233"/>
      <c r="O58" s="233"/>
      <c r="P58" s="221">
        <f t="shared" si="22"/>
        <v>0</v>
      </c>
      <c r="Q58" s="233">
        <v>1</v>
      </c>
      <c r="R58" s="233"/>
      <c r="S58" s="233"/>
      <c r="T58" s="221">
        <f t="shared" si="23"/>
        <v>0</v>
      </c>
      <c r="U58" s="233">
        <v>1</v>
      </c>
      <c r="V58" s="233"/>
      <c r="W58" s="233"/>
      <c r="X58" s="221">
        <f t="shared" si="24"/>
        <v>0</v>
      </c>
      <c r="Y58" s="233">
        <v>1</v>
      </c>
      <c r="Z58" s="233"/>
      <c r="AA58" s="233"/>
      <c r="AB58" s="221">
        <f t="shared" si="25"/>
        <v>0</v>
      </c>
      <c r="AC58" s="233">
        <v>1</v>
      </c>
      <c r="AD58" s="233"/>
      <c r="AE58" s="233"/>
      <c r="AF58" s="221">
        <f t="shared" si="26"/>
        <v>0</v>
      </c>
      <c r="AG58" s="233">
        <v>1</v>
      </c>
      <c r="AH58" s="233"/>
      <c r="AI58" s="233"/>
      <c r="AJ58" s="221">
        <f t="shared" si="27"/>
        <v>0</v>
      </c>
      <c r="AK58" s="233">
        <v>1</v>
      </c>
      <c r="AL58" s="233"/>
      <c r="AM58" s="233"/>
      <c r="AN58" s="341">
        <f t="shared" si="28"/>
        <v>0</v>
      </c>
      <c r="AO58" s="233">
        <v>1</v>
      </c>
      <c r="AP58" s="233"/>
      <c r="AQ58" s="233"/>
      <c r="AR58" s="342">
        <f t="shared" si="29"/>
        <v>0</v>
      </c>
      <c r="AS58" s="233">
        <v>1</v>
      </c>
      <c r="AT58" s="233"/>
      <c r="AU58" s="233"/>
      <c r="AV58" s="221">
        <f t="shared" si="30"/>
        <v>0</v>
      </c>
      <c r="AW58" s="233">
        <v>1</v>
      </c>
      <c r="AX58" s="233"/>
      <c r="AY58" s="233"/>
      <c r="AZ58" s="221">
        <f t="shared" si="33"/>
        <v>0</v>
      </c>
      <c r="BA58" s="205">
        <f t="shared" si="34"/>
        <v>0</v>
      </c>
      <c r="BB58" s="235">
        <v>0</v>
      </c>
      <c r="BC58" s="205">
        <f t="shared" si="31"/>
        <v>0</v>
      </c>
      <c r="BD58" s="205" t="str">
        <f t="shared" si="32"/>
        <v>geen actie</v>
      </c>
      <c r="BE58" s="201">
        <v>58</v>
      </c>
    </row>
    <row r="59" spans="1:57" ht="17.25" customHeight="1" x14ac:dyDescent="0.3">
      <c r="A59" s="201">
        <v>59</v>
      </c>
      <c r="B59" s="201" t="str">
        <f t="shared" si="18"/>
        <v>v</v>
      </c>
      <c r="C59" s="201"/>
      <c r="D59" s="254"/>
      <c r="E59" s="312"/>
      <c r="F59" s="337"/>
      <c r="G59" s="303"/>
      <c r="H59" s="229">
        <f t="shared" si="19"/>
        <v>0</v>
      </c>
      <c r="I59" s="338"/>
      <c r="J59" s="339">
        <f t="shared" si="20"/>
        <v>2019</v>
      </c>
      <c r="K59" s="205">
        <f t="shared" si="21"/>
        <v>0</v>
      </c>
      <c r="L59" s="217"/>
      <c r="M59" s="233">
        <v>1</v>
      </c>
      <c r="N59" s="233"/>
      <c r="O59" s="233"/>
      <c r="P59" s="221">
        <f t="shared" si="22"/>
        <v>0</v>
      </c>
      <c r="Q59" s="233">
        <v>1</v>
      </c>
      <c r="R59" s="233"/>
      <c r="S59" s="233"/>
      <c r="T59" s="221">
        <f t="shared" si="23"/>
        <v>0</v>
      </c>
      <c r="U59" s="233">
        <v>1</v>
      </c>
      <c r="V59" s="233"/>
      <c r="W59" s="233"/>
      <c r="X59" s="221">
        <f t="shared" si="24"/>
        <v>0</v>
      </c>
      <c r="Y59" s="233">
        <v>1</v>
      </c>
      <c r="Z59" s="233"/>
      <c r="AA59" s="233"/>
      <c r="AB59" s="221">
        <f t="shared" si="25"/>
        <v>0</v>
      </c>
      <c r="AC59" s="233">
        <v>1</v>
      </c>
      <c r="AD59" s="233"/>
      <c r="AE59" s="233"/>
      <c r="AF59" s="221">
        <f t="shared" si="26"/>
        <v>0</v>
      </c>
      <c r="AG59" s="233">
        <v>1</v>
      </c>
      <c r="AH59" s="233"/>
      <c r="AI59" s="233"/>
      <c r="AJ59" s="221">
        <f t="shared" si="27"/>
        <v>0</v>
      </c>
      <c r="AK59" s="233">
        <v>1</v>
      </c>
      <c r="AL59" s="233"/>
      <c r="AM59" s="233"/>
      <c r="AN59" s="341">
        <f t="shared" si="28"/>
        <v>0</v>
      </c>
      <c r="AO59" s="233">
        <v>1</v>
      </c>
      <c r="AP59" s="233"/>
      <c r="AQ59" s="233"/>
      <c r="AR59" s="342">
        <f t="shared" si="29"/>
        <v>0</v>
      </c>
      <c r="AS59" s="233">
        <v>1</v>
      </c>
      <c r="AT59" s="233"/>
      <c r="AU59" s="233"/>
      <c r="AV59" s="221">
        <f t="shared" si="30"/>
        <v>0</v>
      </c>
      <c r="AW59" s="233">
        <v>1</v>
      </c>
      <c r="AX59" s="233"/>
      <c r="AY59" s="233"/>
      <c r="AZ59" s="221">
        <f t="shared" si="33"/>
        <v>0</v>
      </c>
      <c r="BA59" s="205">
        <f t="shared" si="34"/>
        <v>0</v>
      </c>
      <c r="BB59" s="235">
        <v>0</v>
      </c>
      <c r="BC59" s="205">
        <f t="shared" si="31"/>
        <v>0</v>
      </c>
      <c r="BD59" s="205" t="str">
        <f t="shared" si="32"/>
        <v>geen actie</v>
      </c>
      <c r="BE59" s="201">
        <v>59</v>
      </c>
    </row>
    <row r="60" spans="1:57" ht="17.25" customHeight="1" x14ac:dyDescent="0.3">
      <c r="A60" s="201">
        <v>60</v>
      </c>
      <c r="B60" s="201" t="str">
        <f t="shared" si="18"/>
        <v>v</v>
      </c>
      <c r="C60" s="201"/>
      <c r="D60" s="254"/>
      <c r="E60" s="312"/>
      <c r="F60" s="337"/>
      <c r="G60" s="303"/>
      <c r="H60" s="229">
        <f t="shared" si="19"/>
        <v>0</v>
      </c>
      <c r="I60" s="338"/>
      <c r="J60" s="339">
        <f t="shared" si="20"/>
        <v>2019</v>
      </c>
      <c r="K60" s="205">
        <f t="shared" si="21"/>
        <v>0</v>
      </c>
      <c r="L60" s="217"/>
      <c r="M60" s="233">
        <v>1</v>
      </c>
      <c r="N60" s="233"/>
      <c r="O60" s="233"/>
      <c r="P60" s="221">
        <f t="shared" si="22"/>
        <v>0</v>
      </c>
      <c r="Q60" s="233">
        <v>1</v>
      </c>
      <c r="R60" s="233"/>
      <c r="S60" s="233"/>
      <c r="T60" s="221">
        <f t="shared" si="23"/>
        <v>0</v>
      </c>
      <c r="U60" s="233">
        <v>1</v>
      </c>
      <c r="V60" s="233"/>
      <c r="W60" s="233"/>
      <c r="X60" s="221">
        <f t="shared" si="24"/>
        <v>0</v>
      </c>
      <c r="Y60" s="233">
        <v>1</v>
      </c>
      <c r="Z60" s="233"/>
      <c r="AA60" s="233"/>
      <c r="AB60" s="221">
        <f t="shared" si="25"/>
        <v>0</v>
      </c>
      <c r="AC60" s="233">
        <v>1</v>
      </c>
      <c r="AD60" s="233"/>
      <c r="AE60" s="233"/>
      <c r="AF60" s="221">
        <f t="shared" si="26"/>
        <v>0</v>
      </c>
      <c r="AG60" s="233">
        <v>1</v>
      </c>
      <c r="AH60" s="233"/>
      <c r="AI60" s="233"/>
      <c r="AJ60" s="221">
        <f t="shared" si="27"/>
        <v>0</v>
      </c>
      <c r="AK60" s="233">
        <v>1</v>
      </c>
      <c r="AL60" s="233"/>
      <c r="AM60" s="233"/>
      <c r="AN60" s="341">
        <f t="shared" si="28"/>
        <v>0</v>
      </c>
      <c r="AO60" s="233">
        <v>1</v>
      </c>
      <c r="AP60" s="233"/>
      <c r="AQ60" s="233"/>
      <c r="AR60" s="342">
        <f t="shared" si="29"/>
        <v>0</v>
      </c>
      <c r="AS60" s="233">
        <v>1</v>
      </c>
      <c r="AT60" s="233"/>
      <c r="AU60" s="233"/>
      <c r="AV60" s="221">
        <f t="shared" si="30"/>
        <v>0</v>
      </c>
      <c r="AW60" s="233">
        <v>1</v>
      </c>
      <c r="AX60" s="233"/>
      <c r="AY60" s="233"/>
      <c r="AZ60" s="221">
        <f t="shared" si="33"/>
        <v>0</v>
      </c>
      <c r="BA60" s="205">
        <f t="shared" si="34"/>
        <v>0</v>
      </c>
      <c r="BB60" s="235">
        <v>0</v>
      </c>
      <c r="BC60" s="205">
        <f t="shared" si="31"/>
        <v>0</v>
      </c>
      <c r="BD60" s="205" t="str">
        <f t="shared" si="32"/>
        <v>geen actie</v>
      </c>
      <c r="BE60" s="201">
        <v>60</v>
      </c>
    </row>
    <row r="61" spans="1:57" ht="17.25" customHeight="1" x14ac:dyDescent="0.3">
      <c r="A61" s="201">
        <v>61</v>
      </c>
      <c r="B61" s="201" t="str">
        <f t="shared" si="18"/>
        <v>v</v>
      </c>
      <c r="C61" s="201"/>
      <c r="D61" s="254"/>
      <c r="E61" s="312"/>
      <c r="F61" s="337"/>
      <c r="G61" s="303"/>
      <c r="H61" s="229">
        <f t="shared" si="19"/>
        <v>0</v>
      </c>
      <c r="I61" s="338"/>
      <c r="J61" s="339">
        <f t="shared" si="20"/>
        <v>2019</v>
      </c>
      <c r="K61" s="205">
        <f t="shared" si="21"/>
        <v>0</v>
      </c>
      <c r="L61" s="217"/>
      <c r="M61" s="233">
        <v>1</v>
      </c>
      <c r="N61" s="233"/>
      <c r="O61" s="233"/>
      <c r="P61" s="221">
        <f t="shared" si="22"/>
        <v>0</v>
      </c>
      <c r="Q61" s="233">
        <v>1</v>
      </c>
      <c r="R61" s="233"/>
      <c r="S61" s="233"/>
      <c r="T61" s="221">
        <f t="shared" si="23"/>
        <v>0</v>
      </c>
      <c r="U61" s="233">
        <v>1</v>
      </c>
      <c r="V61" s="233"/>
      <c r="W61" s="233"/>
      <c r="X61" s="221">
        <f t="shared" si="24"/>
        <v>0</v>
      </c>
      <c r="Y61" s="233">
        <v>1</v>
      </c>
      <c r="Z61" s="233"/>
      <c r="AA61" s="233"/>
      <c r="AB61" s="221">
        <f t="shared" si="25"/>
        <v>0</v>
      </c>
      <c r="AC61" s="233">
        <v>1</v>
      </c>
      <c r="AD61" s="233"/>
      <c r="AE61" s="233"/>
      <c r="AF61" s="221">
        <f t="shared" si="26"/>
        <v>0</v>
      </c>
      <c r="AG61" s="233">
        <v>1</v>
      </c>
      <c r="AH61" s="233"/>
      <c r="AI61" s="233"/>
      <c r="AJ61" s="221">
        <f t="shared" si="27"/>
        <v>0</v>
      </c>
      <c r="AK61" s="233">
        <v>1</v>
      </c>
      <c r="AL61" s="233"/>
      <c r="AM61" s="233"/>
      <c r="AN61" s="341">
        <f t="shared" si="28"/>
        <v>0</v>
      </c>
      <c r="AO61" s="233">
        <v>1</v>
      </c>
      <c r="AP61" s="233"/>
      <c r="AQ61" s="233"/>
      <c r="AR61" s="342">
        <f t="shared" si="29"/>
        <v>0</v>
      </c>
      <c r="AS61" s="233">
        <v>1</v>
      </c>
      <c r="AT61" s="233"/>
      <c r="AU61" s="233"/>
      <c r="AV61" s="221">
        <f t="shared" si="30"/>
        <v>0</v>
      </c>
      <c r="AW61" s="233">
        <v>1</v>
      </c>
      <c r="AX61" s="233"/>
      <c r="AY61" s="233"/>
      <c r="AZ61" s="221">
        <f t="shared" si="33"/>
        <v>0</v>
      </c>
      <c r="BA61" s="205">
        <f t="shared" si="34"/>
        <v>0</v>
      </c>
      <c r="BB61" s="235">
        <v>0</v>
      </c>
      <c r="BC61" s="205">
        <f t="shared" si="31"/>
        <v>0</v>
      </c>
      <c r="BD61" s="205" t="str">
        <f t="shared" si="32"/>
        <v>geen actie</v>
      </c>
      <c r="BE61" s="201">
        <v>61</v>
      </c>
    </row>
    <row r="62" spans="1:57" ht="17.25" customHeight="1" x14ac:dyDescent="0.3">
      <c r="A62" s="201">
        <v>62</v>
      </c>
      <c r="B62" s="201" t="str">
        <f t="shared" si="18"/>
        <v>v</v>
      </c>
      <c r="C62" s="201"/>
      <c r="D62" s="254"/>
      <c r="E62" s="312"/>
      <c r="F62" s="337"/>
      <c r="G62" s="303"/>
      <c r="H62" s="229">
        <f t="shared" si="19"/>
        <v>0</v>
      </c>
      <c r="I62" s="338"/>
      <c r="J62" s="339">
        <f t="shared" si="20"/>
        <v>2019</v>
      </c>
      <c r="K62" s="205">
        <f t="shared" si="21"/>
        <v>0</v>
      </c>
      <c r="L62" s="217"/>
      <c r="M62" s="233">
        <v>1</v>
      </c>
      <c r="N62" s="233"/>
      <c r="O62" s="233"/>
      <c r="P62" s="221">
        <f t="shared" si="22"/>
        <v>0</v>
      </c>
      <c r="Q62" s="233">
        <v>1</v>
      </c>
      <c r="R62" s="233"/>
      <c r="S62" s="233"/>
      <c r="T62" s="221">
        <f t="shared" si="23"/>
        <v>0</v>
      </c>
      <c r="U62" s="233">
        <v>1</v>
      </c>
      <c r="V62" s="233"/>
      <c r="W62" s="233"/>
      <c r="X62" s="221">
        <f t="shared" si="24"/>
        <v>0</v>
      </c>
      <c r="Y62" s="233">
        <v>1</v>
      </c>
      <c r="Z62" s="233"/>
      <c r="AA62" s="233"/>
      <c r="AB62" s="221">
        <f t="shared" si="25"/>
        <v>0</v>
      </c>
      <c r="AC62" s="233">
        <v>1</v>
      </c>
      <c r="AD62" s="233"/>
      <c r="AE62" s="233"/>
      <c r="AF62" s="221">
        <f t="shared" si="26"/>
        <v>0</v>
      </c>
      <c r="AG62" s="233">
        <v>1</v>
      </c>
      <c r="AH62" s="233"/>
      <c r="AI62" s="233"/>
      <c r="AJ62" s="221">
        <f t="shared" si="27"/>
        <v>0</v>
      </c>
      <c r="AK62" s="233">
        <v>1</v>
      </c>
      <c r="AL62" s="233"/>
      <c r="AM62" s="233"/>
      <c r="AN62" s="341">
        <f t="shared" si="28"/>
        <v>0</v>
      </c>
      <c r="AO62" s="233">
        <v>1</v>
      </c>
      <c r="AP62" s="233"/>
      <c r="AQ62" s="233"/>
      <c r="AR62" s="342">
        <f t="shared" si="29"/>
        <v>0</v>
      </c>
      <c r="AS62" s="233">
        <v>1</v>
      </c>
      <c r="AT62" s="233"/>
      <c r="AU62" s="233"/>
      <c r="AV62" s="221">
        <f t="shared" si="30"/>
        <v>0</v>
      </c>
      <c r="AW62" s="233">
        <v>1</v>
      </c>
      <c r="AX62" s="233"/>
      <c r="AY62" s="233"/>
      <c r="AZ62" s="221">
        <f t="shared" si="33"/>
        <v>0</v>
      </c>
      <c r="BA62" s="205">
        <f t="shared" si="34"/>
        <v>0</v>
      </c>
      <c r="BB62" s="235">
        <v>0</v>
      </c>
      <c r="BC62" s="205">
        <f t="shared" si="31"/>
        <v>0</v>
      </c>
      <c r="BD62" s="205" t="str">
        <f t="shared" si="32"/>
        <v>geen actie</v>
      </c>
      <c r="BE62" s="201">
        <v>62</v>
      </c>
    </row>
    <row r="63" spans="1:57" ht="17.25" customHeight="1" x14ac:dyDescent="0.3">
      <c r="A63" s="201">
        <v>63</v>
      </c>
      <c r="B63" s="201" t="str">
        <f t="shared" si="18"/>
        <v>v</v>
      </c>
      <c r="C63" s="201"/>
      <c r="D63" s="254"/>
      <c r="E63" s="312"/>
      <c r="F63" s="337"/>
      <c r="G63" s="303"/>
      <c r="H63" s="229">
        <f t="shared" si="19"/>
        <v>0</v>
      </c>
      <c r="I63" s="338"/>
      <c r="J63" s="339">
        <f t="shared" si="20"/>
        <v>2019</v>
      </c>
      <c r="K63" s="205">
        <f t="shared" si="21"/>
        <v>0</v>
      </c>
      <c r="L63" s="217"/>
      <c r="M63" s="233">
        <v>1</v>
      </c>
      <c r="N63" s="233"/>
      <c r="O63" s="233"/>
      <c r="P63" s="221">
        <f t="shared" si="22"/>
        <v>0</v>
      </c>
      <c r="Q63" s="233">
        <v>1</v>
      </c>
      <c r="R63" s="233"/>
      <c r="S63" s="233"/>
      <c r="T63" s="221">
        <f t="shared" si="23"/>
        <v>0</v>
      </c>
      <c r="U63" s="233">
        <v>1</v>
      </c>
      <c r="V63" s="233"/>
      <c r="W63" s="233"/>
      <c r="X63" s="221">
        <f t="shared" si="24"/>
        <v>0</v>
      </c>
      <c r="Y63" s="233">
        <v>1</v>
      </c>
      <c r="Z63" s="233"/>
      <c r="AA63" s="233"/>
      <c r="AB63" s="221">
        <f t="shared" si="25"/>
        <v>0</v>
      </c>
      <c r="AC63" s="233">
        <v>1</v>
      </c>
      <c r="AD63" s="233"/>
      <c r="AE63" s="233"/>
      <c r="AF63" s="221">
        <f t="shared" si="26"/>
        <v>0</v>
      </c>
      <c r="AG63" s="233">
        <v>1</v>
      </c>
      <c r="AH63" s="233"/>
      <c r="AI63" s="233"/>
      <c r="AJ63" s="221">
        <f t="shared" si="27"/>
        <v>0</v>
      </c>
      <c r="AK63" s="233">
        <v>1</v>
      </c>
      <c r="AL63" s="233"/>
      <c r="AM63" s="233"/>
      <c r="AN63" s="341">
        <f t="shared" si="28"/>
        <v>0</v>
      </c>
      <c r="AO63" s="233">
        <v>1</v>
      </c>
      <c r="AP63" s="233"/>
      <c r="AQ63" s="233"/>
      <c r="AR63" s="342">
        <f t="shared" si="29"/>
        <v>0</v>
      </c>
      <c r="AS63" s="233">
        <v>1</v>
      </c>
      <c r="AT63" s="233"/>
      <c r="AU63" s="233"/>
      <c r="AV63" s="221">
        <f t="shared" si="30"/>
        <v>0</v>
      </c>
      <c r="AW63" s="233">
        <v>1</v>
      </c>
      <c r="AX63" s="233"/>
      <c r="AY63" s="233"/>
      <c r="AZ63" s="221">
        <f t="shared" si="33"/>
        <v>0</v>
      </c>
      <c r="BA63" s="205">
        <f t="shared" si="34"/>
        <v>0</v>
      </c>
      <c r="BB63" s="235">
        <v>0</v>
      </c>
      <c r="BC63" s="205">
        <f t="shared" si="31"/>
        <v>0</v>
      </c>
      <c r="BD63" s="205" t="str">
        <f t="shared" si="32"/>
        <v>geen actie</v>
      </c>
      <c r="BE63" s="201">
        <v>63</v>
      </c>
    </row>
    <row r="64" spans="1:57" ht="17.25" customHeight="1" x14ac:dyDescent="0.3">
      <c r="A64" s="201">
        <v>64</v>
      </c>
      <c r="B64" s="201" t="str">
        <f t="shared" si="18"/>
        <v>v</v>
      </c>
      <c r="C64" s="201"/>
      <c r="D64" s="254"/>
      <c r="E64" s="312"/>
      <c r="F64" s="337"/>
      <c r="G64" s="303"/>
      <c r="H64" s="229">
        <f t="shared" si="19"/>
        <v>0</v>
      </c>
      <c r="I64" s="338"/>
      <c r="J64" s="339">
        <f t="shared" si="20"/>
        <v>2019</v>
      </c>
      <c r="K64" s="205">
        <f t="shared" si="21"/>
        <v>0</v>
      </c>
      <c r="L64" s="217"/>
      <c r="M64" s="233">
        <v>1</v>
      </c>
      <c r="N64" s="233"/>
      <c r="O64" s="233"/>
      <c r="P64" s="221">
        <f t="shared" si="22"/>
        <v>0</v>
      </c>
      <c r="Q64" s="233">
        <v>1</v>
      </c>
      <c r="R64" s="233"/>
      <c r="S64" s="233"/>
      <c r="T64" s="221">
        <f t="shared" si="23"/>
        <v>0</v>
      </c>
      <c r="U64" s="233">
        <v>1</v>
      </c>
      <c r="V64" s="233"/>
      <c r="W64" s="233"/>
      <c r="X64" s="221">
        <f t="shared" si="24"/>
        <v>0</v>
      </c>
      <c r="Y64" s="233">
        <v>1</v>
      </c>
      <c r="Z64" s="233"/>
      <c r="AA64" s="233"/>
      <c r="AB64" s="221">
        <f t="shared" si="25"/>
        <v>0</v>
      </c>
      <c r="AC64" s="233">
        <v>1</v>
      </c>
      <c r="AD64" s="233"/>
      <c r="AE64" s="233"/>
      <c r="AF64" s="221">
        <f t="shared" si="26"/>
        <v>0</v>
      </c>
      <c r="AG64" s="233">
        <v>1</v>
      </c>
      <c r="AH64" s="233"/>
      <c r="AI64" s="233"/>
      <c r="AJ64" s="221">
        <f t="shared" si="27"/>
        <v>0</v>
      </c>
      <c r="AK64" s="233">
        <v>1</v>
      </c>
      <c r="AL64" s="233"/>
      <c r="AM64" s="233"/>
      <c r="AN64" s="341">
        <f t="shared" si="28"/>
        <v>0</v>
      </c>
      <c r="AO64" s="233">
        <v>1</v>
      </c>
      <c r="AP64" s="233"/>
      <c r="AQ64" s="233"/>
      <c r="AR64" s="342">
        <f t="shared" si="29"/>
        <v>0</v>
      </c>
      <c r="AS64" s="233">
        <v>1</v>
      </c>
      <c r="AT64" s="233"/>
      <c r="AU64" s="233"/>
      <c r="AV64" s="221">
        <f t="shared" si="30"/>
        <v>0</v>
      </c>
      <c r="AW64" s="233">
        <v>1</v>
      </c>
      <c r="AX64" s="233"/>
      <c r="AY64" s="233"/>
      <c r="AZ64" s="221">
        <f t="shared" si="33"/>
        <v>0</v>
      </c>
      <c r="BA64" s="205">
        <f t="shared" si="34"/>
        <v>0</v>
      </c>
      <c r="BB64" s="235">
        <v>0</v>
      </c>
      <c r="BC64" s="205">
        <f t="shared" si="31"/>
        <v>0</v>
      </c>
      <c r="BD64" s="205" t="str">
        <f t="shared" si="32"/>
        <v>geen actie</v>
      </c>
      <c r="BE64" s="201">
        <v>64</v>
      </c>
    </row>
    <row r="65" spans="1:57" ht="17.25" customHeight="1" x14ac:dyDescent="0.3">
      <c r="A65" s="201">
        <v>65</v>
      </c>
      <c r="B65" s="201" t="str">
        <f t="shared" si="18"/>
        <v>v</v>
      </c>
      <c r="C65" s="201"/>
      <c r="D65" s="254"/>
      <c r="E65" s="312"/>
      <c r="F65" s="337"/>
      <c r="G65" s="303"/>
      <c r="H65" s="229">
        <f t="shared" si="19"/>
        <v>0</v>
      </c>
      <c r="I65" s="338"/>
      <c r="J65" s="339">
        <f t="shared" si="20"/>
        <v>2019</v>
      </c>
      <c r="K65" s="205">
        <f t="shared" si="21"/>
        <v>0</v>
      </c>
      <c r="L65" s="217"/>
      <c r="M65" s="233">
        <v>1</v>
      </c>
      <c r="N65" s="233"/>
      <c r="O65" s="233"/>
      <c r="P65" s="221">
        <f t="shared" si="22"/>
        <v>0</v>
      </c>
      <c r="Q65" s="233">
        <v>1</v>
      </c>
      <c r="R65" s="233"/>
      <c r="S65" s="233"/>
      <c r="T65" s="221">
        <f t="shared" si="23"/>
        <v>0</v>
      </c>
      <c r="U65" s="233">
        <v>1</v>
      </c>
      <c r="V65" s="233"/>
      <c r="W65" s="233"/>
      <c r="X65" s="221">
        <f t="shared" si="24"/>
        <v>0</v>
      </c>
      <c r="Y65" s="233">
        <v>1</v>
      </c>
      <c r="Z65" s="233"/>
      <c r="AA65" s="233"/>
      <c r="AB65" s="221">
        <f t="shared" si="25"/>
        <v>0</v>
      </c>
      <c r="AC65" s="233">
        <v>1</v>
      </c>
      <c r="AD65" s="233"/>
      <c r="AE65" s="233"/>
      <c r="AF65" s="221">
        <f t="shared" si="26"/>
        <v>0</v>
      </c>
      <c r="AG65" s="233">
        <v>1</v>
      </c>
      <c r="AH65" s="233"/>
      <c r="AI65" s="233"/>
      <c r="AJ65" s="221">
        <f t="shared" si="27"/>
        <v>0</v>
      </c>
      <c r="AK65" s="233">
        <v>1</v>
      </c>
      <c r="AL65" s="233"/>
      <c r="AM65" s="233"/>
      <c r="AN65" s="341">
        <f t="shared" si="28"/>
        <v>0</v>
      </c>
      <c r="AO65" s="233">
        <v>1</v>
      </c>
      <c r="AP65" s="233"/>
      <c r="AQ65" s="233"/>
      <c r="AR65" s="342">
        <f t="shared" si="29"/>
        <v>0</v>
      </c>
      <c r="AS65" s="233">
        <v>1</v>
      </c>
      <c r="AT65" s="233"/>
      <c r="AU65" s="233"/>
      <c r="AV65" s="221">
        <f t="shared" si="30"/>
        <v>0</v>
      </c>
      <c r="AW65" s="233">
        <v>1</v>
      </c>
      <c r="AX65" s="233"/>
      <c r="AY65" s="233"/>
      <c r="AZ65" s="221">
        <f t="shared" si="33"/>
        <v>0</v>
      </c>
      <c r="BA65" s="205">
        <f t="shared" si="34"/>
        <v>0</v>
      </c>
      <c r="BB65" s="235">
        <v>0</v>
      </c>
      <c r="BC65" s="205">
        <f t="shared" si="31"/>
        <v>0</v>
      </c>
      <c r="BD65" s="205" t="str">
        <f t="shared" si="32"/>
        <v>geen actie</v>
      </c>
      <c r="BE65" s="201">
        <v>65</v>
      </c>
    </row>
    <row r="66" spans="1:57" ht="17.25" customHeight="1" x14ac:dyDescent="0.3">
      <c r="A66" s="201">
        <v>66</v>
      </c>
      <c r="B66" s="201" t="str">
        <f t="shared" ref="B66:B97" si="35">IF(A66=BE66,"v","x")</f>
        <v>v</v>
      </c>
      <c r="C66" s="201"/>
      <c r="D66" s="254"/>
      <c r="E66" s="312"/>
      <c r="F66" s="337"/>
      <c r="G66" s="303"/>
      <c r="H66" s="229">
        <f t="shared" ref="H66:H97" si="36">SUM(L66+P66+T66+X66+AB66+AF66+AJ66+AN66+AR66+AV66+AZ66)</f>
        <v>0</v>
      </c>
      <c r="I66" s="338"/>
      <c r="J66" s="339">
        <f t="shared" ref="J66:J97" si="37">SUM(2019-I66)</f>
        <v>2019</v>
      </c>
      <c r="K66" s="205">
        <f t="shared" ref="K66:K97" si="38">H66-L66</f>
        <v>0</v>
      </c>
      <c r="L66" s="217"/>
      <c r="M66" s="233">
        <v>1</v>
      </c>
      <c r="N66" s="233"/>
      <c r="O66" s="233"/>
      <c r="P66" s="221">
        <f t="shared" ref="P66:P97" si="39">SUM(N66*10+O66)/M66*10</f>
        <v>0</v>
      </c>
      <c r="Q66" s="233">
        <v>1</v>
      </c>
      <c r="R66" s="233"/>
      <c r="S66" s="233"/>
      <c r="T66" s="221">
        <f t="shared" ref="T66:T97" si="40">SUM(R66*10+S66)/Q66*10</f>
        <v>0</v>
      </c>
      <c r="U66" s="233">
        <v>1</v>
      </c>
      <c r="V66" s="233"/>
      <c r="W66" s="233"/>
      <c r="X66" s="221">
        <f t="shared" ref="X66:X97" si="41">SUM(V66*10+W66)/U66*10</f>
        <v>0</v>
      </c>
      <c r="Y66" s="233">
        <v>1</v>
      </c>
      <c r="Z66" s="233"/>
      <c r="AA66" s="233"/>
      <c r="AB66" s="221">
        <f t="shared" ref="AB66:AB97" si="42">SUM(Z66*10+AA66)/Y66*10</f>
        <v>0</v>
      </c>
      <c r="AC66" s="233">
        <v>1</v>
      </c>
      <c r="AD66" s="233"/>
      <c r="AE66" s="233"/>
      <c r="AF66" s="221">
        <f t="shared" ref="AF66:AF97" si="43">SUM(AD66*10+AE66)/AC66*10</f>
        <v>0</v>
      </c>
      <c r="AG66" s="233">
        <v>1</v>
      </c>
      <c r="AH66" s="233"/>
      <c r="AI66" s="233"/>
      <c r="AJ66" s="221">
        <f t="shared" ref="AJ66:AJ97" si="44">SUM(AH66*10+AI66)/AG66*10</f>
        <v>0</v>
      </c>
      <c r="AK66" s="233">
        <v>1</v>
      </c>
      <c r="AL66" s="233"/>
      <c r="AM66" s="233"/>
      <c r="AN66" s="341">
        <f t="shared" ref="AN66:AN97" si="45">SUM(AL66*10+AM66)/AK66*10</f>
        <v>0</v>
      </c>
      <c r="AO66" s="233">
        <v>1</v>
      </c>
      <c r="AP66" s="233"/>
      <c r="AQ66" s="233"/>
      <c r="AR66" s="342">
        <f t="shared" ref="AR66:AR97" si="46">SUM(AP66*10+AQ66)/AO66*10</f>
        <v>0</v>
      </c>
      <c r="AS66" s="233">
        <v>1</v>
      </c>
      <c r="AT66" s="233"/>
      <c r="AU66" s="233"/>
      <c r="AV66" s="221">
        <f t="shared" ref="AV66:AV97" si="47">SUM(AT66*10+AU66)/AS66*10</f>
        <v>0</v>
      </c>
      <c r="AW66" s="233">
        <v>1</v>
      </c>
      <c r="AX66" s="233"/>
      <c r="AY66" s="233"/>
      <c r="AZ66" s="221">
        <f t="shared" si="33"/>
        <v>0</v>
      </c>
      <c r="BA66" s="205">
        <f t="shared" si="34"/>
        <v>0</v>
      </c>
      <c r="BB66" s="235">
        <v>0</v>
      </c>
      <c r="BC66" s="205">
        <f t="shared" ref="BC66:BC97" si="48">BA66-BB66</f>
        <v>0</v>
      </c>
      <c r="BD66" s="205" t="str">
        <f t="shared" ref="BD66:BD97" si="49">IF(BC66=0,"geen actie",CONCATENATE("diploma uitschrijven: ",BA66," punten"))</f>
        <v>geen actie</v>
      </c>
      <c r="BE66" s="201">
        <v>66</v>
      </c>
    </row>
    <row r="67" spans="1:57" ht="17.25" customHeight="1" x14ac:dyDescent="0.3">
      <c r="A67" s="201">
        <v>67</v>
      </c>
      <c r="B67" s="201" t="str">
        <f t="shared" si="35"/>
        <v>v</v>
      </c>
      <c r="C67" s="201"/>
      <c r="D67" s="254"/>
      <c r="E67" s="312"/>
      <c r="F67" s="337"/>
      <c r="G67" s="303"/>
      <c r="H67" s="229">
        <f t="shared" si="36"/>
        <v>0</v>
      </c>
      <c r="I67" s="338"/>
      <c r="J67" s="339">
        <f t="shared" si="37"/>
        <v>2019</v>
      </c>
      <c r="K67" s="205">
        <f t="shared" si="38"/>
        <v>0</v>
      </c>
      <c r="L67" s="217"/>
      <c r="M67" s="233">
        <v>1</v>
      </c>
      <c r="N67" s="233"/>
      <c r="O67" s="233"/>
      <c r="P67" s="221">
        <f t="shared" si="39"/>
        <v>0</v>
      </c>
      <c r="Q67" s="233">
        <v>1</v>
      </c>
      <c r="R67" s="233"/>
      <c r="S67" s="233"/>
      <c r="T67" s="221">
        <f t="shared" si="40"/>
        <v>0</v>
      </c>
      <c r="U67" s="233">
        <v>1</v>
      </c>
      <c r="V67" s="233"/>
      <c r="W67" s="233"/>
      <c r="X67" s="221">
        <f t="shared" si="41"/>
        <v>0</v>
      </c>
      <c r="Y67" s="233">
        <v>1</v>
      </c>
      <c r="Z67" s="233"/>
      <c r="AA67" s="233"/>
      <c r="AB67" s="221">
        <f t="shared" si="42"/>
        <v>0</v>
      </c>
      <c r="AC67" s="233">
        <v>1</v>
      </c>
      <c r="AD67" s="233"/>
      <c r="AE67" s="233"/>
      <c r="AF67" s="221">
        <f t="shared" si="43"/>
        <v>0</v>
      </c>
      <c r="AG67" s="233">
        <v>1</v>
      </c>
      <c r="AH67" s="233"/>
      <c r="AI67" s="233"/>
      <c r="AJ67" s="221">
        <f t="shared" si="44"/>
        <v>0</v>
      </c>
      <c r="AK67" s="233">
        <v>1</v>
      </c>
      <c r="AL67" s="233"/>
      <c r="AM67" s="233"/>
      <c r="AN67" s="341">
        <f t="shared" si="45"/>
        <v>0</v>
      </c>
      <c r="AO67" s="233">
        <v>1</v>
      </c>
      <c r="AP67" s="233"/>
      <c r="AQ67" s="233"/>
      <c r="AR67" s="342">
        <f t="shared" si="46"/>
        <v>0</v>
      </c>
      <c r="AS67" s="233">
        <v>1</v>
      </c>
      <c r="AT67" s="233"/>
      <c r="AU67" s="233"/>
      <c r="AV67" s="221">
        <f t="shared" si="47"/>
        <v>0</v>
      </c>
      <c r="AW67" s="233">
        <v>1</v>
      </c>
      <c r="AX67" s="233"/>
      <c r="AY67" s="233"/>
      <c r="AZ67" s="221">
        <f t="shared" si="33"/>
        <v>0</v>
      </c>
      <c r="BA67" s="205">
        <f t="shared" si="34"/>
        <v>0</v>
      </c>
      <c r="BB67" s="235">
        <v>0</v>
      </c>
      <c r="BC67" s="205">
        <f t="shared" si="48"/>
        <v>0</v>
      </c>
      <c r="BD67" s="205" t="str">
        <f t="shared" si="49"/>
        <v>geen actie</v>
      </c>
      <c r="BE67" s="201">
        <v>67</v>
      </c>
    </row>
    <row r="68" spans="1:57" ht="17.25" customHeight="1" x14ac:dyDescent="0.3">
      <c r="A68" s="201">
        <v>68</v>
      </c>
      <c r="B68" s="201" t="str">
        <f t="shared" si="35"/>
        <v>v</v>
      </c>
      <c r="C68" s="201"/>
      <c r="D68" s="254"/>
      <c r="E68" s="312"/>
      <c r="F68" s="337"/>
      <c r="G68" s="303"/>
      <c r="H68" s="229">
        <f t="shared" si="36"/>
        <v>0</v>
      </c>
      <c r="I68" s="338"/>
      <c r="J68" s="339">
        <f t="shared" si="37"/>
        <v>2019</v>
      </c>
      <c r="K68" s="205">
        <f t="shared" si="38"/>
        <v>0</v>
      </c>
      <c r="L68" s="217"/>
      <c r="M68" s="233">
        <v>1</v>
      </c>
      <c r="N68" s="233"/>
      <c r="O68" s="233"/>
      <c r="P68" s="221">
        <f t="shared" si="39"/>
        <v>0</v>
      </c>
      <c r="Q68" s="233">
        <v>1</v>
      </c>
      <c r="R68" s="233"/>
      <c r="S68" s="233"/>
      <c r="T68" s="221">
        <f t="shared" si="40"/>
        <v>0</v>
      </c>
      <c r="U68" s="233">
        <v>1</v>
      </c>
      <c r="V68" s="233"/>
      <c r="W68" s="233"/>
      <c r="X68" s="221">
        <f t="shared" si="41"/>
        <v>0</v>
      </c>
      <c r="Y68" s="233">
        <v>1</v>
      </c>
      <c r="Z68" s="233"/>
      <c r="AA68" s="233"/>
      <c r="AB68" s="221">
        <f t="shared" si="42"/>
        <v>0</v>
      </c>
      <c r="AC68" s="233">
        <v>1</v>
      </c>
      <c r="AD68" s="233"/>
      <c r="AE68" s="233"/>
      <c r="AF68" s="221">
        <f t="shared" si="43"/>
        <v>0</v>
      </c>
      <c r="AG68" s="233">
        <v>1</v>
      </c>
      <c r="AH68" s="233"/>
      <c r="AI68" s="233"/>
      <c r="AJ68" s="221">
        <f t="shared" si="44"/>
        <v>0</v>
      </c>
      <c r="AK68" s="233">
        <v>1</v>
      </c>
      <c r="AL68" s="233"/>
      <c r="AM68" s="233"/>
      <c r="AN68" s="341">
        <f t="shared" si="45"/>
        <v>0</v>
      </c>
      <c r="AO68" s="233">
        <v>1</v>
      </c>
      <c r="AP68" s="233"/>
      <c r="AQ68" s="233"/>
      <c r="AR68" s="342">
        <f t="shared" si="46"/>
        <v>0</v>
      </c>
      <c r="AS68" s="233">
        <v>1</v>
      </c>
      <c r="AT68" s="233"/>
      <c r="AU68" s="233"/>
      <c r="AV68" s="221">
        <f t="shared" si="47"/>
        <v>0</v>
      </c>
      <c r="AW68" s="233">
        <v>1</v>
      </c>
      <c r="AX68" s="233"/>
      <c r="AY68" s="233"/>
      <c r="AZ68" s="221">
        <f t="shared" si="33"/>
        <v>0</v>
      </c>
      <c r="BA68" s="205">
        <f t="shared" si="34"/>
        <v>0</v>
      </c>
      <c r="BB68" s="235">
        <v>0</v>
      </c>
      <c r="BC68" s="205">
        <f t="shared" si="48"/>
        <v>0</v>
      </c>
      <c r="BD68" s="205" t="str">
        <f t="shared" si="49"/>
        <v>geen actie</v>
      </c>
      <c r="BE68" s="201">
        <v>68</v>
      </c>
    </row>
    <row r="69" spans="1:57" ht="17.25" customHeight="1" x14ac:dyDescent="0.3">
      <c r="A69" s="201">
        <v>69</v>
      </c>
      <c r="B69" s="201" t="str">
        <f t="shared" si="35"/>
        <v>v</v>
      </c>
      <c r="C69" s="201"/>
      <c r="D69" s="254"/>
      <c r="E69" s="312"/>
      <c r="F69" s="337"/>
      <c r="G69" s="303"/>
      <c r="H69" s="229">
        <f t="shared" si="36"/>
        <v>0</v>
      </c>
      <c r="I69" s="338"/>
      <c r="J69" s="339">
        <f t="shared" si="37"/>
        <v>2019</v>
      </c>
      <c r="K69" s="205">
        <f t="shared" si="38"/>
        <v>0</v>
      </c>
      <c r="L69" s="217"/>
      <c r="M69" s="233">
        <v>1</v>
      </c>
      <c r="N69" s="233"/>
      <c r="O69" s="233"/>
      <c r="P69" s="221">
        <f t="shared" si="39"/>
        <v>0</v>
      </c>
      <c r="Q69" s="233">
        <v>1</v>
      </c>
      <c r="R69" s="233"/>
      <c r="S69" s="233"/>
      <c r="T69" s="221">
        <f t="shared" si="40"/>
        <v>0</v>
      </c>
      <c r="U69" s="233">
        <v>1</v>
      </c>
      <c r="V69" s="233"/>
      <c r="W69" s="233"/>
      <c r="X69" s="221">
        <f t="shared" si="41"/>
        <v>0</v>
      </c>
      <c r="Y69" s="233">
        <v>1</v>
      </c>
      <c r="Z69" s="233"/>
      <c r="AA69" s="233"/>
      <c r="AB69" s="221">
        <f t="shared" si="42"/>
        <v>0</v>
      </c>
      <c r="AC69" s="233">
        <v>1</v>
      </c>
      <c r="AD69" s="233"/>
      <c r="AE69" s="233"/>
      <c r="AF69" s="221">
        <f t="shared" si="43"/>
        <v>0</v>
      </c>
      <c r="AG69" s="233">
        <v>1</v>
      </c>
      <c r="AH69" s="233"/>
      <c r="AI69" s="233"/>
      <c r="AJ69" s="221">
        <f t="shared" si="44"/>
        <v>0</v>
      </c>
      <c r="AK69" s="233">
        <v>1</v>
      </c>
      <c r="AL69" s="233"/>
      <c r="AM69" s="233"/>
      <c r="AN69" s="341">
        <f t="shared" si="45"/>
        <v>0</v>
      </c>
      <c r="AO69" s="233">
        <v>1</v>
      </c>
      <c r="AP69" s="233"/>
      <c r="AQ69" s="233"/>
      <c r="AR69" s="342">
        <f t="shared" si="46"/>
        <v>0</v>
      </c>
      <c r="AS69" s="233">
        <v>1</v>
      </c>
      <c r="AT69" s="233"/>
      <c r="AU69" s="233"/>
      <c r="AV69" s="221">
        <f t="shared" si="47"/>
        <v>0</v>
      </c>
      <c r="AW69" s="233">
        <v>1</v>
      </c>
      <c r="AX69" s="233"/>
      <c r="AY69" s="233"/>
      <c r="AZ69" s="221">
        <f t="shared" si="33"/>
        <v>0</v>
      </c>
      <c r="BA69" s="205">
        <f t="shared" si="34"/>
        <v>0</v>
      </c>
      <c r="BB69" s="235">
        <v>0</v>
      </c>
      <c r="BC69" s="205">
        <f t="shared" si="48"/>
        <v>0</v>
      </c>
      <c r="BD69" s="205" t="str">
        <f t="shared" si="49"/>
        <v>geen actie</v>
      </c>
      <c r="BE69" s="201">
        <v>69</v>
      </c>
    </row>
    <row r="70" spans="1:57" ht="17.25" customHeight="1" x14ac:dyDescent="0.3">
      <c r="A70" s="201">
        <v>70</v>
      </c>
      <c r="B70" s="201" t="str">
        <f t="shared" si="35"/>
        <v>v</v>
      </c>
      <c r="C70" s="201"/>
      <c r="D70" s="254"/>
      <c r="E70" s="312"/>
      <c r="F70" s="337"/>
      <c r="G70" s="303"/>
      <c r="H70" s="229">
        <f t="shared" si="36"/>
        <v>0</v>
      </c>
      <c r="I70" s="338"/>
      <c r="J70" s="339">
        <f t="shared" si="37"/>
        <v>2019</v>
      </c>
      <c r="K70" s="205">
        <f t="shared" si="38"/>
        <v>0</v>
      </c>
      <c r="L70" s="217"/>
      <c r="M70" s="233">
        <v>1</v>
      </c>
      <c r="N70" s="233"/>
      <c r="O70" s="233"/>
      <c r="P70" s="221">
        <f t="shared" si="39"/>
        <v>0</v>
      </c>
      <c r="Q70" s="233">
        <v>1</v>
      </c>
      <c r="R70" s="233"/>
      <c r="S70" s="233"/>
      <c r="T70" s="221">
        <f t="shared" si="40"/>
        <v>0</v>
      </c>
      <c r="U70" s="233">
        <v>1</v>
      </c>
      <c r="V70" s="233"/>
      <c r="W70" s="233"/>
      <c r="X70" s="221">
        <f t="shared" si="41"/>
        <v>0</v>
      </c>
      <c r="Y70" s="233">
        <v>1</v>
      </c>
      <c r="Z70" s="233"/>
      <c r="AA70" s="233"/>
      <c r="AB70" s="221">
        <f t="shared" si="42"/>
        <v>0</v>
      </c>
      <c r="AC70" s="233">
        <v>1</v>
      </c>
      <c r="AD70" s="233"/>
      <c r="AE70" s="233"/>
      <c r="AF70" s="221">
        <f t="shared" si="43"/>
        <v>0</v>
      </c>
      <c r="AG70" s="233">
        <v>1</v>
      </c>
      <c r="AH70" s="233"/>
      <c r="AI70" s="233"/>
      <c r="AJ70" s="221">
        <f t="shared" si="44"/>
        <v>0</v>
      </c>
      <c r="AK70" s="233">
        <v>1</v>
      </c>
      <c r="AL70" s="233"/>
      <c r="AM70" s="233"/>
      <c r="AN70" s="341">
        <f t="shared" si="45"/>
        <v>0</v>
      </c>
      <c r="AO70" s="233">
        <v>1</v>
      </c>
      <c r="AP70" s="233"/>
      <c r="AQ70" s="233"/>
      <c r="AR70" s="342">
        <f t="shared" si="46"/>
        <v>0</v>
      </c>
      <c r="AS70" s="233">
        <v>1</v>
      </c>
      <c r="AT70" s="233"/>
      <c r="AU70" s="233"/>
      <c r="AV70" s="221">
        <f t="shared" si="47"/>
        <v>0</v>
      </c>
      <c r="AW70" s="233">
        <v>1</v>
      </c>
      <c r="AX70" s="233"/>
      <c r="AY70" s="233"/>
      <c r="AZ70" s="221">
        <f t="shared" si="33"/>
        <v>0</v>
      </c>
      <c r="BA70" s="205">
        <f t="shared" si="34"/>
        <v>0</v>
      </c>
      <c r="BB70" s="235">
        <v>0</v>
      </c>
      <c r="BC70" s="205">
        <f t="shared" si="48"/>
        <v>0</v>
      </c>
      <c r="BD70" s="205" t="str">
        <f t="shared" si="49"/>
        <v>geen actie</v>
      </c>
      <c r="BE70" s="201">
        <v>70</v>
      </c>
    </row>
    <row r="71" spans="1:57" ht="17.25" customHeight="1" x14ac:dyDescent="0.3">
      <c r="A71" s="201">
        <v>71</v>
      </c>
      <c r="B71" s="201" t="str">
        <f t="shared" si="35"/>
        <v>v</v>
      </c>
      <c r="C71" s="201"/>
      <c r="D71" s="254"/>
      <c r="E71" s="312"/>
      <c r="F71" s="337"/>
      <c r="G71" s="303"/>
      <c r="H71" s="229">
        <f t="shared" si="36"/>
        <v>0</v>
      </c>
      <c r="I71" s="338"/>
      <c r="J71" s="339">
        <f t="shared" si="37"/>
        <v>2019</v>
      </c>
      <c r="K71" s="205">
        <f t="shared" si="38"/>
        <v>0</v>
      </c>
      <c r="L71" s="217"/>
      <c r="M71" s="233">
        <v>1</v>
      </c>
      <c r="N71" s="233"/>
      <c r="O71" s="233"/>
      <c r="P71" s="221">
        <f t="shared" si="39"/>
        <v>0</v>
      </c>
      <c r="Q71" s="233">
        <v>1</v>
      </c>
      <c r="R71" s="233"/>
      <c r="S71" s="233"/>
      <c r="T71" s="221">
        <f t="shared" si="40"/>
        <v>0</v>
      </c>
      <c r="U71" s="233">
        <v>1</v>
      </c>
      <c r="V71" s="233"/>
      <c r="W71" s="233"/>
      <c r="X71" s="221">
        <f t="shared" si="41"/>
        <v>0</v>
      </c>
      <c r="Y71" s="233">
        <v>1</v>
      </c>
      <c r="Z71" s="233"/>
      <c r="AA71" s="233"/>
      <c r="AB71" s="221">
        <f t="shared" si="42"/>
        <v>0</v>
      </c>
      <c r="AC71" s="233">
        <v>1</v>
      </c>
      <c r="AD71" s="233"/>
      <c r="AE71" s="233"/>
      <c r="AF71" s="221">
        <f t="shared" si="43"/>
        <v>0</v>
      </c>
      <c r="AG71" s="233">
        <v>1</v>
      </c>
      <c r="AH71" s="233"/>
      <c r="AI71" s="233"/>
      <c r="AJ71" s="221">
        <f t="shared" si="44"/>
        <v>0</v>
      </c>
      <c r="AK71" s="233">
        <v>1</v>
      </c>
      <c r="AL71" s="233"/>
      <c r="AM71" s="233"/>
      <c r="AN71" s="341">
        <f t="shared" si="45"/>
        <v>0</v>
      </c>
      <c r="AO71" s="233">
        <v>1</v>
      </c>
      <c r="AP71" s="233"/>
      <c r="AQ71" s="233"/>
      <c r="AR71" s="342">
        <f t="shared" si="46"/>
        <v>0</v>
      </c>
      <c r="AS71" s="233">
        <v>1</v>
      </c>
      <c r="AT71" s="233"/>
      <c r="AU71" s="233"/>
      <c r="AV71" s="221">
        <f t="shared" si="47"/>
        <v>0</v>
      </c>
      <c r="AW71" s="233">
        <v>1</v>
      </c>
      <c r="AX71" s="233"/>
      <c r="AY71" s="233"/>
      <c r="AZ71" s="221">
        <f t="shared" si="33"/>
        <v>0</v>
      </c>
      <c r="BA71" s="205">
        <f t="shared" si="34"/>
        <v>0</v>
      </c>
      <c r="BB71" s="235">
        <v>0</v>
      </c>
      <c r="BC71" s="205">
        <f t="shared" si="48"/>
        <v>0</v>
      </c>
      <c r="BD71" s="205" t="str">
        <f t="shared" si="49"/>
        <v>geen actie</v>
      </c>
      <c r="BE71" s="201">
        <v>71</v>
      </c>
    </row>
    <row r="72" spans="1:57" ht="17.25" customHeight="1" x14ac:dyDescent="0.3">
      <c r="A72" s="201">
        <v>72</v>
      </c>
      <c r="B72" s="201" t="str">
        <f t="shared" si="35"/>
        <v>v</v>
      </c>
      <c r="C72" s="201"/>
      <c r="D72" s="254"/>
      <c r="E72" s="312"/>
      <c r="F72" s="337"/>
      <c r="G72" s="303"/>
      <c r="H72" s="229">
        <f t="shared" si="36"/>
        <v>0</v>
      </c>
      <c r="I72" s="338"/>
      <c r="J72" s="339">
        <f t="shared" si="37"/>
        <v>2019</v>
      </c>
      <c r="K72" s="205">
        <f t="shared" si="38"/>
        <v>0</v>
      </c>
      <c r="L72" s="217"/>
      <c r="M72" s="233">
        <v>1</v>
      </c>
      <c r="N72" s="233"/>
      <c r="O72" s="233"/>
      <c r="P72" s="221">
        <f t="shared" si="39"/>
        <v>0</v>
      </c>
      <c r="Q72" s="233">
        <v>1</v>
      </c>
      <c r="R72" s="233"/>
      <c r="S72" s="233"/>
      <c r="T72" s="221">
        <f t="shared" si="40"/>
        <v>0</v>
      </c>
      <c r="U72" s="233">
        <v>1</v>
      </c>
      <c r="V72" s="233"/>
      <c r="W72" s="233"/>
      <c r="X72" s="221">
        <f t="shared" si="41"/>
        <v>0</v>
      </c>
      <c r="Y72" s="233">
        <v>1</v>
      </c>
      <c r="Z72" s="233"/>
      <c r="AA72" s="233"/>
      <c r="AB72" s="221">
        <f t="shared" si="42"/>
        <v>0</v>
      </c>
      <c r="AC72" s="233">
        <v>1</v>
      </c>
      <c r="AD72" s="233"/>
      <c r="AE72" s="233"/>
      <c r="AF72" s="221">
        <f t="shared" si="43"/>
        <v>0</v>
      </c>
      <c r="AG72" s="233">
        <v>1</v>
      </c>
      <c r="AH72" s="233"/>
      <c r="AI72" s="233"/>
      <c r="AJ72" s="221">
        <f t="shared" si="44"/>
        <v>0</v>
      </c>
      <c r="AK72" s="233">
        <v>1</v>
      </c>
      <c r="AL72" s="233"/>
      <c r="AM72" s="233"/>
      <c r="AN72" s="341">
        <f t="shared" si="45"/>
        <v>0</v>
      </c>
      <c r="AO72" s="233">
        <v>1</v>
      </c>
      <c r="AP72" s="233"/>
      <c r="AQ72" s="233"/>
      <c r="AR72" s="342">
        <f t="shared" si="46"/>
        <v>0</v>
      </c>
      <c r="AS72" s="233">
        <v>1</v>
      </c>
      <c r="AT72" s="233"/>
      <c r="AU72" s="233"/>
      <c r="AV72" s="221">
        <f t="shared" si="47"/>
        <v>0</v>
      </c>
      <c r="AW72" s="233">
        <v>1</v>
      </c>
      <c r="AX72" s="233"/>
      <c r="AY72" s="233"/>
      <c r="AZ72" s="221">
        <f t="shared" ref="AZ72:AZ103" si="50">SUM(AX72*10+AY72)/AW72*10</f>
        <v>0</v>
      </c>
      <c r="BA72" s="205">
        <f t="shared" si="34"/>
        <v>0</v>
      </c>
      <c r="BB72" s="235">
        <v>0</v>
      </c>
      <c r="BC72" s="205">
        <f t="shared" si="48"/>
        <v>0</v>
      </c>
      <c r="BD72" s="205" t="str">
        <f t="shared" si="49"/>
        <v>geen actie</v>
      </c>
      <c r="BE72" s="201">
        <v>72</v>
      </c>
    </row>
    <row r="73" spans="1:57" ht="17.25" customHeight="1" x14ac:dyDescent="0.3">
      <c r="A73" s="201">
        <v>73</v>
      </c>
      <c r="B73" s="201" t="str">
        <f t="shared" si="35"/>
        <v>v</v>
      </c>
      <c r="C73" s="201"/>
      <c r="D73" s="254"/>
      <c r="E73" s="312"/>
      <c r="F73" s="337"/>
      <c r="G73" s="303"/>
      <c r="H73" s="229">
        <f t="shared" si="36"/>
        <v>0</v>
      </c>
      <c r="I73" s="338"/>
      <c r="J73" s="339">
        <f t="shared" si="37"/>
        <v>2019</v>
      </c>
      <c r="K73" s="205">
        <f t="shared" si="38"/>
        <v>0</v>
      </c>
      <c r="L73" s="217"/>
      <c r="M73" s="233">
        <v>1</v>
      </c>
      <c r="N73" s="233"/>
      <c r="O73" s="233"/>
      <c r="P73" s="221">
        <f t="shared" si="39"/>
        <v>0</v>
      </c>
      <c r="Q73" s="233">
        <v>1</v>
      </c>
      <c r="R73" s="233"/>
      <c r="S73" s="233"/>
      <c r="T73" s="221">
        <f t="shared" si="40"/>
        <v>0</v>
      </c>
      <c r="U73" s="233">
        <v>1</v>
      </c>
      <c r="V73" s="233"/>
      <c r="W73" s="233"/>
      <c r="X73" s="221">
        <f t="shared" si="41"/>
        <v>0</v>
      </c>
      <c r="Y73" s="233">
        <v>1</v>
      </c>
      <c r="Z73" s="233"/>
      <c r="AA73" s="233"/>
      <c r="AB73" s="221">
        <f t="shared" si="42"/>
        <v>0</v>
      </c>
      <c r="AC73" s="233">
        <v>1</v>
      </c>
      <c r="AD73" s="233"/>
      <c r="AE73" s="233"/>
      <c r="AF73" s="221">
        <f t="shared" si="43"/>
        <v>0</v>
      </c>
      <c r="AG73" s="233">
        <v>1</v>
      </c>
      <c r="AH73" s="233"/>
      <c r="AI73" s="233"/>
      <c r="AJ73" s="221">
        <f t="shared" si="44"/>
        <v>0</v>
      </c>
      <c r="AK73" s="233">
        <v>1</v>
      </c>
      <c r="AL73" s="233"/>
      <c r="AM73" s="233"/>
      <c r="AN73" s="341">
        <f t="shared" si="45"/>
        <v>0</v>
      </c>
      <c r="AO73" s="233">
        <v>1</v>
      </c>
      <c r="AP73" s="233"/>
      <c r="AQ73" s="233"/>
      <c r="AR73" s="342">
        <f t="shared" si="46"/>
        <v>0</v>
      </c>
      <c r="AS73" s="233">
        <v>1</v>
      </c>
      <c r="AT73" s="233"/>
      <c r="AU73" s="233"/>
      <c r="AV73" s="221">
        <f t="shared" si="47"/>
        <v>0</v>
      </c>
      <c r="AW73" s="233">
        <v>1</v>
      </c>
      <c r="AX73" s="233"/>
      <c r="AY73" s="233"/>
      <c r="AZ73" s="221">
        <f t="shared" si="50"/>
        <v>0</v>
      </c>
      <c r="BA73" s="205">
        <f t="shared" si="34"/>
        <v>0</v>
      </c>
      <c r="BB73" s="235">
        <v>0</v>
      </c>
      <c r="BC73" s="205">
        <f t="shared" si="48"/>
        <v>0</v>
      </c>
      <c r="BD73" s="205" t="str">
        <f t="shared" si="49"/>
        <v>geen actie</v>
      </c>
      <c r="BE73" s="201">
        <v>73</v>
      </c>
    </row>
    <row r="74" spans="1:57" ht="17.25" customHeight="1" x14ac:dyDescent="0.3">
      <c r="A74" s="201">
        <v>74</v>
      </c>
      <c r="B74" s="201" t="str">
        <f t="shared" si="35"/>
        <v>v</v>
      </c>
      <c r="C74" s="201"/>
      <c r="D74" s="254"/>
      <c r="E74" s="312"/>
      <c r="F74" s="337"/>
      <c r="G74" s="303"/>
      <c r="H74" s="229">
        <f t="shared" si="36"/>
        <v>0</v>
      </c>
      <c r="I74" s="338"/>
      <c r="J74" s="339">
        <f t="shared" si="37"/>
        <v>2019</v>
      </c>
      <c r="K74" s="205">
        <f t="shared" si="38"/>
        <v>0</v>
      </c>
      <c r="L74" s="217"/>
      <c r="M74" s="233">
        <v>1</v>
      </c>
      <c r="N74" s="233"/>
      <c r="O74" s="233"/>
      <c r="P74" s="221">
        <f t="shared" si="39"/>
        <v>0</v>
      </c>
      <c r="Q74" s="233">
        <v>1</v>
      </c>
      <c r="R74" s="233"/>
      <c r="S74" s="233"/>
      <c r="T74" s="221">
        <f t="shared" si="40"/>
        <v>0</v>
      </c>
      <c r="U74" s="233">
        <v>1</v>
      </c>
      <c r="V74" s="233"/>
      <c r="W74" s="233"/>
      <c r="X74" s="221">
        <f t="shared" si="41"/>
        <v>0</v>
      </c>
      <c r="Y74" s="233">
        <v>1</v>
      </c>
      <c r="Z74" s="233"/>
      <c r="AA74" s="233"/>
      <c r="AB74" s="221">
        <f t="shared" si="42"/>
        <v>0</v>
      </c>
      <c r="AC74" s="233">
        <v>1</v>
      </c>
      <c r="AD74" s="233"/>
      <c r="AE74" s="233"/>
      <c r="AF74" s="221">
        <f t="shared" si="43"/>
        <v>0</v>
      </c>
      <c r="AG74" s="233">
        <v>1</v>
      </c>
      <c r="AH74" s="233"/>
      <c r="AI74" s="233"/>
      <c r="AJ74" s="221">
        <f t="shared" si="44"/>
        <v>0</v>
      </c>
      <c r="AK74" s="233">
        <v>1</v>
      </c>
      <c r="AL74" s="233"/>
      <c r="AM74" s="233"/>
      <c r="AN74" s="341">
        <f t="shared" si="45"/>
        <v>0</v>
      </c>
      <c r="AO74" s="233">
        <v>1</v>
      </c>
      <c r="AP74" s="233"/>
      <c r="AQ74" s="233"/>
      <c r="AR74" s="342">
        <f t="shared" si="46"/>
        <v>0</v>
      </c>
      <c r="AS74" s="233">
        <v>1</v>
      </c>
      <c r="AT74" s="233"/>
      <c r="AU74" s="233"/>
      <c r="AV74" s="221">
        <f t="shared" si="47"/>
        <v>0</v>
      </c>
      <c r="AW74" s="233">
        <v>1</v>
      </c>
      <c r="AX74" s="233"/>
      <c r="AY74" s="233"/>
      <c r="AZ74" s="221">
        <f t="shared" si="50"/>
        <v>0</v>
      </c>
      <c r="BA74" s="205">
        <f t="shared" si="34"/>
        <v>0</v>
      </c>
      <c r="BB74" s="235">
        <v>0</v>
      </c>
      <c r="BC74" s="205">
        <f t="shared" si="48"/>
        <v>0</v>
      </c>
      <c r="BD74" s="205" t="str">
        <f t="shared" si="49"/>
        <v>geen actie</v>
      </c>
      <c r="BE74" s="201">
        <v>74</v>
      </c>
    </row>
    <row r="75" spans="1:57" ht="17.25" customHeight="1" x14ac:dyDescent="0.3">
      <c r="A75" s="201">
        <v>75</v>
      </c>
      <c r="B75" s="201" t="str">
        <f t="shared" si="35"/>
        <v>v</v>
      </c>
      <c r="C75" s="201"/>
      <c r="D75" s="254"/>
      <c r="E75" s="312"/>
      <c r="F75" s="337"/>
      <c r="G75" s="303"/>
      <c r="H75" s="229">
        <f t="shared" si="36"/>
        <v>0</v>
      </c>
      <c r="I75" s="338"/>
      <c r="J75" s="339">
        <f t="shared" si="37"/>
        <v>2019</v>
      </c>
      <c r="K75" s="205">
        <f t="shared" si="38"/>
        <v>0</v>
      </c>
      <c r="L75" s="217"/>
      <c r="M75" s="233">
        <v>1</v>
      </c>
      <c r="N75" s="233"/>
      <c r="O75" s="233"/>
      <c r="P75" s="221">
        <f t="shared" si="39"/>
        <v>0</v>
      </c>
      <c r="Q75" s="233">
        <v>1</v>
      </c>
      <c r="R75" s="233"/>
      <c r="S75" s="233"/>
      <c r="T75" s="221">
        <f t="shared" si="40"/>
        <v>0</v>
      </c>
      <c r="U75" s="233">
        <v>1</v>
      </c>
      <c r="V75" s="233"/>
      <c r="W75" s="233"/>
      <c r="X75" s="221">
        <f t="shared" si="41"/>
        <v>0</v>
      </c>
      <c r="Y75" s="233">
        <v>1</v>
      </c>
      <c r="Z75" s="233"/>
      <c r="AA75" s="233"/>
      <c r="AB75" s="221">
        <f t="shared" si="42"/>
        <v>0</v>
      </c>
      <c r="AC75" s="233">
        <v>1</v>
      </c>
      <c r="AD75" s="233"/>
      <c r="AE75" s="233"/>
      <c r="AF75" s="221">
        <f t="shared" si="43"/>
        <v>0</v>
      </c>
      <c r="AG75" s="233">
        <v>1</v>
      </c>
      <c r="AH75" s="233"/>
      <c r="AI75" s="233"/>
      <c r="AJ75" s="221">
        <f t="shared" si="44"/>
        <v>0</v>
      </c>
      <c r="AK75" s="233">
        <v>1</v>
      </c>
      <c r="AL75" s="233"/>
      <c r="AM75" s="233"/>
      <c r="AN75" s="341">
        <f t="shared" si="45"/>
        <v>0</v>
      </c>
      <c r="AO75" s="233">
        <v>1</v>
      </c>
      <c r="AP75" s="233"/>
      <c r="AQ75" s="233"/>
      <c r="AR75" s="342">
        <f t="shared" si="46"/>
        <v>0</v>
      </c>
      <c r="AS75" s="233">
        <v>1</v>
      </c>
      <c r="AT75" s="233"/>
      <c r="AU75" s="233"/>
      <c r="AV75" s="221">
        <f t="shared" si="47"/>
        <v>0</v>
      </c>
      <c r="AW75" s="233">
        <v>1</v>
      </c>
      <c r="AX75" s="233"/>
      <c r="AY75" s="233"/>
      <c r="AZ75" s="221">
        <f t="shared" si="50"/>
        <v>0</v>
      </c>
      <c r="BA75" s="205">
        <f t="shared" si="34"/>
        <v>0</v>
      </c>
      <c r="BB75" s="235">
        <v>0</v>
      </c>
      <c r="BC75" s="205">
        <f t="shared" si="48"/>
        <v>0</v>
      </c>
      <c r="BD75" s="205" t="str">
        <f t="shared" si="49"/>
        <v>geen actie</v>
      </c>
      <c r="BE75" s="201">
        <v>75</v>
      </c>
    </row>
    <row r="76" spans="1:57" ht="17.25" customHeight="1" x14ac:dyDescent="0.3">
      <c r="A76" s="201">
        <v>76</v>
      </c>
      <c r="B76" s="201" t="str">
        <f t="shared" si="35"/>
        <v>v</v>
      </c>
      <c r="C76" s="201"/>
      <c r="D76" s="254"/>
      <c r="E76" s="312"/>
      <c r="F76" s="337"/>
      <c r="G76" s="303"/>
      <c r="H76" s="229">
        <f t="shared" si="36"/>
        <v>0</v>
      </c>
      <c r="I76" s="338"/>
      <c r="J76" s="339">
        <f t="shared" si="37"/>
        <v>2019</v>
      </c>
      <c r="K76" s="205">
        <f t="shared" si="38"/>
        <v>0</v>
      </c>
      <c r="L76" s="217"/>
      <c r="M76" s="233">
        <v>1</v>
      </c>
      <c r="N76" s="233"/>
      <c r="O76" s="233"/>
      <c r="P76" s="221">
        <f t="shared" si="39"/>
        <v>0</v>
      </c>
      <c r="Q76" s="233">
        <v>1</v>
      </c>
      <c r="R76" s="233"/>
      <c r="S76" s="233"/>
      <c r="T76" s="221">
        <f t="shared" si="40"/>
        <v>0</v>
      </c>
      <c r="U76" s="233">
        <v>1</v>
      </c>
      <c r="V76" s="233"/>
      <c r="W76" s="233"/>
      <c r="X76" s="221">
        <f t="shared" si="41"/>
        <v>0</v>
      </c>
      <c r="Y76" s="233">
        <v>1</v>
      </c>
      <c r="Z76" s="233"/>
      <c r="AA76" s="233"/>
      <c r="AB76" s="221">
        <f t="shared" si="42"/>
        <v>0</v>
      </c>
      <c r="AC76" s="233">
        <v>1</v>
      </c>
      <c r="AD76" s="233"/>
      <c r="AE76" s="233"/>
      <c r="AF76" s="221">
        <f t="shared" si="43"/>
        <v>0</v>
      </c>
      <c r="AG76" s="233">
        <v>1</v>
      </c>
      <c r="AH76" s="233"/>
      <c r="AI76" s="233"/>
      <c r="AJ76" s="221">
        <f t="shared" si="44"/>
        <v>0</v>
      </c>
      <c r="AK76" s="233">
        <v>1</v>
      </c>
      <c r="AL76" s="233"/>
      <c r="AM76" s="233"/>
      <c r="AN76" s="341">
        <f t="shared" si="45"/>
        <v>0</v>
      </c>
      <c r="AO76" s="233">
        <v>1</v>
      </c>
      <c r="AP76" s="233"/>
      <c r="AQ76" s="233"/>
      <c r="AR76" s="342">
        <f t="shared" si="46"/>
        <v>0</v>
      </c>
      <c r="AS76" s="233">
        <v>1</v>
      </c>
      <c r="AT76" s="233"/>
      <c r="AU76" s="233"/>
      <c r="AV76" s="221">
        <f t="shared" si="47"/>
        <v>0</v>
      </c>
      <c r="AW76" s="233">
        <v>1</v>
      </c>
      <c r="AX76" s="233"/>
      <c r="AY76" s="233"/>
      <c r="AZ76" s="221">
        <f t="shared" si="50"/>
        <v>0</v>
      </c>
      <c r="BA76" s="205">
        <f t="shared" si="34"/>
        <v>0</v>
      </c>
      <c r="BB76" s="235">
        <v>0</v>
      </c>
      <c r="BC76" s="205">
        <f t="shared" si="48"/>
        <v>0</v>
      </c>
      <c r="BD76" s="205" t="str">
        <f t="shared" si="49"/>
        <v>geen actie</v>
      </c>
      <c r="BE76" s="201">
        <v>76</v>
      </c>
    </row>
    <row r="77" spans="1:57" ht="17.25" customHeight="1" x14ac:dyDescent="0.3">
      <c r="A77" s="201">
        <v>77</v>
      </c>
      <c r="B77" s="201" t="str">
        <f t="shared" si="35"/>
        <v>v</v>
      </c>
      <c r="C77" s="201"/>
      <c r="D77" s="254"/>
      <c r="E77" s="312"/>
      <c r="F77" s="337"/>
      <c r="G77" s="303"/>
      <c r="H77" s="229">
        <f t="shared" si="36"/>
        <v>0</v>
      </c>
      <c r="I77" s="338"/>
      <c r="J77" s="339">
        <f t="shared" si="37"/>
        <v>2019</v>
      </c>
      <c r="K77" s="205">
        <f t="shared" si="38"/>
        <v>0</v>
      </c>
      <c r="L77" s="217"/>
      <c r="M77" s="233">
        <v>1</v>
      </c>
      <c r="N77" s="233"/>
      <c r="O77" s="233"/>
      <c r="P77" s="221">
        <f t="shared" si="39"/>
        <v>0</v>
      </c>
      <c r="Q77" s="233">
        <v>1</v>
      </c>
      <c r="R77" s="233"/>
      <c r="S77" s="233"/>
      <c r="T77" s="221">
        <f t="shared" si="40"/>
        <v>0</v>
      </c>
      <c r="U77" s="233">
        <v>1</v>
      </c>
      <c r="V77" s="233"/>
      <c r="W77" s="233"/>
      <c r="X77" s="221">
        <f t="shared" si="41"/>
        <v>0</v>
      </c>
      <c r="Y77" s="233">
        <v>1</v>
      </c>
      <c r="Z77" s="233"/>
      <c r="AA77" s="233"/>
      <c r="AB77" s="221">
        <f t="shared" si="42"/>
        <v>0</v>
      </c>
      <c r="AC77" s="233">
        <v>1</v>
      </c>
      <c r="AD77" s="233"/>
      <c r="AE77" s="233"/>
      <c r="AF77" s="221">
        <f t="shared" si="43"/>
        <v>0</v>
      </c>
      <c r="AG77" s="233">
        <v>1</v>
      </c>
      <c r="AH77" s="233"/>
      <c r="AI77" s="233"/>
      <c r="AJ77" s="221">
        <f t="shared" si="44"/>
        <v>0</v>
      </c>
      <c r="AK77" s="233">
        <v>1</v>
      </c>
      <c r="AL77" s="233"/>
      <c r="AM77" s="233"/>
      <c r="AN77" s="341">
        <f t="shared" si="45"/>
        <v>0</v>
      </c>
      <c r="AO77" s="233">
        <v>1</v>
      </c>
      <c r="AP77" s="233"/>
      <c r="AQ77" s="233"/>
      <c r="AR77" s="342">
        <f t="shared" si="46"/>
        <v>0</v>
      </c>
      <c r="AS77" s="233">
        <v>1</v>
      </c>
      <c r="AT77" s="233"/>
      <c r="AU77" s="233"/>
      <c r="AV77" s="221">
        <f t="shared" si="47"/>
        <v>0</v>
      </c>
      <c r="AW77" s="233">
        <v>1</v>
      </c>
      <c r="AX77" s="233"/>
      <c r="AY77" s="233"/>
      <c r="AZ77" s="221">
        <f t="shared" si="50"/>
        <v>0</v>
      </c>
      <c r="BA77" s="205">
        <f t="shared" si="34"/>
        <v>0</v>
      </c>
      <c r="BB77" s="235">
        <v>0</v>
      </c>
      <c r="BC77" s="205">
        <f t="shared" si="48"/>
        <v>0</v>
      </c>
      <c r="BD77" s="205" t="str">
        <f t="shared" si="49"/>
        <v>geen actie</v>
      </c>
      <c r="BE77" s="201">
        <v>77</v>
      </c>
    </row>
    <row r="78" spans="1:57" ht="17.25" customHeight="1" x14ac:dyDescent="0.3">
      <c r="A78" s="201">
        <v>78</v>
      </c>
      <c r="B78" s="201" t="str">
        <f t="shared" si="35"/>
        <v>v</v>
      </c>
      <c r="C78" s="201"/>
      <c r="D78" s="254"/>
      <c r="E78" s="312"/>
      <c r="F78" s="337"/>
      <c r="G78" s="303"/>
      <c r="H78" s="229">
        <f t="shared" si="36"/>
        <v>0</v>
      </c>
      <c r="I78" s="338"/>
      <c r="J78" s="339">
        <f t="shared" si="37"/>
        <v>2019</v>
      </c>
      <c r="K78" s="205">
        <f t="shared" si="38"/>
        <v>0</v>
      </c>
      <c r="L78" s="217"/>
      <c r="M78" s="233">
        <v>1</v>
      </c>
      <c r="N78" s="233"/>
      <c r="O78" s="233"/>
      <c r="P78" s="221">
        <f t="shared" si="39"/>
        <v>0</v>
      </c>
      <c r="Q78" s="233">
        <v>1</v>
      </c>
      <c r="R78" s="233"/>
      <c r="S78" s="233"/>
      <c r="T78" s="221">
        <f t="shared" si="40"/>
        <v>0</v>
      </c>
      <c r="U78" s="233">
        <v>1</v>
      </c>
      <c r="V78" s="233"/>
      <c r="W78" s="233"/>
      <c r="X78" s="221">
        <f t="shared" si="41"/>
        <v>0</v>
      </c>
      <c r="Y78" s="233">
        <v>1</v>
      </c>
      <c r="Z78" s="233"/>
      <c r="AA78" s="233"/>
      <c r="AB78" s="221">
        <f t="shared" si="42"/>
        <v>0</v>
      </c>
      <c r="AC78" s="233">
        <v>1</v>
      </c>
      <c r="AD78" s="233"/>
      <c r="AE78" s="233"/>
      <c r="AF78" s="221">
        <f t="shared" si="43"/>
        <v>0</v>
      </c>
      <c r="AG78" s="233">
        <v>1</v>
      </c>
      <c r="AH78" s="233"/>
      <c r="AI78" s="233"/>
      <c r="AJ78" s="221">
        <f t="shared" si="44"/>
        <v>0</v>
      </c>
      <c r="AK78" s="233">
        <v>1</v>
      </c>
      <c r="AL78" s="233"/>
      <c r="AM78" s="233"/>
      <c r="AN78" s="341">
        <f t="shared" si="45"/>
        <v>0</v>
      </c>
      <c r="AO78" s="233">
        <v>1</v>
      </c>
      <c r="AP78" s="233"/>
      <c r="AQ78" s="233"/>
      <c r="AR78" s="342">
        <f t="shared" si="46"/>
        <v>0</v>
      </c>
      <c r="AS78" s="233">
        <v>1</v>
      </c>
      <c r="AT78" s="233"/>
      <c r="AU78" s="233"/>
      <c r="AV78" s="221">
        <f t="shared" si="47"/>
        <v>0</v>
      </c>
      <c r="AW78" s="233">
        <v>1</v>
      </c>
      <c r="AX78" s="233"/>
      <c r="AY78" s="233"/>
      <c r="AZ78" s="221">
        <f t="shared" si="50"/>
        <v>0</v>
      </c>
      <c r="BA78" s="205">
        <f t="shared" si="34"/>
        <v>0</v>
      </c>
      <c r="BB78" s="235">
        <v>0</v>
      </c>
      <c r="BC78" s="205">
        <f t="shared" si="48"/>
        <v>0</v>
      </c>
      <c r="BD78" s="205" t="str">
        <f t="shared" si="49"/>
        <v>geen actie</v>
      </c>
      <c r="BE78" s="201">
        <v>78</v>
      </c>
    </row>
    <row r="79" spans="1:57" ht="17.25" customHeight="1" x14ac:dyDescent="0.3">
      <c r="A79" s="201">
        <v>79</v>
      </c>
      <c r="B79" s="201" t="str">
        <f t="shared" si="35"/>
        <v>v</v>
      </c>
      <c r="C79" s="201"/>
      <c r="D79" s="254"/>
      <c r="E79" s="312"/>
      <c r="F79" s="337"/>
      <c r="G79" s="303"/>
      <c r="H79" s="229">
        <f t="shared" si="36"/>
        <v>0</v>
      </c>
      <c r="I79" s="338"/>
      <c r="J79" s="339">
        <f t="shared" si="37"/>
        <v>2019</v>
      </c>
      <c r="K79" s="205">
        <f t="shared" si="38"/>
        <v>0</v>
      </c>
      <c r="L79" s="217"/>
      <c r="M79" s="233">
        <v>1</v>
      </c>
      <c r="N79" s="233"/>
      <c r="O79" s="233"/>
      <c r="P79" s="221">
        <f t="shared" si="39"/>
        <v>0</v>
      </c>
      <c r="Q79" s="233">
        <v>1</v>
      </c>
      <c r="R79" s="233"/>
      <c r="S79" s="233"/>
      <c r="T79" s="221">
        <f t="shared" si="40"/>
        <v>0</v>
      </c>
      <c r="U79" s="233">
        <v>1</v>
      </c>
      <c r="V79" s="233"/>
      <c r="W79" s="233"/>
      <c r="X79" s="221">
        <f t="shared" si="41"/>
        <v>0</v>
      </c>
      <c r="Y79" s="233">
        <v>1</v>
      </c>
      <c r="Z79" s="233"/>
      <c r="AA79" s="233"/>
      <c r="AB79" s="221">
        <f t="shared" si="42"/>
        <v>0</v>
      </c>
      <c r="AC79" s="233">
        <v>1</v>
      </c>
      <c r="AD79" s="233"/>
      <c r="AE79" s="233"/>
      <c r="AF79" s="221">
        <f t="shared" si="43"/>
        <v>0</v>
      </c>
      <c r="AG79" s="233">
        <v>1</v>
      </c>
      <c r="AH79" s="233"/>
      <c r="AI79" s="233"/>
      <c r="AJ79" s="221">
        <f t="shared" si="44"/>
        <v>0</v>
      </c>
      <c r="AK79" s="233">
        <v>1</v>
      </c>
      <c r="AL79" s="233"/>
      <c r="AM79" s="233"/>
      <c r="AN79" s="341">
        <f t="shared" si="45"/>
        <v>0</v>
      </c>
      <c r="AO79" s="233">
        <v>1</v>
      </c>
      <c r="AP79" s="233"/>
      <c r="AQ79" s="233"/>
      <c r="AR79" s="342">
        <f t="shared" si="46"/>
        <v>0</v>
      </c>
      <c r="AS79" s="233">
        <v>1</v>
      </c>
      <c r="AT79" s="233"/>
      <c r="AU79" s="233"/>
      <c r="AV79" s="221">
        <f t="shared" si="47"/>
        <v>0</v>
      </c>
      <c r="AW79" s="233">
        <v>1</v>
      </c>
      <c r="AX79" s="233"/>
      <c r="AY79" s="233"/>
      <c r="AZ79" s="221">
        <f t="shared" si="50"/>
        <v>0</v>
      </c>
      <c r="BA79" s="205">
        <f t="shared" si="34"/>
        <v>0</v>
      </c>
      <c r="BB79" s="235">
        <v>0</v>
      </c>
      <c r="BC79" s="205">
        <f t="shared" si="48"/>
        <v>0</v>
      </c>
      <c r="BD79" s="205" t="str">
        <f t="shared" si="49"/>
        <v>geen actie</v>
      </c>
      <c r="BE79" s="201">
        <v>79</v>
      </c>
    </row>
    <row r="80" spans="1:57" ht="17.25" customHeight="1" x14ac:dyDescent="0.3">
      <c r="A80" s="201">
        <v>80</v>
      </c>
      <c r="B80" s="201" t="str">
        <f t="shared" si="35"/>
        <v>v</v>
      </c>
      <c r="C80" s="201"/>
      <c r="D80" s="254"/>
      <c r="E80" s="312"/>
      <c r="F80" s="337"/>
      <c r="G80" s="303"/>
      <c r="H80" s="229">
        <f t="shared" si="36"/>
        <v>0</v>
      </c>
      <c r="I80" s="338"/>
      <c r="J80" s="339">
        <f t="shared" si="37"/>
        <v>2019</v>
      </c>
      <c r="K80" s="205">
        <f t="shared" si="38"/>
        <v>0</v>
      </c>
      <c r="L80" s="217"/>
      <c r="M80" s="233">
        <v>1</v>
      </c>
      <c r="N80" s="233"/>
      <c r="O80" s="233"/>
      <c r="P80" s="221">
        <f t="shared" si="39"/>
        <v>0</v>
      </c>
      <c r="Q80" s="233">
        <v>1</v>
      </c>
      <c r="R80" s="233"/>
      <c r="S80" s="233"/>
      <c r="T80" s="221">
        <f t="shared" si="40"/>
        <v>0</v>
      </c>
      <c r="U80" s="233">
        <v>1</v>
      </c>
      <c r="V80" s="233"/>
      <c r="W80" s="233"/>
      <c r="X80" s="221">
        <f t="shared" si="41"/>
        <v>0</v>
      </c>
      <c r="Y80" s="233">
        <v>1</v>
      </c>
      <c r="Z80" s="233"/>
      <c r="AA80" s="233"/>
      <c r="AB80" s="221">
        <f t="shared" si="42"/>
        <v>0</v>
      </c>
      <c r="AC80" s="233">
        <v>1</v>
      </c>
      <c r="AD80" s="233"/>
      <c r="AE80" s="233"/>
      <c r="AF80" s="221">
        <f t="shared" si="43"/>
        <v>0</v>
      </c>
      <c r="AG80" s="233">
        <v>1</v>
      </c>
      <c r="AH80" s="233"/>
      <c r="AI80" s="233"/>
      <c r="AJ80" s="221">
        <f t="shared" si="44"/>
        <v>0</v>
      </c>
      <c r="AK80" s="233">
        <v>1</v>
      </c>
      <c r="AL80" s="233"/>
      <c r="AM80" s="233"/>
      <c r="AN80" s="341">
        <f t="shared" si="45"/>
        <v>0</v>
      </c>
      <c r="AO80" s="233">
        <v>1</v>
      </c>
      <c r="AP80" s="233"/>
      <c r="AQ80" s="233"/>
      <c r="AR80" s="342">
        <f t="shared" si="46"/>
        <v>0</v>
      </c>
      <c r="AS80" s="233">
        <v>1</v>
      </c>
      <c r="AT80" s="233"/>
      <c r="AU80" s="233"/>
      <c r="AV80" s="221">
        <f t="shared" si="47"/>
        <v>0</v>
      </c>
      <c r="AW80" s="233">
        <v>1</v>
      </c>
      <c r="AX80" s="233"/>
      <c r="AY80" s="233"/>
      <c r="AZ80" s="221">
        <f t="shared" si="50"/>
        <v>0</v>
      </c>
      <c r="BA80" s="205">
        <f t="shared" ref="BA80:BA111" si="51">IF(H80&lt;250,0,IF(H80&lt;500,250,IF(H80&lt;750,"500",IF(H80&lt;1000,750,IF(H80&lt;1500,1000,IF(H80&lt;2000,1500,IF(H80&lt;2500,2000,IF(H80&lt;3000,2500,3000))))))))</f>
        <v>0</v>
      </c>
      <c r="BB80" s="235">
        <v>0</v>
      </c>
      <c r="BC80" s="205">
        <f t="shared" si="48"/>
        <v>0</v>
      </c>
      <c r="BD80" s="205" t="str">
        <f t="shared" si="49"/>
        <v>geen actie</v>
      </c>
      <c r="BE80" s="201">
        <v>80</v>
      </c>
    </row>
    <row r="81" spans="1:57" ht="17.25" customHeight="1" x14ac:dyDescent="0.3">
      <c r="A81" s="201">
        <v>81</v>
      </c>
      <c r="B81" s="201" t="str">
        <f t="shared" si="35"/>
        <v>v</v>
      </c>
      <c r="C81" s="201"/>
      <c r="D81" s="254"/>
      <c r="E81" s="312"/>
      <c r="F81" s="337"/>
      <c r="G81" s="303"/>
      <c r="H81" s="229">
        <f t="shared" si="36"/>
        <v>0</v>
      </c>
      <c r="I81" s="338"/>
      <c r="J81" s="339">
        <f t="shared" si="37"/>
        <v>2019</v>
      </c>
      <c r="K81" s="205">
        <f t="shared" si="38"/>
        <v>0</v>
      </c>
      <c r="L81" s="217"/>
      <c r="M81" s="233">
        <v>1</v>
      </c>
      <c r="N81" s="233"/>
      <c r="O81" s="233"/>
      <c r="P81" s="221">
        <f t="shared" si="39"/>
        <v>0</v>
      </c>
      <c r="Q81" s="233">
        <v>1</v>
      </c>
      <c r="R81" s="233"/>
      <c r="S81" s="233"/>
      <c r="T81" s="221">
        <f t="shared" si="40"/>
        <v>0</v>
      </c>
      <c r="U81" s="233">
        <v>1</v>
      </c>
      <c r="V81" s="233"/>
      <c r="W81" s="233"/>
      <c r="X81" s="221">
        <f t="shared" si="41"/>
        <v>0</v>
      </c>
      <c r="Y81" s="233">
        <v>1</v>
      </c>
      <c r="Z81" s="233"/>
      <c r="AA81" s="233"/>
      <c r="AB81" s="221">
        <f t="shared" si="42"/>
        <v>0</v>
      </c>
      <c r="AC81" s="233">
        <v>1</v>
      </c>
      <c r="AD81" s="233"/>
      <c r="AE81" s="233"/>
      <c r="AF81" s="221">
        <f t="shared" si="43"/>
        <v>0</v>
      </c>
      <c r="AG81" s="233">
        <v>1</v>
      </c>
      <c r="AH81" s="233"/>
      <c r="AI81" s="233"/>
      <c r="AJ81" s="221">
        <f t="shared" si="44"/>
        <v>0</v>
      </c>
      <c r="AK81" s="233">
        <v>1</v>
      </c>
      <c r="AL81" s="233"/>
      <c r="AM81" s="233"/>
      <c r="AN81" s="341">
        <f t="shared" si="45"/>
        <v>0</v>
      </c>
      <c r="AO81" s="233">
        <v>1</v>
      </c>
      <c r="AP81" s="233"/>
      <c r="AQ81" s="233"/>
      <c r="AR81" s="342">
        <f t="shared" si="46"/>
        <v>0</v>
      </c>
      <c r="AS81" s="233">
        <v>1</v>
      </c>
      <c r="AT81" s="233"/>
      <c r="AU81" s="233"/>
      <c r="AV81" s="221">
        <f t="shared" si="47"/>
        <v>0</v>
      </c>
      <c r="AW81" s="233">
        <v>1</v>
      </c>
      <c r="AX81" s="233"/>
      <c r="AY81" s="233"/>
      <c r="AZ81" s="221">
        <f t="shared" si="50"/>
        <v>0</v>
      </c>
      <c r="BA81" s="205">
        <f t="shared" si="51"/>
        <v>0</v>
      </c>
      <c r="BB81" s="235">
        <v>0</v>
      </c>
      <c r="BC81" s="205">
        <f t="shared" si="48"/>
        <v>0</v>
      </c>
      <c r="BD81" s="205" t="str">
        <f t="shared" si="49"/>
        <v>geen actie</v>
      </c>
      <c r="BE81" s="201">
        <v>81</v>
      </c>
    </row>
    <row r="82" spans="1:57" ht="17.25" customHeight="1" x14ac:dyDescent="0.3">
      <c r="A82" s="201">
        <v>82</v>
      </c>
      <c r="B82" s="201" t="str">
        <f t="shared" si="35"/>
        <v>v</v>
      </c>
      <c r="C82" s="201"/>
      <c r="D82" s="254"/>
      <c r="E82" s="312"/>
      <c r="F82" s="337"/>
      <c r="G82" s="303"/>
      <c r="H82" s="229">
        <f t="shared" si="36"/>
        <v>0</v>
      </c>
      <c r="I82" s="338"/>
      <c r="J82" s="339">
        <f t="shared" si="37"/>
        <v>2019</v>
      </c>
      <c r="K82" s="205">
        <f t="shared" si="38"/>
        <v>0</v>
      </c>
      <c r="L82" s="217"/>
      <c r="M82" s="233">
        <v>1</v>
      </c>
      <c r="N82" s="233"/>
      <c r="O82" s="233"/>
      <c r="P82" s="221">
        <f t="shared" si="39"/>
        <v>0</v>
      </c>
      <c r="Q82" s="233">
        <v>1</v>
      </c>
      <c r="R82" s="233"/>
      <c r="S82" s="233"/>
      <c r="T82" s="221">
        <f t="shared" si="40"/>
        <v>0</v>
      </c>
      <c r="U82" s="233">
        <v>1</v>
      </c>
      <c r="V82" s="233"/>
      <c r="W82" s="233"/>
      <c r="X82" s="221">
        <f t="shared" si="41"/>
        <v>0</v>
      </c>
      <c r="Y82" s="233">
        <v>1</v>
      </c>
      <c r="Z82" s="233"/>
      <c r="AA82" s="233"/>
      <c r="AB82" s="221">
        <f t="shared" si="42"/>
        <v>0</v>
      </c>
      <c r="AC82" s="233">
        <v>1</v>
      </c>
      <c r="AD82" s="233"/>
      <c r="AE82" s="233"/>
      <c r="AF82" s="221">
        <f t="shared" si="43"/>
        <v>0</v>
      </c>
      <c r="AG82" s="233">
        <v>1</v>
      </c>
      <c r="AH82" s="233"/>
      <c r="AI82" s="233"/>
      <c r="AJ82" s="221">
        <f t="shared" si="44"/>
        <v>0</v>
      </c>
      <c r="AK82" s="233">
        <v>1</v>
      </c>
      <c r="AL82" s="233"/>
      <c r="AM82" s="233"/>
      <c r="AN82" s="341">
        <f t="shared" si="45"/>
        <v>0</v>
      </c>
      <c r="AO82" s="233">
        <v>1</v>
      </c>
      <c r="AP82" s="233"/>
      <c r="AQ82" s="233"/>
      <c r="AR82" s="342">
        <f t="shared" si="46"/>
        <v>0</v>
      </c>
      <c r="AS82" s="233">
        <v>1</v>
      </c>
      <c r="AT82" s="233"/>
      <c r="AU82" s="233"/>
      <c r="AV82" s="221">
        <f t="shared" si="47"/>
        <v>0</v>
      </c>
      <c r="AW82" s="233">
        <v>1</v>
      </c>
      <c r="AX82" s="233"/>
      <c r="AY82" s="233"/>
      <c r="AZ82" s="221">
        <f t="shared" si="50"/>
        <v>0</v>
      </c>
      <c r="BA82" s="205">
        <f t="shared" si="51"/>
        <v>0</v>
      </c>
      <c r="BB82" s="235">
        <v>0</v>
      </c>
      <c r="BC82" s="205">
        <f t="shared" si="48"/>
        <v>0</v>
      </c>
      <c r="BD82" s="205" t="str">
        <f t="shared" si="49"/>
        <v>geen actie</v>
      </c>
      <c r="BE82" s="201">
        <v>82</v>
      </c>
    </row>
    <row r="83" spans="1:57" ht="17.25" customHeight="1" x14ac:dyDescent="0.3">
      <c r="A83" s="201">
        <v>83</v>
      </c>
      <c r="B83" s="201" t="str">
        <f t="shared" si="35"/>
        <v>v</v>
      </c>
      <c r="C83" s="201"/>
      <c r="D83" s="254"/>
      <c r="E83" s="312"/>
      <c r="F83" s="337"/>
      <c r="G83" s="303"/>
      <c r="H83" s="229">
        <f t="shared" si="36"/>
        <v>0</v>
      </c>
      <c r="I83" s="338"/>
      <c r="J83" s="339">
        <f t="shared" si="37"/>
        <v>2019</v>
      </c>
      <c r="K83" s="205">
        <f t="shared" si="38"/>
        <v>0</v>
      </c>
      <c r="L83" s="217"/>
      <c r="M83" s="233">
        <v>1</v>
      </c>
      <c r="N83" s="233"/>
      <c r="O83" s="233"/>
      <c r="P83" s="221">
        <f t="shared" si="39"/>
        <v>0</v>
      </c>
      <c r="Q83" s="233">
        <v>1</v>
      </c>
      <c r="R83" s="233"/>
      <c r="S83" s="233"/>
      <c r="T83" s="221">
        <f t="shared" si="40"/>
        <v>0</v>
      </c>
      <c r="U83" s="233">
        <v>1</v>
      </c>
      <c r="V83" s="233"/>
      <c r="W83" s="233"/>
      <c r="X83" s="221">
        <f t="shared" si="41"/>
        <v>0</v>
      </c>
      <c r="Y83" s="233">
        <v>1</v>
      </c>
      <c r="Z83" s="233"/>
      <c r="AA83" s="233"/>
      <c r="AB83" s="221">
        <f t="shared" si="42"/>
        <v>0</v>
      </c>
      <c r="AC83" s="233">
        <v>1</v>
      </c>
      <c r="AD83" s="233"/>
      <c r="AE83" s="233"/>
      <c r="AF83" s="221">
        <f t="shared" si="43"/>
        <v>0</v>
      </c>
      <c r="AG83" s="233">
        <v>1</v>
      </c>
      <c r="AH83" s="233"/>
      <c r="AI83" s="233"/>
      <c r="AJ83" s="221">
        <f t="shared" si="44"/>
        <v>0</v>
      </c>
      <c r="AK83" s="233">
        <v>1</v>
      </c>
      <c r="AL83" s="233"/>
      <c r="AM83" s="233"/>
      <c r="AN83" s="341">
        <f t="shared" si="45"/>
        <v>0</v>
      </c>
      <c r="AO83" s="233">
        <v>1</v>
      </c>
      <c r="AP83" s="233"/>
      <c r="AQ83" s="233"/>
      <c r="AR83" s="342">
        <f t="shared" si="46"/>
        <v>0</v>
      </c>
      <c r="AS83" s="233">
        <v>1</v>
      </c>
      <c r="AT83" s="233"/>
      <c r="AU83" s="233"/>
      <c r="AV83" s="221">
        <f t="shared" si="47"/>
        <v>0</v>
      </c>
      <c r="AW83" s="233">
        <v>1</v>
      </c>
      <c r="AX83" s="233"/>
      <c r="AY83" s="233"/>
      <c r="AZ83" s="221">
        <f t="shared" si="50"/>
        <v>0</v>
      </c>
      <c r="BA83" s="205">
        <f t="shared" si="51"/>
        <v>0</v>
      </c>
      <c r="BB83" s="235">
        <v>0</v>
      </c>
      <c r="BC83" s="205">
        <f t="shared" si="48"/>
        <v>0</v>
      </c>
      <c r="BD83" s="205" t="str">
        <f t="shared" si="49"/>
        <v>geen actie</v>
      </c>
      <c r="BE83" s="201">
        <v>83</v>
      </c>
    </row>
    <row r="84" spans="1:57" ht="17.25" customHeight="1" x14ac:dyDescent="0.3">
      <c r="A84" s="201">
        <v>84</v>
      </c>
      <c r="B84" s="201" t="str">
        <f t="shared" si="35"/>
        <v>v</v>
      </c>
      <c r="C84" s="201"/>
      <c r="D84" s="254"/>
      <c r="E84" s="312"/>
      <c r="F84" s="337"/>
      <c r="G84" s="303"/>
      <c r="H84" s="229">
        <f t="shared" si="36"/>
        <v>0</v>
      </c>
      <c r="I84" s="338"/>
      <c r="J84" s="339">
        <f t="shared" si="37"/>
        <v>2019</v>
      </c>
      <c r="K84" s="205">
        <f t="shared" si="38"/>
        <v>0</v>
      </c>
      <c r="L84" s="217"/>
      <c r="M84" s="233">
        <v>1</v>
      </c>
      <c r="N84" s="233"/>
      <c r="O84" s="233"/>
      <c r="P84" s="221">
        <f t="shared" si="39"/>
        <v>0</v>
      </c>
      <c r="Q84" s="233">
        <v>1</v>
      </c>
      <c r="R84" s="233"/>
      <c r="S84" s="233"/>
      <c r="T84" s="221">
        <f t="shared" si="40"/>
        <v>0</v>
      </c>
      <c r="U84" s="233">
        <v>1</v>
      </c>
      <c r="V84" s="233"/>
      <c r="W84" s="233"/>
      <c r="X84" s="221">
        <f t="shared" si="41"/>
        <v>0</v>
      </c>
      <c r="Y84" s="233">
        <v>1</v>
      </c>
      <c r="Z84" s="233"/>
      <c r="AA84" s="233"/>
      <c r="AB84" s="221">
        <f t="shared" si="42"/>
        <v>0</v>
      </c>
      <c r="AC84" s="233">
        <v>1</v>
      </c>
      <c r="AD84" s="233"/>
      <c r="AE84" s="233"/>
      <c r="AF84" s="221">
        <f t="shared" si="43"/>
        <v>0</v>
      </c>
      <c r="AG84" s="233">
        <v>1</v>
      </c>
      <c r="AH84" s="233"/>
      <c r="AI84" s="233"/>
      <c r="AJ84" s="221">
        <f t="shared" si="44"/>
        <v>0</v>
      </c>
      <c r="AK84" s="233">
        <v>1</v>
      </c>
      <c r="AL84" s="233"/>
      <c r="AM84" s="233"/>
      <c r="AN84" s="341">
        <f t="shared" si="45"/>
        <v>0</v>
      </c>
      <c r="AO84" s="233">
        <v>1</v>
      </c>
      <c r="AP84" s="233"/>
      <c r="AQ84" s="233"/>
      <c r="AR84" s="342">
        <f t="shared" si="46"/>
        <v>0</v>
      </c>
      <c r="AS84" s="233">
        <v>1</v>
      </c>
      <c r="AT84" s="233"/>
      <c r="AU84" s="233"/>
      <c r="AV84" s="221">
        <f t="shared" si="47"/>
        <v>0</v>
      </c>
      <c r="AW84" s="233">
        <v>1</v>
      </c>
      <c r="AX84" s="233"/>
      <c r="AY84" s="233"/>
      <c r="AZ84" s="221">
        <f t="shared" si="50"/>
        <v>0</v>
      </c>
      <c r="BA84" s="205">
        <f t="shared" si="51"/>
        <v>0</v>
      </c>
      <c r="BB84" s="235">
        <v>0</v>
      </c>
      <c r="BC84" s="205">
        <f t="shared" si="48"/>
        <v>0</v>
      </c>
      <c r="BD84" s="205" t="str">
        <f t="shared" si="49"/>
        <v>geen actie</v>
      </c>
      <c r="BE84" s="201">
        <v>84</v>
      </c>
    </row>
    <row r="85" spans="1:57" ht="17.25" customHeight="1" x14ac:dyDescent="0.3">
      <c r="A85" s="201">
        <v>85</v>
      </c>
      <c r="B85" s="201" t="str">
        <f t="shared" si="35"/>
        <v>v</v>
      </c>
      <c r="C85" s="201"/>
      <c r="D85" s="254"/>
      <c r="E85" s="312"/>
      <c r="F85" s="337"/>
      <c r="G85" s="303"/>
      <c r="H85" s="229">
        <f t="shared" si="36"/>
        <v>0</v>
      </c>
      <c r="I85" s="338"/>
      <c r="J85" s="339">
        <f t="shared" si="37"/>
        <v>2019</v>
      </c>
      <c r="K85" s="205">
        <f t="shared" si="38"/>
        <v>0</v>
      </c>
      <c r="L85" s="217"/>
      <c r="M85" s="233">
        <v>1</v>
      </c>
      <c r="N85" s="233"/>
      <c r="O85" s="233"/>
      <c r="P85" s="221">
        <f t="shared" si="39"/>
        <v>0</v>
      </c>
      <c r="Q85" s="233">
        <v>1</v>
      </c>
      <c r="R85" s="233"/>
      <c r="S85" s="233"/>
      <c r="T85" s="221">
        <f t="shared" si="40"/>
        <v>0</v>
      </c>
      <c r="U85" s="233">
        <v>1</v>
      </c>
      <c r="V85" s="233"/>
      <c r="W85" s="233"/>
      <c r="X85" s="221">
        <f t="shared" si="41"/>
        <v>0</v>
      </c>
      <c r="Y85" s="233">
        <v>1</v>
      </c>
      <c r="Z85" s="233"/>
      <c r="AA85" s="233"/>
      <c r="AB85" s="221">
        <f t="shared" si="42"/>
        <v>0</v>
      </c>
      <c r="AC85" s="233">
        <v>1</v>
      </c>
      <c r="AD85" s="233"/>
      <c r="AE85" s="233"/>
      <c r="AF85" s="221">
        <f t="shared" si="43"/>
        <v>0</v>
      </c>
      <c r="AG85" s="233">
        <v>1</v>
      </c>
      <c r="AH85" s="233"/>
      <c r="AI85" s="233"/>
      <c r="AJ85" s="221">
        <f t="shared" si="44"/>
        <v>0</v>
      </c>
      <c r="AK85" s="233">
        <v>1</v>
      </c>
      <c r="AL85" s="233"/>
      <c r="AM85" s="233"/>
      <c r="AN85" s="341">
        <f t="shared" si="45"/>
        <v>0</v>
      </c>
      <c r="AO85" s="233">
        <v>1</v>
      </c>
      <c r="AP85" s="233"/>
      <c r="AQ85" s="233"/>
      <c r="AR85" s="342">
        <f t="shared" si="46"/>
        <v>0</v>
      </c>
      <c r="AS85" s="233">
        <v>1</v>
      </c>
      <c r="AT85" s="233"/>
      <c r="AU85" s="233"/>
      <c r="AV85" s="221">
        <f t="shared" si="47"/>
        <v>0</v>
      </c>
      <c r="AW85" s="233">
        <v>1</v>
      </c>
      <c r="AX85" s="233"/>
      <c r="AY85" s="233"/>
      <c r="AZ85" s="221">
        <f t="shared" si="50"/>
        <v>0</v>
      </c>
      <c r="BA85" s="205">
        <f t="shared" si="51"/>
        <v>0</v>
      </c>
      <c r="BB85" s="235">
        <v>0</v>
      </c>
      <c r="BC85" s="205">
        <f t="shared" si="48"/>
        <v>0</v>
      </c>
      <c r="BD85" s="205" t="str">
        <f t="shared" si="49"/>
        <v>geen actie</v>
      </c>
      <c r="BE85" s="201">
        <v>85</v>
      </c>
    </row>
    <row r="86" spans="1:57" ht="17.25" customHeight="1" x14ac:dyDescent="0.3">
      <c r="A86" s="201">
        <v>86</v>
      </c>
      <c r="B86" s="201" t="str">
        <f t="shared" si="35"/>
        <v>v</v>
      </c>
      <c r="C86" s="201"/>
      <c r="D86" s="254"/>
      <c r="E86" s="312"/>
      <c r="F86" s="337"/>
      <c r="G86" s="303"/>
      <c r="H86" s="229">
        <f t="shared" si="36"/>
        <v>0</v>
      </c>
      <c r="I86" s="338"/>
      <c r="J86" s="339">
        <f t="shared" si="37"/>
        <v>2019</v>
      </c>
      <c r="K86" s="205">
        <f t="shared" si="38"/>
        <v>0</v>
      </c>
      <c r="L86" s="217"/>
      <c r="M86" s="233">
        <v>1</v>
      </c>
      <c r="N86" s="233"/>
      <c r="O86" s="233"/>
      <c r="P86" s="221">
        <f t="shared" si="39"/>
        <v>0</v>
      </c>
      <c r="Q86" s="233">
        <v>1</v>
      </c>
      <c r="R86" s="233"/>
      <c r="S86" s="233"/>
      <c r="T86" s="221">
        <f t="shared" si="40"/>
        <v>0</v>
      </c>
      <c r="U86" s="233">
        <v>1</v>
      </c>
      <c r="V86" s="233"/>
      <c r="W86" s="233"/>
      <c r="X86" s="221">
        <f t="shared" si="41"/>
        <v>0</v>
      </c>
      <c r="Y86" s="233">
        <v>1</v>
      </c>
      <c r="Z86" s="233"/>
      <c r="AA86" s="233"/>
      <c r="AB86" s="221">
        <f t="shared" si="42"/>
        <v>0</v>
      </c>
      <c r="AC86" s="233">
        <v>1</v>
      </c>
      <c r="AD86" s="233"/>
      <c r="AE86" s="233"/>
      <c r="AF86" s="221">
        <f t="shared" si="43"/>
        <v>0</v>
      </c>
      <c r="AG86" s="233">
        <v>1</v>
      </c>
      <c r="AH86" s="233"/>
      <c r="AI86" s="233"/>
      <c r="AJ86" s="221">
        <f t="shared" si="44"/>
        <v>0</v>
      </c>
      <c r="AK86" s="233">
        <v>1</v>
      </c>
      <c r="AL86" s="233"/>
      <c r="AM86" s="233"/>
      <c r="AN86" s="341">
        <f t="shared" si="45"/>
        <v>0</v>
      </c>
      <c r="AO86" s="233">
        <v>1</v>
      </c>
      <c r="AP86" s="233"/>
      <c r="AQ86" s="233"/>
      <c r="AR86" s="342">
        <f t="shared" si="46"/>
        <v>0</v>
      </c>
      <c r="AS86" s="233">
        <v>1</v>
      </c>
      <c r="AT86" s="233"/>
      <c r="AU86" s="233"/>
      <c r="AV86" s="221">
        <f t="shared" si="47"/>
        <v>0</v>
      </c>
      <c r="AW86" s="233">
        <v>1</v>
      </c>
      <c r="AX86" s="233"/>
      <c r="AY86" s="233"/>
      <c r="AZ86" s="221">
        <f t="shared" si="50"/>
        <v>0</v>
      </c>
      <c r="BA86" s="205">
        <f t="shared" si="51"/>
        <v>0</v>
      </c>
      <c r="BB86" s="235">
        <v>0</v>
      </c>
      <c r="BC86" s="205">
        <f t="shared" si="48"/>
        <v>0</v>
      </c>
      <c r="BD86" s="205" t="str">
        <f t="shared" si="49"/>
        <v>geen actie</v>
      </c>
      <c r="BE86" s="201">
        <v>86</v>
      </c>
    </row>
    <row r="87" spans="1:57" ht="17.25" customHeight="1" x14ac:dyDescent="0.3">
      <c r="A87" s="201">
        <v>87</v>
      </c>
      <c r="B87" s="201" t="str">
        <f t="shared" si="35"/>
        <v>v</v>
      </c>
      <c r="C87" s="201"/>
      <c r="D87" s="254"/>
      <c r="E87" s="312"/>
      <c r="F87" s="337"/>
      <c r="G87" s="303"/>
      <c r="H87" s="229">
        <f t="shared" si="36"/>
        <v>0</v>
      </c>
      <c r="I87" s="338"/>
      <c r="J87" s="339">
        <f t="shared" si="37"/>
        <v>2019</v>
      </c>
      <c r="K87" s="205">
        <f t="shared" si="38"/>
        <v>0</v>
      </c>
      <c r="L87" s="217"/>
      <c r="M87" s="233">
        <v>1</v>
      </c>
      <c r="N87" s="233"/>
      <c r="O87" s="233"/>
      <c r="P87" s="221">
        <f t="shared" si="39"/>
        <v>0</v>
      </c>
      <c r="Q87" s="233">
        <v>1</v>
      </c>
      <c r="R87" s="233"/>
      <c r="S87" s="233"/>
      <c r="T87" s="221">
        <f t="shared" si="40"/>
        <v>0</v>
      </c>
      <c r="U87" s="233">
        <v>1</v>
      </c>
      <c r="V87" s="233"/>
      <c r="W87" s="233"/>
      <c r="X87" s="221">
        <f t="shared" si="41"/>
        <v>0</v>
      </c>
      <c r="Y87" s="233">
        <v>1</v>
      </c>
      <c r="Z87" s="233"/>
      <c r="AA87" s="233"/>
      <c r="AB87" s="221">
        <f t="shared" si="42"/>
        <v>0</v>
      </c>
      <c r="AC87" s="233">
        <v>1</v>
      </c>
      <c r="AD87" s="233"/>
      <c r="AE87" s="233"/>
      <c r="AF87" s="221">
        <f t="shared" si="43"/>
        <v>0</v>
      </c>
      <c r="AG87" s="233">
        <v>1</v>
      </c>
      <c r="AH87" s="233"/>
      <c r="AI87" s="233"/>
      <c r="AJ87" s="221">
        <f t="shared" si="44"/>
        <v>0</v>
      </c>
      <c r="AK87" s="233">
        <v>1</v>
      </c>
      <c r="AL87" s="233"/>
      <c r="AM87" s="233"/>
      <c r="AN87" s="341">
        <f t="shared" si="45"/>
        <v>0</v>
      </c>
      <c r="AO87" s="233">
        <v>1</v>
      </c>
      <c r="AP87" s="233"/>
      <c r="AQ87" s="233"/>
      <c r="AR87" s="342">
        <f t="shared" si="46"/>
        <v>0</v>
      </c>
      <c r="AS87" s="233">
        <v>1</v>
      </c>
      <c r="AT87" s="233"/>
      <c r="AU87" s="233"/>
      <c r="AV87" s="221">
        <f t="shared" si="47"/>
        <v>0</v>
      </c>
      <c r="AW87" s="233">
        <v>1</v>
      </c>
      <c r="AX87" s="233"/>
      <c r="AY87" s="233"/>
      <c r="AZ87" s="221">
        <f t="shared" si="50"/>
        <v>0</v>
      </c>
      <c r="BA87" s="205">
        <f t="shared" si="51"/>
        <v>0</v>
      </c>
      <c r="BB87" s="235">
        <v>0</v>
      </c>
      <c r="BC87" s="205">
        <f t="shared" si="48"/>
        <v>0</v>
      </c>
      <c r="BD87" s="205" t="str">
        <f t="shared" si="49"/>
        <v>geen actie</v>
      </c>
      <c r="BE87" s="201">
        <v>87</v>
      </c>
    </row>
    <row r="88" spans="1:57" ht="17.25" customHeight="1" x14ac:dyDescent="0.3">
      <c r="A88" s="201">
        <v>88</v>
      </c>
      <c r="B88" s="201" t="str">
        <f t="shared" si="35"/>
        <v>v</v>
      </c>
      <c r="C88" s="201"/>
      <c r="D88" s="254"/>
      <c r="E88" s="312"/>
      <c r="F88" s="337"/>
      <c r="G88" s="303"/>
      <c r="H88" s="229">
        <f t="shared" si="36"/>
        <v>0</v>
      </c>
      <c r="I88" s="338"/>
      <c r="J88" s="339">
        <f t="shared" si="37"/>
        <v>2019</v>
      </c>
      <c r="K88" s="205">
        <f t="shared" si="38"/>
        <v>0</v>
      </c>
      <c r="L88" s="217"/>
      <c r="M88" s="233">
        <v>1</v>
      </c>
      <c r="N88" s="233"/>
      <c r="O88" s="233"/>
      <c r="P88" s="221">
        <f t="shared" si="39"/>
        <v>0</v>
      </c>
      <c r="Q88" s="233">
        <v>1</v>
      </c>
      <c r="R88" s="233"/>
      <c r="S88" s="233"/>
      <c r="T88" s="221">
        <f t="shared" si="40"/>
        <v>0</v>
      </c>
      <c r="U88" s="233">
        <v>1</v>
      </c>
      <c r="V88" s="233"/>
      <c r="W88" s="233"/>
      <c r="X88" s="221">
        <f t="shared" si="41"/>
        <v>0</v>
      </c>
      <c r="Y88" s="233">
        <v>1</v>
      </c>
      <c r="Z88" s="233"/>
      <c r="AA88" s="233"/>
      <c r="AB88" s="221">
        <f t="shared" si="42"/>
        <v>0</v>
      </c>
      <c r="AC88" s="233">
        <v>1</v>
      </c>
      <c r="AD88" s="233"/>
      <c r="AE88" s="233"/>
      <c r="AF88" s="221">
        <f t="shared" si="43"/>
        <v>0</v>
      </c>
      <c r="AG88" s="233">
        <v>1</v>
      </c>
      <c r="AH88" s="233"/>
      <c r="AI88" s="233"/>
      <c r="AJ88" s="221">
        <f t="shared" si="44"/>
        <v>0</v>
      </c>
      <c r="AK88" s="233">
        <v>1</v>
      </c>
      <c r="AL88" s="233"/>
      <c r="AM88" s="233"/>
      <c r="AN88" s="341">
        <f t="shared" si="45"/>
        <v>0</v>
      </c>
      <c r="AO88" s="233">
        <v>1</v>
      </c>
      <c r="AP88" s="233"/>
      <c r="AQ88" s="233"/>
      <c r="AR88" s="342">
        <f t="shared" si="46"/>
        <v>0</v>
      </c>
      <c r="AS88" s="233">
        <v>1</v>
      </c>
      <c r="AT88" s="233"/>
      <c r="AU88" s="233"/>
      <c r="AV88" s="221">
        <f t="shared" si="47"/>
        <v>0</v>
      </c>
      <c r="AW88" s="233">
        <v>1</v>
      </c>
      <c r="AX88" s="233"/>
      <c r="AY88" s="233"/>
      <c r="AZ88" s="221">
        <f t="shared" si="50"/>
        <v>0</v>
      </c>
      <c r="BA88" s="205">
        <f t="shared" si="51"/>
        <v>0</v>
      </c>
      <c r="BB88" s="235">
        <v>0</v>
      </c>
      <c r="BC88" s="205">
        <f t="shared" si="48"/>
        <v>0</v>
      </c>
      <c r="BD88" s="205" t="str">
        <f t="shared" si="49"/>
        <v>geen actie</v>
      </c>
      <c r="BE88" s="201">
        <v>88</v>
      </c>
    </row>
    <row r="89" spans="1:57" ht="17.25" customHeight="1" x14ac:dyDescent="0.3">
      <c r="A89" s="201">
        <v>89</v>
      </c>
      <c r="B89" s="201" t="str">
        <f t="shared" si="35"/>
        <v>v</v>
      </c>
      <c r="C89" s="201"/>
      <c r="D89" s="254"/>
      <c r="E89" s="312"/>
      <c r="F89" s="337"/>
      <c r="G89" s="303"/>
      <c r="H89" s="229">
        <f t="shared" si="36"/>
        <v>0</v>
      </c>
      <c r="I89" s="338"/>
      <c r="J89" s="339">
        <f t="shared" si="37"/>
        <v>2019</v>
      </c>
      <c r="K89" s="205">
        <f t="shared" si="38"/>
        <v>0</v>
      </c>
      <c r="L89" s="217"/>
      <c r="M89" s="233">
        <v>1</v>
      </c>
      <c r="N89" s="233"/>
      <c r="O89" s="233"/>
      <c r="P89" s="221">
        <f t="shared" si="39"/>
        <v>0</v>
      </c>
      <c r="Q89" s="233">
        <v>1</v>
      </c>
      <c r="R89" s="233"/>
      <c r="S89" s="233"/>
      <c r="T89" s="221">
        <f t="shared" si="40"/>
        <v>0</v>
      </c>
      <c r="U89" s="233">
        <v>1</v>
      </c>
      <c r="V89" s="233"/>
      <c r="W89" s="233"/>
      <c r="X89" s="221">
        <f t="shared" si="41"/>
        <v>0</v>
      </c>
      <c r="Y89" s="233">
        <v>1</v>
      </c>
      <c r="Z89" s="233"/>
      <c r="AA89" s="233"/>
      <c r="AB89" s="221">
        <f t="shared" si="42"/>
        <v>0</v>
      </c>
      <c r="AC89" s="233">
        <v>1</v>
      </c>
      <c r="AD89" s="233"/>
      <c r="AE89" s="233"/>
      <c r="AF89" s="221">
        <f t="shared" si="43"/>
        <v>0</v>
      </c>
      <c r="AG89" s="233">
        <v>1</v>
      </c>
      <c r="AH89" s="233"/>
      <c r="AI89" s="233"/>
      <c r="AJ89" s="221">
        <f t="shared" si="44"/>
        <v>0</v>
      </c>
      <c r="AK89" s="233">
        <v>1</v>
      </c>
      <c r="AL89" s="233"/>
      <c r="AM89" s="233"/>
      <c r="AN89" s="341">
        <f t="shared" si="45"/>
        <v>0</v>
      </c>
      <c r="AO89" s="233">
        <v>1</v>
      </c>
      <c r="AP89" s="233"/>
      <c r="AQ89" s="233"/>
      <c r="AR89" s="342">
        <f t="shared" si="46"/>
        <v>0</v>
      </c>
      <c r="AS89" s="233">
        <v>1</v>
      </c>
      <c r="AT89" s="233"/>
      <c r="AU89" s="233"/>
      <c r="AV89" s="221">
        <f t="shared" si="47"/>
        <v>0</v>
      </c>
      <c r="AW89" s="233">
        <v>1</v>
      </c>
      <c r="AX89" s="233"/>
      <c r="AY89" s="233"/>
      <c r="AZ89" s="221">
        <f t="shared" si="50"/>
        <v>0</v>
      </c>
      <c r="BA89" s="205">
        <f t="shared" si="51"/>
        <v>0</v>
      </c>
      <c r="BB89" s="235">
        <v>0</v>
      </c>
      <c r="BC89" s="205">
        <f t="shared" si="48"/>
        <v>0</v>
      </c>
      <c r="BD89" s="205" t="str">
        <f t="shared" si="49"/>
        <v>geen actie</v>
      </c>
      <c r="BE89" s="201">
        <v>89</v>
      </c>
    </row>
    <row r="90" spans="1:57" ht="17.25" customHeight="1" x14ac:dyDescent="0.3">
      <c r="A90" s="201">
        <v>90</v>
      </c>
      <c r="B90" s="201" t="str">
        <f t="shared" si="35"/>
        <v>v</v>
      </c>
      <c r="C90" s="201"/>
      <c r="D90" s="254"/>
      <c r="E90" s="312"/>
      <c r="F90" s="337"/>
      <c r="G90" s="303"/>
      <c r="H90" s="229">
        <f t="shared" si="36"/>
        <v>0</v>
      </c>
      <c r="I90" s="338"/>
      <c r="J90" s="339">
        <f t="shared" si="37"/>
        <v>2019</v>
      </c>
      <c r="K90" s="205">
        <f t="shared" si="38"/>
        <v>0</v>
      </c>
      <c r="L90" s="217"/>
      <c r="M90" s="233">
        <v>1</v>
      </c>
      <c r="N90" s="233"/>
      <c r="O90" s="233"/>
      <c r="P90" s="221">
        <f t="shared" si="39"/>
        <v>0</v>
      </c>
      <c r="Q90" s="233">
        <v>1</v>
      </c>
      <c r="R90" s="233"/>
      <c r="S90" s="233"/>
      <c r="T90" s="221">
        <f t="shared" si="40"/>
        <v>0</v>
      </c>
      <c r="U90" s="233">
        <v>1</v>
      </c>
      <c r="V90" s="233"/>
      <c r="W90" s="233"/>
      <c r="X90" s="221">
        <f t="shared" si="41"/>
        <v>0</v>
      </c>
      <c r="Y90" s="233">
        <v>1</v>
      </c>
      <c r="Z90" s="233"/>
      <c r="AA90" s="233"/>
      <c r="AB90" s="221">
        <f t="shared" si="42"/>
        <v>0</v>
      </c>
      <c r="AC90" s="233">
        <v>1</v>
      </c>
      <c r="AD90" s="233"/>
      <c r="AE90" s="233"/>
      <c r="AF90" s="221">
        <f t="shared" si="43"/>
        <v>0</v>
      </c>
      <c r="AG90" s="233">
        <v>1</v>
      </c>
      <c r="AH90" s="233"/>
      <c r="AI90" s="233"/>
      <c r="AJ90" s="221">
        <f t="shared" si="44"/>
        <v>0</v>
      </c>
      <c r="AK90" s="233">
        <v>1</v>
      </c>
      <c r="AL90" s="233"/>
      <c r="AM90" s="233"/>
      <c r="AN90" s="341">
        <f t="shared" si="45"/>
        <v>0</v>
      </c>
      <c r="AO90" s="233">
        <v>1</v>
      </c>
      <c r="AP90" s="233"/>
      <c r="AQ90" s="233"/>
      <c r="AR90" s="342">
        <f t="shared" si="46"/>
        <v>0</v>
      </c>
      <c r="AS90" s="233">
        <v>1</v>
      </c>
      <c r="AT90" s="233"/>
      <c r="AU90" s="233"/>
      <c r="AV90" s="221">
        <f t="shared" si="47"/>
        <v>0</v>
      </c>
      <c r="AW90" s="233">
        <v>1</v>
      </c>
      <c r="AX90" s="233"/>
      <c r="AY90" s="233"/>
      <c r="AZ90" s="221">
        <f t="shared" si="50"/>
        <v>0</v>
      </c>
      <c r="BA90" s="205">
        <f t="shared" si="51"/>
        <v>0</v>
      </c>
      <c r="BB90" s="235">
        <v>0</v>
      </c>
      <c r="BC90" s="205">
        <f t="shared" si="48"/>
        <v>0</v>
      </c>
      <c r="BD90" s="205" t="str">
        <f t="shared" si="49"/>
        <v>geen actie</v>
      </c>
      <c r="BE90" s="201">
        <v>90</v>
      </c>
    </row>
    <row r="91" spans="1:57" ht="17.25" customHeight="1" x14ac:dyDescent="0.3">
      <c r="A91" s="201">
        <v>91</v>
      </c>
      <c r="B91" s="201" t="str">
        <f t="shared" si="35"/>
        <v>v</v>
      </c>
      <c r="C91" s="201"/>
      <c r="D91" s="254"/>
      <c r="E91" s="312"/>
      <c r="F91" s="337"/>
      <c r="G91" s="303"/>
      <c r="H91" s="229">
        <f t="shared" si="36"/>
        <v>0</v>
      </c>
      <c r="I91" s="338"/>
      <c r="J91" s="339">
        <f t="shared" si="37"/>
        <v>2019</v>
      </c>
      <c r="K91" s="205">
        <f t="shared" si="38"/>
        <v>0</v>
      </c>
      <c r="L91" s="217"/>
      <c r="M91" s="233">
        <v>1</v>
      </c>
      <c r="N91" s="233"/>
      <c r="O91" s="233"/>
      <c r="P91" s="221">
        <f t="shared" si="39"/>
        <v>0</v>
      </c>
      <c r="Q91" s="233">
        <v>1</v>
      </c>
      <c r="R91" s="233"/>
      <c r="S91" s="233"/>
      <c r="T91" s="221">
        <f t="shared" si="40"/>
        <v>0</v>
      </c>
      <c r="U91" s="233">
        <v>1</v>
      </c>
      <c r="V91" s="233"/>
      <c r="W91" s="233"/>
      <c r="X91" s="221">
        <f t="shared" si="41"/>
        <v>0</v>
      </c>
      <c r="Y91" s="233">
        <v>1</v>
      </c>
      <c r="Z91" s="233"/>
      <c r="AA91" s="233"/>
      <c r="AB91" s="221">
        <f t="shared" si="42"/>
        <v>0</v>
      </c>
      <c r="AC91" s="233">
        <v>1</v>
      </c>
      <c r="AD91" s="233"/>
      <c r="AE91" s="233"/>
      <c r="AF91" s="221">
        <f t="shared" si="43"/>
        <v>0</v>
      </c>
      <c r="AG91" s="233">
        <v>1</v>
      </c>
      <c r="AH91" s="233"/>
      <c r="AI91" s="233"/>
      <c r="AJ91" s="221">
        <f t="shared" si="44"/>
        <v>0</v>
      </c>
      <c r="AK91" s="233">
        <v>1</v>
      </c>
      <c r="AL91" s="233"/>
      <c r="AM91" s="233"/>
      <c r="AN91" s="341">
        <f t="shared" si="45"/>
        <v>0</v>
      </c>
      <c r="AO91" s="233">
        <v>1</v>
      </c>
      <c r="AP91" s="233"/>
      <c r="AQ91" s="233"/>
      <c r="AR91" s="342">
        <f t="shared" si="46"/>
        <v>0</v>
      </c>
      <c r="AS91" s="233">
        <v>1</v>
      </c>
      <c r="AT91" s="233"/>
      <c r="AU91" s="233"/>
      <c r="AV91" s="221">
        <f t="shared" si="47"/>
        <v>0</v>
      </c>
      <c r="AW91" s="233">
        <v>1</v>
      </c>
      <c r="AX91" s="233"/>
      <c r="AY91" s="233"/>
      <c r="AZ91" s="221">
        <f t="shared" si="50"/>
        <v>0</v>
      </c>
      <c r="BA91" s="205">
        <f t="shared" si="51"/>
        <v>0</v>
      </c>
      <c r="BB91" s="235">
        <v>0</v>
      </c>
      <c r="BC91" s="205">
        <f t="shared" si="48"/>
        <v>0</v>
      </c>
      <c r="BD91" s="205" t="str">
        <f t="shared" si="49"/>
        <v>geen actie</v>
      </c>
      <c r="BE91" s="201">
        <v>91</v>
      </c>
    </row>
    <row r="92" spans="1:57" ht="17.25" customHeight="1" x14ac:dyDescent="0.3">
      <c r="A92" s="201">
        <v>92</v>
      </c>
      <c r="B92" s="201" t="str">
        <f t="shared" si="35"/>
        <v>v</v>
      </c>
      <c r="C92" s="201"/>
      <c r="D92" s="254"/>
      <c r="E92" s="312"/>
      <c r="F92" s="337"/>
      <c r="G92" s="303"/>
      <c r="H92" s="229">
        <f t="shared" si="36"/>
        <v>0</v>
      </c>
      <c r="I92" s="338"/>
      <c r="J92" s="339">
        <f t="shared" si="37"/>
        <v>2019</v>
      </c>
      <c r="K92" s="205">
        <f t="shared" si="38"/>
        <v>0</v>
      </c>
      <c r="L92" s="217"/>
      <c r="M92" s="233">
        <v>1</v>
      </c>
      <c r="N92" s="233"/>
      <c r="O92" s="233"/>
      <c r="P92" s="221">
        <f t="shared" si="39"/>
        <v>0</v>
      </c>
      <c r="Q92" s="233">
        <v>1</v>
      </c>
      <c r="R92" s="233"/>
      <c r="S92" s="233"/>
      <c r="T92" s="221">
        <f t="shared" si="40"/>
        <v>0</v>
      </c>
      <c r="U92" s="233">
        <v>1</v>
      </c>
      <c r="V92" s="233"/>
      <c r="W92" s="233"/>
      <c r="X92" s="221">
        <f t="shared" si="41"/>
        <v>0</v>
      </c>
      <c r="Y92" s="233">
        <v>1</v>
      </c>
      <c r="Z92" s="233"/>
      <c r="AA92" s="233"/>
      <c r="AB92" s="221">
        <f t="shared" si="42"/>
        <v>0</v>
      </c>
      <c r="AC92" s="233">
        <v>1</v>
      </c>
      <c r="AD92" s="233"/>
      <c r="AE92" s="233"/>
      <c r="AF92" s="221">
        <f t="shared" si="43"/>
        <v>0</v>
      </c>
      <c r="AG92" s="233">
        <v>1</v>
      </c>
      <c r="AH92" s="233"/>
      <c r="AI92" s="233"/>
      <c r="AJ92" s="221">
        <f t="shared" si="44"/>
        <v>0</v>
      </c>
      <c r="AK92" s="233">
        <v>1</v>
      </c>
      <c r="AL92" s="233"/>
      <c r="AM92" s="233"/>
      <c r="AN92" s="341">
        <f t="shared" si="45"/>
        <v>0</v>
      </c>
      <c r="AO92" s="233">
        <v>1</v>
      </c>
      <c r="AP92" s="233"/>
      <c r="AQ92" s="233"/>
      <c r="AR92" s="342">
        <f t="shared" si="46"/>
        <v>0</v>
      </c>
      <c r="AS92" s="233">
        <v>1</v>
      </c>
      <c r="AT92" s="233"/>
      <c r="AU92" s="233"/>
      <c r="AV92" s="221">
        <f t="shared" si="47"/>
        <v>0</v>
      </c>
      <c r="AW92" s="233">
        <v>1</v>
      </c>
      <c r="AX92" s="233"/>
      <c r="AY92" s="233"/>
      <c r="AZ92" s="221">
        <f t="shared" si="50"/>
        <v>0</v>
      </c>
      <c r="BA92" s="205">
        <f t="shared" si="51"/>
        <v>0</v>
      </c>
      <c r="BB92" s="235">
        <v>0</v>
      </c>
      <c r="BC92" s="205">
        <f t="shared" si="48"/>
        <v>0</v>
      </c>
      <c r="BD92" s="205" t="str">
        <f t="shared" si="49"/>
        <v>geen actie</v>
      </c>
      <c r="BE92" s="201">
        <v>92</v>
      </c>
    </row>
    <row r="93" spans="1:57" ht="17.25" customHeight="1" x14ac:dyDescent="0.3">
      <c r="A93" s="201">
        <v>93</v>
      </c>
      <c r="B93" s="201" t="str">
        <f t="shared" si="35"/>
        <v>v</v>
      </c>
      <c r="C93" s="201"/>
      <c r="D93" s="254"/>
      <c r="E93" s="312"/>
      <c r="F93" s="337"/>
      <c r="G93" s="303"/>
      <c r="H93" s="229">
        <f t="shared" si="36"/>
        <v>0</v>
      </c>
      <c r="I93" s="338"/>
      <c r="J93" s="339">
        <f t="shared" si="37"/>
        <v>2019</v>
      </c>
      <c r="K93" s="205">
        <f t="shared" si="38"/>
        <v>0</v>
      </c>
      <c r="L93" s="217"/>
      <c r="M93" s="233">
        <v>1</v>
      </c>
      <c r="N93" s="233"/>
      <c r="O93" s="233"/>
      <c r="P93" s="221">
        <f t="shared" si="39"/>
        <v>0</v>
      </c>
      <c r="Q93" s="233">
        <v>1</v>
      </c>
      <c r="R93" s="233"/>
      <c r="S93" s="233"/>
      <c r="T93" s="221">
        <f t="shared" si="40"/>
        <v>0</v>
      </c>
      <c r="U93" s="233">
        <v>1</v>
      </c>
      <c r="V93" s="233"/>
      <c r="W93" s="233"/>
      <c r="X93" s="221">
        <f t="shared" si="41"/>
        <v>0</v>
      </c>
      <c r="Y93" s="233">
        <v>1</v>
      </c>
      <c r="Z93" s="233"/>
      <c r="AA93" s="233"/>
      <c r="AB93" s="221">
        <f t="shared" si="42"/>
        <v>0</v>
      </c>
      <c r="AC93" s="233">
        <v>1</v>
      </c>
      <c r="AD93" s="233"/>
      <c r="AE93" s="233"/>
      <c r="AF93" s="221">
        <f t="shared" si="43"/>
        <v>0</v>
      </c>
      <c r="AG93" s="233">
        <v>1</v>
      </c>
      <c r="AH93" s="233"/>
      <c r="AI93" s="233"/>
      <c r="AJ93" s="221">
        <f t="shared" si="44"/>
        <v>0</v>
      </c>
      <c r="AK93" s="233">
        <v>1</v>
      </c>
      <c r="AL93" s="233"/>
      <c r="AM93" s="233"/>
      <c r="AN93" s="341">
        <f t="shared" si="45"/>
        <v>0</v>
      </c>
      <c r="AO93" s="233">
        <v>1</v>
      </c>
      <c r="AP93" s="233"/>
      <c r="AQ93" s="233"/>
      <c r="AR93" s="342">
        <f t="shared" si="46"/>
        <v>0</v>
      </c>
      <c r="AS93" s="233">
        <v>1</v>
      </c>
      <c r="AT93" s="233"/>
      <c r="AU93" s="233"/>
      <c r="AV93" s="221">
        <f t="shared" si="47"/>
        <v>0</v>
      </c>
      <c r="AW93" s="233">
        <v>1</v>
      </c>
      <c r="AX93" s="233"/>
      <c r="AY93" s="233"/>
      <c r="AZ93" s="221">
        <f t="shared" si="50"/>
        <v>0</v>
      </c>
      <c r="BA93" s="205">
        <f t="shared" si="51"/>
        <v>0</v>
      </c>
      <c r="BB93" s="235">
        <v>0</v>
      </c>
      <c r="BC93" s="205">
        <f t="shared" si="48"/>
        <v>0</v>
      </c>
      <c r="BD93" s="205" t="str">
        <f t="shared" si="49"/>
        <v>geen actie</v>
      </c>
      <c r="BE93" s="201">
        <v>93</v>
      </c>
    </row>
    <row r="94" spans="1:57" ht="17.25" customHeight="1" x14ac:dyDescent="0.3">
      <c r="A94" s="201">
        <v>94</v>
      </c>
      <c r="B94" s="201" t="str">
        <f t="shared" si="35"/>
        <v>v</v>
      </c>
      <c r="C94" s="201"/>
      <c r="D94" s="254"/>
      <c r="E94" s="312"/>
      <c r="F94" s="337"/>
      <c r="G94" s="303"/>
      <c r="H94" s="229">
        <f t="shared" si="36"/>
        <v>0</v>
      </c>
      <c r="I94" s="338"/>
      <c r="J94" s="339">
        <f t="shared" si="37"/>
        <v>2019</v>
      </c>
      <c r="K94" s="205">
        <f t="shared" si="38"/>
        <v>0</v>
      </c>
      <c r="L94" s="217"/>
      <c r="M94" s="233">
        <v>1</v>
      </c>
      <c r="N94" s="233"/>
      <c r="O94" s="233"/>
      <c r="P94" s="221">
        <f t="shared" si="39"/>
        <v>0</v>
      </c>
      <c r="Q94" s="233">
        <v>1</v>
      </c>
      <c r="R94" s="233"/>
      <c r="S94" s="233"/>
      <c r="T94" s="221">
        <f t="shared" si="40"/>
        <v>0</v>
      </c>
      <c r="U94" s="233">
        <v>1</v>
      </c>
      <c r="V94" s="233"/>
      <c r="W94" s="233"/>
      <c r="X94" s="221">
        <f t="shared" si="41"/>
        <v>0</v>
      </c>
      <c r="Y94" s="233">
        <v>1</v>
      </c>
      <c r="Z94" s="233"/>
      <c r="AA94" s="233"/>
      <c r="AB94" s="221">
        <f t="shared" si="42"/>
        <v>0</v>
      </c>
      <c r="AC94" s="233">
        <v>1</v>
      </c>
      <c r="AD94" s="233"/>
      <c r="AE94" s="233"/>
      <c r="AF94" s="221">
        <f t="shared" si="43"/>
        <v>0</v>
      </c>
      <c r="AG94" s="233">
        <v>1</v>
      </c>
      <c r="AH94" s="233"/>
      <c r="AI94" s="233"/>
      <c r="AJ94" s="221">
        <f t="shared" si="44"/>
        <v>0</v>
      </c>
      <c r="AK94" s="233">
        <v>1</v>
      </c>
      <c r="AL94" s="233"/>
      <c r="AM94" s="233"/>
      <c r="AN94" s="341">
        <f t="shared" si="45"/>
        <v>0</v>
      </c>
      <c r="AO94" s="233">
        <v>1</v>
      </c>
      <c r="AP94" s="233"/>
      <c r="AQ94" s="233"/>
      <c r="AR94" s="342">
        <f t="shared" si="46"/>
        <v>0</v>
      </c>
      <c r="AS94" s="233">
        <v>1</v>
      </c>
      <c r="AT94" s="233"/>
      <c r="AU94" s="233"/>
      <c r="AV94" s="221">
        <f t="shared" si="47"/>
        <v>0</v>
      </c>
      <c r="AW94" s="233">
        <v>1</v>
      </c>
      <c r="AX94" s="233"/>
      <c r="AY94" s="233"/>
      <c r="AZ94" s="221">
        <f t="shared" si="50"/>
        <v>0</v>
      </c>
      <c r="BA94" s="205">
        <f t="shared" si="51"/>
        <v>0</v>
      </c>
      <c r="BB94" s="235">
        <v>0</v>
      </c>
      <c r="BC94" s="205">
        <f t="shared" si="48"/>
        <v>0</v>
      </c>
      <c r="BD94" s="205" t="str">
        <f t="shared" si="49"/>
        <v>geen actie</v>
      </c>
      <c r="BE94" s="201">
        <v>94</v>
      </c>
    </row>
    <row r="95" spans="1:57" ht="17.25" customHeight="1" x14ac:dyDescent="0.3">
      <c r="A95" s="201">
        <v>95</v>
      </c>
      <c r="B95" s="201" t="str">
        <f t="shared" si="35"/>
        <v>v</v>
      </c>
      <c r="C95" s="201"/>
      <c r="D95" s="254"/>
      <c r="E95" s="312"/>
      <c r="F95" s="337"/>
      <c r="G95" s="303"/>
      <c r="H95" s="229">
        <f t="shared" si="36"/>
        <v>0</v>
      </c>
      <c r="I95" s="338"/>
      <c r="J95" s="339">
        <f t="shared" si="37"/>
        <v>2019</v>
      </c>
      <c r="K95" s="205">
        <f t="shared" si="38"/>
        <v>0</v>
      </c>
      <c r="L95" s="217"/>
      <c r="M95" s="233">
        <v>1</v>
      </c>
      <c r="N95" s="233"/>
      <c r="O95" s="233"/>
      <c r="P95" s="221">
        <f t="shared" si="39"/>
        <v>0</v>
      </c>
      <c r="Q95" s="233">
        <v>1</v>
      </c>
      <c r="R95" s="233"/>
      <c r="S95" s="233"/>
      <c r="T95" s="221">
        <f t="shared" si="40"/>
        <v>0</v>
      </c>
      <c r="U95" s="233">
        <v>1</v>
      </c>
      <c r="V95" s="233"/>
      <c r="W95" s="233"/>
      <c r="X95" s="221">
        <f t="shared" si="41"/>
        <v>0</v>
      </c>
      <c r="Y95" s="233">
        <v>1</v>
      </c>
      <c r="Z95" s="233"/>
      <c r="AA95" s="233"/>
      <c r="AB95" s="221">
        <f t="shared" si="42"/>
        <v>0</v>
      </c>
      <c r="AC95" s="233">
        <v>1</v>
      </c>
      <c r="AD95" s="233"/>
      <c r="AE95" s="233"/>
      <c r="AF95" s="221">
        <f t="shared" si="43"/>
        <v>0</v>
      </c>
      <c r="AG95" s="233">
        <v>1</v>
      </c>
      <c r="AH95" s="233"/>
      <c r="AI95" s="233"/>
      <c r="AJ95" s="221">
        <f t="shared" si="44"/>
        <v>0</v>
      </c>
      <c r="AK95" s="233">
        <v>1</v>
      </c>
      <c r="AL95" s="233"/>
      <c r="AM95" s="233"/>
      <c r="AN95" s="341">
        <f t="shared" si="45"/>
        <v>0</v>
      </c>
      <c r="AO95" s="233">
        <v>1</v>
      </c>
      <c r="AP95" s="233"/>
      <c r="AQ95" s="233"/>
      <c r="AR95" s="342">
        <f t="shared" si="46"/>
        <v>0</v>
      </c>
      <c r="AS95" s="233">
        <v>1</v>
      </c>
      <c r="AT95" s="233"/>
      <c r="AU95" s="233"/>
      <c r="AV95" s="221">
        <f t="shared" si="47"/>
        <v>0</v>
      </c>
      <c r="AW95" s="233">
        <v>1</v>
      </c>
      <c r="AX95" s="233"/>
      <c r="AY95" s="233"/>
      <c r="AZ95" s="221">
        <f t="shared" si="50"/>
        <v>0</v>
      </c>
      <c r="BA95" s="205">
        <f t="shared" si="51"/>
        <v>0</v>
      </c>
      <c r="BB95" s="235">
        <v>0</v>
      </c>
      <c r="BC95" s="205">
        <f t="shared" si="48"/>
        <v>0</v>
      </c>
      <c r="BD95" s="205" t="str">
        <f t="shared" si="49"/>
        <v>geen actie</v>
      </c>
      <c r="BE95" s="201">
        <v>95</v>
      </c>
    </row>
    <row r="96" spans="1:57" ht="17.25" customHeight="1" x14ac:dyDescent="0.3">
      <c r="A96" s="201">
        <v>96</v>
      </c>
      <c r="B96" s="201" t="str">
        <f t="shared" si="35"/>
        <v>v</v>
      </c>
      <c r="C96" s="201"/>
      <c r="D96" s="254"/>
      <c r="E96" s="312"/>
      <c r="F96" s="337"/>
      <c r="G96" s="303"/>
      <c r="H96" s="229">
        <f t="shared" si="36"/>
        <v>0</v>
      </c>
      <c r="I96" s="338"/>
      <c r="J96" s="339">
        <f t="shared" si="37"/>
        <v>2019</v>
      </c>
      <c r="K96" s="205">
        <f t="shared" si="38"/>
        <v>0</v>
      </c>
      <c r="L96" s="217"/>
      <c r="M96" s="233">
        <v>1</v>
      </c>
      <c r="N96" s="233"/>
      <c r="O96" s="233"/>
      <c r="P96" s="221">
        <f t="shared" si="39"/>
        <v>0</v>
      </c>
      <c r="Q96" s="233">
        <v>1</v>
      </c>
      <c r="R96" s="233"/>
      <c r="S96" s="233"/>
      <c r="T96" s="221">
        <f t="shared" si="40"/>
        <v>0</v>
      </c>
      <c r="U96" s="233">
        <v>1</v>
      </c>
      <c r="V96" s="233"/>
      <c r="W96" s="233"/>
      <c r="X96" s="221">
        <f t="shared" si="41"/>
        <v>0</v>
      </c>
      <c r="Y96" s="233">
        <v>1</v>
      </c>
      <c r="Z96" s="233"/>
      <c r="AA96" s="233"/>
      <c r="AB96" s="221">
        <f t="shared" si="42"/>
        <v>0</v>
      </c>
      <c r="AC96" s="233">
        <v>1</v>
      </c>
      <c r="AD96" s="233"/>
      <c r="AE96" s="233"/>
      <c r="AF96" s="221">
        <f t="shared" si="43"/>
        <v>0</v>
      </c>
      <c r="AG96" s="233">
        <v>1</v>
      </c>
      <c r="AH96" s="233"/>
      <c r="AI96" s="233"/>
      <c r="AJ96" s="221">
        <f t="shared" si="44"/>
        <v>0</v>
      </c>
      <c r="AK96" s="233">
        <v>1</v>
      </c>
      <c r="AL96" s="233"/>
      <c r="AM96" s="233"/>
      <c r="AN96" s="341">
        <f t="shared" si="45"/>
        <v>0</v>
      </c>
      <c r="AO96" s="233">
        <v>1</v>
      </c>
      <c r="AP96" s="233"/>
      <c r="AQ96" s="233"/>
      <c r="AR96" s="342">
        <f t="shared" si="46"/>
        <v>0</v>
      </c>
      <c r="AS96" s="233">
        <v>1</v>
      </c>
      <c r="AT96" s="233"/>
      <c r="AU96" s="233"/>
      <c r="AV96" s="221">
        <f t="shared" si="47"/>
        <v>0</v>
      </c>
      <c r="AW96" s="233">
        <v>1</v>
      </c>
      <c r="AX96" s="233"/>
      <c r="AY96" s="233"/>
      <c r="AZ96" s="221">
        <f t="shared" si="50"/>
        <v>0</v>
      </c>
      <c r="BA96" s="205">
        <f t="shared" si="51"/>
        <v>0</v>
      </c>
      <c r="BB96" s="235">
        <v>0</v>
      </c>
      <c r="BC96" s="205">
        <f t="shared" si="48"/>
        <v>0</v>
      </c>
      <c r="BD96" s="205" t="str">
        <f t="shared" si="49"/>
        <v>geen actie</v>
      </c>
      <c r="BE96" s="201">
        <v>96</v>
      </c>
    </row>
    <row r="97" spans="1:57" ht="17.25" customHeight="1" x14ac:dyDescent="0.3">
      <c r="A97" s="201">
        <v>97</v>
      </c>
      <c r="B97" s="201" t="str">
        <f t="shared" si="35"/>
        <v>v</v>
      </c>
      <c r="C97" s="201"/>
      <c r="D97" s="254"/>
      <c r="E97" s="312"/>
      <c r="F97" s="337"/>
      <c r="G97" s="303"/>
      <c r="H97" s="229">
        <f t="shared" si="36"/>
        <v>0</v>
      </c>
      <c r="I97" s="338"/>
      <c r="J97" s="339">
        <f t="shared" si="37"/>
        <v>2019</v>
      </c>
      <c r="K97" s="205">
        <f t="shared" si="38"/>
        <v>0</v>
      </c>
      <c r="L97" s="217"/>
      <c r="M97" s="233">
        <v>1</v>
      </c>
      <c r="N97" s="233"/>
      <c r="O97" s="233"/>
      <c r="P97" s="221">
        <f t="shared" si="39"/>
        <v>0</v>
      </c>
      <c r="Q97" s="233">
        <v>1</v>
      </c>
      <c r="R97" s="233"/>
      <c r="S97" s="233"/>
      <c r="T97" s="221">
        <f t="shared" si="40"/>
        <v>0</v>
      </c>
      <c r="U97" s="233">
        <v>1</v>
      </c>
      <c r="V97" s="233"/>
      <c r="W97" s="233"/>
      <c r="X97" s="221">
        <f t="shared" si="41"/>
        <v>0</v>
      </c>
      <c r="Y97" s="233">
        <v>1</v>
      </c>
      <c r="Z97" s="233"/>
      <c r="AA97" s="233"/>
      <c r="AB97" s="221">
        <f t="shared" si="42"/>
        <v>0</v>
      </c>
      <c r="AC97" s="233">
        <v>1</v>
      </c>
      <c r="AD97" s="233"/>
      <c r="AE97" s="233"/>
      <c r="AF97" s="221">
        <f t="shared" si="43"/>
        <v>0</v>
      </c>
      <c r="AG97" s="233">
        <v>1</v>
      </c>
      <c r="AH97" s="233"/>
      <c r="AI97" s="233"/>
      <c r="AJ97" s="221">
        <f t="shared" si="44"/>
        <v>0</v>
      </c>
      <c r="AK97" s="233">
        <v>1</v>
      </c>
      <c r="AL97" s="233"/>
      <c r="AM97" s="233"/>
      <c r="AN97" s="341">
        <f t="shared" si="45"/>
        <v>0</v>
      </c>
      <c r="AO97" s="233">
        <v>1</v>
      </c>
      <c r="AP97" s="233"/>
      <c r="AQ97" s="233"/>
      <c r="AR97" s="342">
        <f t="shared" si="46"/>
        <v>0</v>
      </c>
      <c r="AS97" s="233">
        <v>1</v>
      </c>
      <c r="AT97" s="233"/>
      <c r="AU97" s="233"/>
      <c r="AV97" s="221">
        <f t="shared" si="47"/>
        <v>0</v>
      </c>
      <c r="AW97" s="233">
        <v>1</v>
      </c>
      <c r="AX97" s="233"/>
      <c r="AY97" s="233"/>
      <c r="AZ97" s="221">
        <f t="shared" si="50"/>
        <v>0</v>
      </c>
      <c r="BA97" s="205">
        <f t="shared" si="51"/>
        <v>0</v>
      </c>
      <c r="BB97" s="235">
        <v>0</v>
      </c>
      <c r="BC97" s="205">
        <f t="shared" si="48"/>
        <v>0</v>
      </c>
      <c r="BD97" s="205" t="str">
        <f t="shared" si="49"/>
        <v>geen actie</v>
      </c>
      <c r="BE97" s="201">
        <v>97</v>
      </c>
    </row>
    <row r="98" spans="1:57" ht="17.25" customHeight="1" x14ac:dyDescent="0.3">
      <c r="A98" s="201">
        <v>98</v>
      </c>
      <c r="B98" s="201" t="str">
        <f t="shared" ref="B98:B126" si="52">IF(A98=BE98,"v","x")</f>
        <v>v</v>
      </c>
      <c r="C98" s="201"/>
      <c r="D98" s="254"/>
      <c r="E98" s="312"/>
      <c r="F98" s="337"/>
      <c r="G98" s="303"/>
      <c r="H98" s="229">
        <f t="shared" ref="H98:H125" si="53">SUM(L98+P98+T98+X98+AB98+AF98+AJ98+AN98+AR98+AV98+AZ98)</f>
        <v>0</v>
      </c>
      <c r="I98" s="338"/>
      <c r="J98" s="339">
        <f t="shared" ref="J98:J126" si="54">SUM(2019-I98)</f>
        <v>2019</v>
      </c>
      <c r="K98" s="205">
        <f t="shared" ref="K98:K126" si="55">H98-L98</f>
        <v>0</v>
      </c>
      <c r="L98" s="217"/>
      <c r="M98" s="233">
        <v>1</v>
      </c>
      <c r="N98" s="233"/>
      <c r="O98" s="233"/>
      <c r="P98" s="221">
        <f t="shared" ref="P98:P126" si="56">SUM(N98*10+O98)/M98*10</f>
        <v>0</v>
      </c>
      <c r="Q98" s="233">
        <v>1</v>
      </c>
      <c r="R98" s="233"/>
      <c r="S98" s="233"/>
      <c r="T98" s="221">
        <f t="shared" ref="T98:T126" si="57">SUM(R98*10+S98)/Q98*10</f>
        <v>0</v>
      </c>
      <c r="U98" s="233">
        <v>1</v>
      </c>
      <c r="V98" s="233"/>
      <c r="W98" s="233"/>
      <c r="X98" s="221">
        <f t="shared" ref="X98:X126" si="58">SUM(V98*10+W98)/U98*10</f>
        <v>0</v>
      </c>
      <c r="Y98" s="233">
        <v>1</v>
      </c>
      <c r="Z98" s="233"/>
      <c r="AA98" s="233"/>
      <c r="AB98" s="221">
        <f t="shared" ref="AB98:AB126" si="59">SUM(Z98*10+AA98)/Y98*10</f>
        <v>0</v>
      </c>
      <c r="AC98" s="233">
        <v>1</v>
      </c>
      <c r="AD98" s="233"/>
      <c r="AE98" s="233"/>
      <c r="AF98" s="221">
        <f t="shared" ref="AF98:AF126" si="60">SUM(AD98*10+AE98)/AC98*10</f>
        <v>0</v>
      </c>
      <c r="AG98" s="233">
        <v>1</v>
      </c>
      <c r="AH98" s="233"/>
      <c r="AI98" s="233"/>
      <c r="AJ98" s="221">
        <f t="shared" ref="AJ98:AJ126" si="61">SUM(AH98*10+AI98)/AG98*10</f>
        <v>0</v>
      </c>
      <c r="AK98" s="233">
        <v>1</v>
      </c>
      <c r="AL98" s="233"/>
      <c r="AM98" s="233"/>
      <c r="AN98" s="341">
        <f t="shared" ref="AN98:AN126" si="62">SUM(AL98*10+AM98)/AK98*10</f>
        <v>0</v>
      </c>
      <c r="AO98" s="233">
        <v>1</v>
      </c>
      <c r="AP98" s="233"/>
      <c r="AQ98" s="233"/>
      <c r="AR98" s="342">
        <f t="shared" ref="AR98:AR126" si="63">SUM(AP98*10+AQ98)/AO98*10</f>
        <v>0</v>
      </c>
      <c r="AS98" s="233">
        <v>1</v>
      </c>
      <c r="AT98" s="233"/>
      <c r="AU98" s="233"/>
      <c r="AV98" s="221">
        <f t="shared" ref="AV98:AV126" si="64">SUM(AT98*10+AU98)/AS98*10</f>
        <v>0</v>
      </c>
      <c r="AW98" s="233">
        <v>1</v>
      </c>
      <c r="AX98" s="233"/>
      <c r="AY98" s="233"/>
      <c r="AZ98" s="221">
        <f t="shared" si="50"/>
        <v>0</v>
      </c>
      <c r="BA98" s="205">
        <f t="shared" si="51"/>
        <v>0</v>
      </c>
      <c r="BB98" s="235">
        <v>0</v>
      </c>
      <c r="BC98" s="205">
        <f t="shared" ref="BC98:BC117" si="65">BA98-BB98</f>
        <v>0</v>
      </c>
      <c r="BD98" s="205" t="str">
        <f t="shared" ref="BD98:BD126" si="66">IF(BC98=0,"geen actie",CONCATENATE("diploma uitschrijven: ",BA98," punten"))</f>
        <v>geen actie</v>
      </c>
      <c r="BE98" s="201">
        <v>98</v>
      </c>
    </row>
    <row r="99" spans="1:57" ht="17.25" customHeight="1" x14ac:dyDescent="0.3">
      <c r="A99" s="201">
        <v>99</v>
      </c>
      <c r="B99" s="201" t="str">
        <f t="shared" si="52"/>
        <v>v</v>
      </c>
      <c r="C99" s="201"/>
      <c r="D99" s="254"/>
      <c r="E99" s="312"/>
      <c r="F99" s="337"/>
      <c r="G99" s="303"/>
      <c r="H99" s="229">
        <f t="shared" si="53"/>
        <v>0</v>
      </c>
      <c r="I99" s="338"/>
      <c r="J99" s="339">
        <f t="shared" si="54"/>
        <v>2019</v>
      </c>
      <c r="K99" s="205">
        <f t="shared" si="55"/>
        <v>0</v>
      </c>
      <c r="L99" s="217"/>
      <c r="M99" s="233">
        <v>1</v>
      </c>
      <c r="N99" s="233"/>
      <c r="O99" s="233"/>
      <c r="P99" s="221">
        <f t="shared" si="56"/>
        <v>0</v>
      </c>
      <c r="Q99" s="233">
        <v>1</v>
      </c>
      <c r="R99" s="233"/>
      <c r="S99" s="233"/>
      <c r="T99" s="221">
        <f t="shared" si="57"/>
        <v>0</v>
      </c>
      <c r="U99" s="233">
        <v>1</v>
      </c>
      <c r="V99" s="233"/>
      <c r="W99" s="233"/>
      <c r="X99" s="221">
        <f t="shared" si="58"/>
        <v>0</v>
      </c>
      <c r="Y99" s="233">
        <v>1</v>
      </c>
      <c r="Z99" s="233"/>
      <c r="AA99" s="233"/>
      <c r="AB99" s="221">
        <f t="shared" si="59"/>
        <v>0</v>
      </c>
      <c r="AC99" s="233">
        <v>1</v>
      </c>
      <c r="AD99" s="233"/>
      <c r="AE99" s="233"/>
      <c r="AF99" s="221">
        <f t="shared" si="60"/>
        <v>0</v>
      </c>
      <c r="AG99" s="233">
        <v>1</v>
      </c>
      <c r="AH99" s="233"/>
      <c r="AI99" s="233"/>
      <c r="AJ99" s="221">
        <f t="shared" si="61"/>
        <v>0</v>
      </c>
      <c r="AK99" s="233">
        <v>1</v>
      </c>
      <c r="AL99" s="233"/>
      <c r="AM99" s="233"/>
      <c r="AN99" s="341">
        <f t="shared" si="62"/>
        <v>0</v>
      </c>
      <c r="AO99" s="233">
        <v>1</v>
      </c>
      <c r="AP99" s="233"/>
      <c r="AQ99" s="233"/>
      <c r="AR99" s="342">
        <f t="shared" si="63"/>
        <v>0</v>
      </c>
      <c r="AS99" s="233">
        <v>1</v>
      </c>
      <c r="AT99" s="233"/>
      <c r="AU99" s="233"/>
      <c r="AV99" s="221">
        <f t="shared" si="64"/>
        <v>0</v>
      </c>
      <c r="AW99" s="233">
        <v>1</v>
      </c>
      <c r="AX99" s="233"/>
      <c r="AY99" s="233"/>
      <c r="AZ99" s="221">
        <f t="shared" si="50"/>
        <v>0</v>
      </c>
      <c r="BA99" s="205">
        <f t="shared" si="51"/>
        <v>0</v>
      </c>
      <c r="BB99" s="235">
        <v>0</v>
      </c>
      <c r="BC99" s="205">
        <f t="shared" si="65"/>
        <v>0</v>
      </c>
      <c r="BD99" s="205" t="str">
        <f t="shared" si="66"/>
        <v>geen actie</v>
      </c>
      <c r="BE99" s="201">
        <v>99</v>
      </c>
    </row>
    <row r="100" spans="1:57" ht="17.25" customHeight="1" x14ac:dyDescent="0.3">
      <c r="A100" s="201">
        <v>100</v>
      </c>
      <c r="B100" s="201" t="str">
        <f t="shared" si="52"/>
        <v>v</v>
      </c>
      <c r="C100" s="201"/>
      <c r="D100" s="254"/>
      <c r="E100" s="312"/>
      <c r="F100" s="337"/>
      <c r="G100" s="303"/>
      <c r="H100" s="229">
        <f t="shared" si="53"/>
        <v>0</v>
      </c>
      <c r="I100" s="338"/>
      <c r="J100" s="339">
        <f t="shared" si="54"/>
        <v>2019</v>
      </c>
      <c r="K100" s="205">
        <f t="shared" si="55"/>
        <v>0</v>
      </c>
      <c r="L100" s="217"/>
      <c r="M100" s="233">
        <v>1</v>
      </c>
      <c r="N100" s="233"/>
      <c r="O100" s="233"/>
      <c r="P100" s="221">
        <f t="shared" si="56"/>
        <v>0</v>
      </c>
      <c r="Q100" s="233">
        <v>1</v>
      </c>
      <c r="R100" s="233"/>
      <c r="S100" s="233"/>
      <c r="T100" s="221">
        <f t="shared" si="57"/>
        <v>0</v>
      </c>
      <c r="U100" s="233">
        <v>1</v>
      </c>
      <c r="V100" s="233"/>
      <c r="W100" s="233"/>
      <c r="X100" s="221">
        <f t="shared" si="58"/>
        <v>0</v>
      </c>
      <c r="Y100" s="233">
        <v>1</v>
      </c>
      <c r="Z100" s="233"/>
      <c r="AA100" s="233"/>
      <c r="AB100" s="221">
        <f t="shared" si="59"/>
        <v>0</v>
      </c>
      <c r="AC100" s="233">
        <v>1</v>
      </c>
      <c r="AD100" s="233"/>
      <c r="AE100" s="233"/>
      <c r="AF100" s="221">
        <f t="shared" si="60"/>
        <v>0</v>
      </c>
      <c r="AG100" s="233">
        <v>1</v>
      </c>
      <c r="AH100" s="233"/>
      <c r="AI100" s="233"/>
      <c r="AJ100" s="221">
        <f t="shared" si="61"/>
        <v>0</v>
      </c>
      <c r="AK100" s="233">
        <v>1</v>
      </c>
      <c r="AL100" s="233"/>
      <c r="AM100" s="233"/>
      <c r="AN100" s="341">
        <f t="shared" si="62"/>
        <v>0</v>
      </c>
      <c r="AO100" s="233">
        <v>1</v>
      </c>
      <c r="AP100" s="233"/>
      <c r="AQ100" s="233"/>
      <c r="AR100" s="342">
        <f t="shared" si="63"/>
        <v>0</v>
      </c>
      <c r="AS100" s="233">
        <v>1</v>
      </c>
      <c r="AT100" s="233"/>
      <c r="AU100" s="233"/>
      <c r="AV100" s="221">
        <f t="shared" si="64"/>
        <v>0</v>
      </c>
      <c r="AW100" s="233">
        <v>1</v>
      </c>
      <c r="AX100" s="233"/>
      <c r="AY100" s="233"/>
      <c r="AZ100" s="221">
        <f t="shared" si="50"/>
        <v>0</v>
      </c>
      <c r="BA100" s="205">
        <f t="shared" si="51"/>
        <v>0</v>
      </c>
      <c r="BB100" s="235">
        <v>0</v>
      </c>
      <c r="BC100" s="205">
        <f t="shared" si="65"/>
        <v>0</v>
      </c>
      <c r="BD100" s="205" t="str">
        <f t="shared" si="66"/>
        <v>geen actie</v>
      </c>
      <c r="BE100" s="201">
        <v>100</v>
      </c>
    </row>
    <row r="101" spans="1:57" ht="17.25" customHeight="1" x14ac:dyDescent="0.3">
      <c r="A101" s="201">
        <v>101</v>
      </c>
      <c r="B101" s="201" t="str">
        <f t="shared" si="52"/>
        <v>v</v>
      </c>
      <c r="C101" s="201"/>
      <c r="D101" s="254"/>
      <c r="E101" s="312"/>
      <c r="F101" s="337"/>
      <c r="G101" s="303"/>
      <c r="H101" s="229">
        <f t="shared" si="53"/>
        <v>0</v>
      </c>
      <c r="I101" s="338"/>
      <c r="J101" s="339">
        <f t="shared" si="54"/>
        <v>2019</v>
      </c>
      <c r="K101" s="205">
        <f t="shared" si="55"/>
        <v>0</v>
      </c>
      <c r="L101" s="217"/>
      <c r="M101" s="233">
        <v>1</v>
      </c>
      <c r="N101" s="233"/>
      <c r="O101" s="233"/>
      <c r="P101" s="221">
        <f t="shared" si="56"/>
        <v>0</v>
      </c>
      <c r="Q101" s="233">
        <v>1</v>
      </c>
      <c r="R101" s="233"/>
      <c r="S101" s="233"/>
      <c r="T101" s="221">
        <f t="shared" si="57"/>
        <v>0</v>
      </c>
      <c r="U101" s="233">
        <v>1</v>
      </c>
      <c r="V101" s="233"/>
      <c r="W101" s="233"/>
      <c r="X101" s="221">
        <f t="shared" si="58"/>
        <v>0</v>
      </c>
      <c r="Y101" s="233">
        <v>1</v>
      </c>
      <c r="Z101" s="233"/>
      <c r="AA101" s="233"/>
      <c r="AB101" s="221">
        <f t="shared" si="59"/>
        <v>0</v>
      </c>
      <c r="AC101" s="233">
        <v>1</v>
      </c>
      <c r="AD101" s="233"/>
      <c r="AE101" s="233"/>
      <c r="AF101" s="221">
        <f t="shared" si="60"/>
        <v>0</v>
      </c>
      <c r="AG101" s="233">
        <v>1</v>
      </c>
      <c r="AH101" s="233"/>
      <c r="AI101" s="233"/>
      <c r="AJ101" s="221">
        <f t="shared" si="61"/>
        <v>0</v>
      </c>
      <c r="AK101" s="233">
        <v>1</v>
      </c>
      <c r="AL101" s="233"/>
      <c r="AM101" s="233"/>
      <c r="AN101" s="341">
        <f t="shared" si="62"/>
        <v>0</v>
      </c>
      <c r="AO101" s="233">
        <v>1</v>
      </c>
      <c r="AP101" s="233"/>
      <c r="AQ101" s="233"/>
      <c r="AR101" s="342">
        <f t="shared" si="63"/>
        <v>0</v>
      </c>
      <c r="AS101" s="233">
        <v>1</v>
      </c>
      <c r="AT101" s="233"/>
      <c r="AU101" s="233"/>
      <c r="AV101" s="221">
        <f t="shared" si="64"/>
        <v>0</v>
      </c>
      <c r="AW101" s="233">
        <v>1</v>
      </c>
      <c r="AX101" s="233"/>
      <c r="AY101" s="233"/>
      <c r="AZ101" s="221">
        <f t="shared" si="50"/>
        <v>0</v>
      </c>
      <c r="BA101" s="205">
        <f t="shared" si="51"/>
        <v>0</v>
      </c>
      <c r="BB101" s="235">
        <v>0</v>
      </c>
      <c r="BC101" s="205">
        <f t="shared" si="65"/>
        <v>0</v>
      </c>
      <c r="BD101" s="205" t="str">
        <f t="shared" si="66"/>
        <v>geen actie</v>
      </c>
      <c r="BE101" s="201">
        <v>101</v>
      </c>
    </row>
    <row r="102" spans="1:57" ht="17.25" customHeight="1" x14ac:dyDescent="0.3">
      <c r="A102" s="201">
        <v>102</v>
      </c>
      <c r="B102" s="201" t="str">
        <f t="shared" si="52"/>
        <v>v</v>
      </c>
      <c r="C102" s="201"/>
      <c r="D102" s="254"/>
      <c r="E102" s="312"/>
      <c r="F102" s="337"/>
      <c r="G102" s="303"/>
      <c r="H102" s="229">
        <f t="shared" si="53"/>
        <v>0</v>
      </c>
      <c r="I102" s="338"/>
      <c r="J102" s="339">
        <f t="shared" si="54"/>
        <v>2019</v>
      </c>
      <c r="K102" s="205">
        <f t="shared" si="55"/>
        <v>0</v>
      </c>
      <c r="L102" s="217"/>
      <c r="M102" s="233">
        <v>1</v>
      </c>
      <c r="N102" s="233"/>
      <c r="O102" s="233"/>
      <c r="P102" s="221">
        <f t="shared" si="56"/>
        <v>0</v>
      </c>
      <c r="Q102" s="233">
        <v>1</v>
      </c>
      <c r="R102" s="233"/>
      <c r="S102" s="233"/>
      <c r="T102" s="221">
        <f t="shared" si="57"/>
        <v>0</v>
      </c>
      <c r="U102" s="233">
        <v>1</v>
      </c>
      <c r="V102" s="233"/>
      <c r="W102" s="233"/>
      <c r="X102" s="221">
        <f t="shared" si="58"/>
        <v>0</v>
      </c>
      <c r="Y102" s="233">
        <v>1</v>
      </c>
      <c r="Z102" s="233"/>
      <c r="AA102" s="233"/>
      <c r="AB102" s="221">
        <f t="shared" si="59"/>
        <v>0</v>
      </c>
      <c r="AC102" s="233">
        <v>1</v>
      </c>
      <c r="AD102" s="233"/>
      <c r="AE102" s="233"/>
      <c r="AF102" s="221">
        <f t="shared" si="60"/>
        <v>0</v>
      </c>
      <c r="AG102" s="233">
        <v>1</v>
      </c>
      <c r="AH102" s="233"/>
      <c r="AI102" s="233"/>
      <c r="AJ102" s="221">
        <f t="shared" si="61"/>
        <v>0</v>
      </c>
      <c r="AK102" s="233">
        <v>1</v>
      </c>
      <c r="AL102" s="233"/>
      <c r="AM102" s="233"/>
      <c r="AN102" s="341">
        <f t="shared" si="62"/>
        <v>0</v>
      </c>
      <c r="AO102" s="233">
        <v>1</v>
      </c>
      <c r="AP102" s="233"/>
      <c r="AQ102" s="233"/>
      <c r="AR102" s="342">
        <f t="shared" si="63"/>
        <v>0</v>
      </c>
      <c r="AS102" s="233">
        <v>1</v>
      </c>
      <c r="AT102" s="233"/>
      <c r="AU102" s="233"/>
      <c r="AV102" s="221">
        <f t="shared" si="64"/>
        <v>0</v>
      </c>
      <c r="AW102" s="233">
        <v>1</v>
      </c>
      <c r="AX102" s="233"/>
      <c r="AY102" s="233"/>
      <c r="AZ102" s="221">
        <f t="shared" si="50"/>
        <v>0</v>
      </c>
      <c r="BA102" s="205">
        <f t="shared" si="51"/>
        <v>0</v>
      </c>
      <c r="BB102" s="235">
        <v>0</v>
      </c>
      <c r="BC102" s="205">
        <f t="shared" si="65"/>
        <v>0</v>
      </c>
      <c r="BD102" s="205" t="str">
        <f t="shared" si="66"/>
        <v>geen actie</v>
      </c>
      <c r="BE102" s="201">
        <v>102</v>
      </c>
    </row>
    <row r="103" spans="1:57" ht="17.25" customHeight="1" x14ac:dyDescent="0.3">
      <c r="A103" s="201">
        <v>103</v>
      </c>
      <c r="B103" s="201" t="str">
        <f t="shared" si="52"/>
        <v>v</v>
      </c>
      <c r="C103" s="201"/>
      <c r="D103" s="254"/>
      <c r="E103" s="312"/>
      <c r="F103" s="337"/>
      <c r="G103" s="303"/>
      <c r="H103" s="229">
        <f t="shared" si="53"/>
        <v>0</v>
      </c>
      <c r="I103" s="338"/>
      <c r="J103" s="339">
        <f t="shared" si="54"/>
        <v>2019</v>
      </c>
      <c r="K103" s="205">
        <f t="shared" si="55"/>
        <v>0</v>
      </c>
      <c r="L103" s="217"/>
      <c r="M103" s="233">
        <v>1</v>
      </c>
      <c r="N103" s="233"/>
      <c r="O103" s="233"/>
      <c r="P103" s="221">
        <f t="shared" si="56"/>
        <v>0</v>
      </c>
      <c r="Q103" s="233">
        <v>1</v>
      </c>
      <c r="R103" s="233"/>
      <c r="S103" s="233"/>
      <c r="T103" s="221">
        <f t="shared" si="57"/>
        <v>0</v>
      </c>
      <c r="U103" s="233">
        <v>1</v>
      </c>
      <c r="V103" s="233"/>
      <c r="W103" s="233"/>
      <c r="X103" s="221">
        <f t="shared" si="58"/>
        <v>0</v>
      </c>
      <c r="Y103" s="233">
        <v>1</v>
      </c>
      <c r="Z103" s="233"/>
      <c r="AA103" s="233"/>
      <c r="AB103" s="221">
        <f t="shared" si="59"/>
        <v>0</v>
      </c>
      <c r="AC103" s="233">
        <v>1</v>
      </c>
      <c r="AD103" s="233"/>
      <c r="AE103" s="233"/>
      <c r="AF103" s="221">
        <f t="shared" si="60"/>
        <v>0</v>
      </c>
      <c r="AG103" s="233">
        <v>1</v>
      </c>
      <c r="AH103" s="233"/>
      <c r="AI103" s="233"/>
      <c r="AJ103" s="221">
        <f t="shared" si="61"/>
        <v>0</v>
      </c>
      <c r="AK103" s="233">
        <v>1</v>
      </c>
      <c r="AL103" s="233"/>
      <c r="AM103" s="233"/>
      <c r="AN103" s="341">
        <f t="shared" si="62"/>
        <v>0</v>
      </c>
      <c r="AO103" s="233">
        <v>1</v>
      </c>
      <c r="AP103" s="233"/>
      <c r="AQ103" s="233"/>
      <c r="AR103" s="342">
        <f t="shared" si="63"/>
        <v>0</v>
      </c>
      <c r="AS103" s="233">
        <v>1</v>
      </c>
      <c r="AT103" s="233"/>
      <c r="AU103" s="233"/>
      <c r="AV103" s="221">
        <f t="shared" si="64"/>
        <v>0</v>
      </c>
      <c r="AW103" s="233">
        <v>1</v>
      </c>
      <c r="AX103" s="233"/>
      <c r="AY103" s="233"/>
      <c r="AZ103" s="221">
        <f t="shared" si="50"/>
        <v>0</v>
      </c>
      <c r="BA103" s="205">
        <f t="shared" si="51"/>
        <v>0</v>
      </c>
      <c r="BB103" s="235">
        <v>0</v>
      </c>
      <c r="BC103" s="205">
        <f t="shared" si="65"/>
        <v>0</v>
      </c>
      <c r="BD103" s="205" t="str">
        <f t="shared" si="66"/>
        <v>geen actie</v>
      </c>
      <c r="BE103" s="201">
        <v>103</v>
      </c>
    </row>
    <row r="104" spans="1:57" ht="17.25" customHeight="1" x14ac:dyDescent="0.3">
      <c r="A104" s="201">
        <v>104</v>
      </c>
      <c r="B104" s="201" t="str">
        <f t="shared" si="52"/>
        <v>v</v>
      </c>
      <c r="C104" s="201"/>
      <c r="D104" s="254"/>
      <c r="E104" s="312"/>
      <c r="F104" s="337"/>
      <c r="G104" s="303"/>
      <c r="H104" s="229">
        <f t="shared" si="53"/>
        <v>0</v>
      </c>
      <c r="I104" s="338"/>
      <c r="J104" s="339">
        <f t="shared" si="54"/>
        <v>2019</v>
      </c>
      <c r="K104" s="205">
        <f t="shared" si="55"/>
        <v>0</v>
      </c>
      <c r="L104" s="217"/>
      <c r="M104" s="233">
        <v>1</v>
      </c>
      <c r="N104" s="233"/>
      <c r="O104" s="233"/>
      <c r="P104" s="221">
        <f t="shared" si="56"/>
        <v>0</v>
      </c>
      <c r="Q104" s="233">
        <v>1</v>
      </c>
      <c r="R104" s="233"/>
      <c r="S104" s="233"/>
      <c r="T104" s="221">
        <f t="shared" si="57"/>
        <v>0</v>
      </c>
      <c r="U104" s="233">
        <v>1</v>
      </c>
      <c r="V104" s="233"/>
      <c r="W104" s="233"/>
      <c r="X104" s="221">
        <f t="shared" si="58"/>
        <v>0</v>
      </c>
      <c r="Y104" s="233">
        <v>1</v>
      </c>
      <c r="Z104" s="233"/>
      <c r="AA104" s="233"/>
      <c r="AB104" s="221">
        <f t="shared" si="59"/>
        <v>0</v>
      </c>
      <c r="AC104" s="233">
        <v>1</v>
      </c>
      <c r="AD104" s="233"/>
      <c r="AE104" s="233"/>
      <c r="AF104" s="221">
        <f t="shared" si="60"/>
        <v>0</v>
      </c>
      <c r="AG104" s="233">
        <v>1</v>
      </c>
      <c r="AH104" s="233"/>
      <c r="AI104" s="233"/>
      <c r="AJ104" s="221">
        <f t="shared" si="61"/>
        <v>0</v>
      </c>
      <c r="AK104" s="233">
        <v>1</v>
      </c>
      <c r="AL104" s="233"/>
      <c r="AM104" s="233"/>
      <c r="AN104" s="341">
        <f t="shared" si="62"/>
        <v>0</v>
      </c>
      <c r="AO104" s="233">
        <v>1</v>
      </c>
      <c r="AP104" s="233"/>
      <c r="AQ104" s="233"/>
      <c r="AR104" s="342">
        <f t="shared" si="63"/>
        <v>0</v>
      </c>
      <c r="AS104" s="233">
        <v>1</v>
      </c>
      <c r="AT104" s="233"/>
      <c r="AU104" s="233"/>
      <c r="AV104" s="221">
        <f t="shared" si="64"/>
        <v>0</v>
      </c>
      <c r="AW104" s="233">
        <v>1</v>
      </c>
      <c r="AX104" s="233"/>
      <c r="AY104" s="233"/>
      <c r="AZ104" s="221">
        <f t="shared" ref="AZ104:AZ126" si="67">SUM(AX104*10+AY104)/AW104*10</f>
        <v>0</v>
      </c>
      <c r="BA104" s="205">
        <f t="shared" si="51"/>
        <v>0</v>
      </c>
      <c r="BB104" s="235">
        <v>0</v>
      </c>
      <c r="BC104" s="205">
        <f t="shared" si="65"/>
        <v>0</v>
      </c>
      <c r="BD104" s="205" t="str">
        <f t="shared" si="66"/>
        <v>geen actie</v>
      </c>
      <c r="BE104" s="201">
        <v>104</v>
      </c>
    </row>
    <row r="105" spans="1:57" ht="17.25" customHeight="1" x14ac:dyDescent="0.3">
      <c r="A105" s="201">
        <v>105</v>
      </c>
      <c r="B105" s="201" t="str">
        <f t="shared" si="52"/>
        <v>v</v>
      </c>
      <c r="C105" s="201"/>
      <c r="D105" s="254"/>
      <c r="E105" s="312"/>
      <c r="F105" s="337"/>
      <c r="G105" s="303"/>
      <c r="H105" s="229">
        <f t="shared" si="53"/>
        <v>0</v>
      </c>
      <c r="I105" s="338"/>
      <c r="J105" s="339">
        <f t="shared" si="54"/>
        <v>2019</v>
      </c>
      <c r="K105" s="205">
        <f t="shared" si="55"/>
        <v>0</v>
      </c>
      <c r="L105" s="217"/>
      <c r="M105" s="233">
        <v>1</v>
      </c>
      <c r="N105" s="233"/>
      <c r="O105" s="233"/>
      <c r="P105" s="221">
        <f t="shared" si="56"/>
        <v>0</v>
      </c>
      <c r="Q105" s="233">
        <v>1</v>
      </c>
      <c r="R105" s="233"/>
      <c r="S105" s="233"/>
      <c r="T105" s="221">
        <f t="shared" si="57"/>
        <v>0</v>
      </c>
      <c r="U105" s="233">
        <v>1</v>
      </c>
      <c r="V105" s="233"/>
      <c r="W105" s="233"/>
      <c r="X105" s="221">
        <f t="shared" si="58"/>
        <v>0</v>
      </c>
      <c r="Y105" s="233">
        <v>1</v>
      </c>
      <c r="Z105" s="233"/>
      <c r="AA105" s="233"/>
      <c r="AB105" s="221">
        <f t="shared" si="59"/>
        <v>0</v>
      </c>
      <c r="AC105" s="233">
        <v>1</v>
      </c>
      <c r="AD105" s="233"/>
      <c r="AE105" s="233"/>
      <c r="AF105" s="221">
        <f t="shared" si="60"/>
        <v>0</v>
      </c>
      <c r="AG105" s="233">
        <v>1</v>
      </c>
      <c r="AH105" s="233"/>
      <c r="AI105" s="233"/>
      <c r="AJ105" s="221">
        <f t="shared" si="61"/>
        <v>0</v>
      </c>
      <c r="AK105" s="233">
        <v>1</v>
      </c>
      <c r="AL105" s="233"/>
      <c r="AM105" s="233"/>
      <c r="AN105" s="341">
        <f t="shared" si="62"/>
        <v>0</v>
      </c>
      <c r="AO105" s="233">
        <v>1</v>
      </c>
      <c r="AP105" s="233"/>
      <c r="AQ105" s="233"/>
      <c r="AR105" s="342">
        <f t="shared" si="63"/>
        <v>0</v>
      </c>
      <c r="AS105" s="233">
        <v>1</v>
      </c>
      <c r="AT105" s="233"/>
      <c r="AU105" s="233"/>
      <c r="AV105" s="221">
        <f t="shared" si="64"/>
        <v>0</v>
      </c>
      <c r="AW105" s="233">
        <v>1</v>
      </c>
      <c r="AX105" s="233"/>
      <c r="AY105" s="233"/>
      <c r="AZ105" s="221">
        <f t="shared" si="67"/>
        <v>0</v>
      </c>
      <c r="BA105" s="205">
        <f t="shared" si="51"/>
        <v>0</v>
      </c>
      <c r="BB105" s="235">
        <v>0</v>
      </c>
      <c r="BC105" s="205">
        <f t="shared" si="65"/>
        <v>0</v>
      </c>
      <c r="BD105" s="205" t="str">
        <f t="shared" si="66"/>
        <v>geen actie</v>
      </c>
      <c r="BE105" s="201">
        <v>105</v>
      </c>
    </row>
    <row r="106" spans="1:57" ht="17.25" customHeight="1" x14ac:dyDescent="0.3">
      <c r="A106" s="201">
        <v>106</v>
      </c>
      <c r="B106" s="201" t="str">
        <f t="shared" si="52"/>
        <v>v</v>
      </c>
      <c r="C106" s="201"/>
      <c r="D106" s="254"/>
      <c r="E106" s="312"/>
      <c r="F106" s="337"/>
      <c r="G106" s="303"/>
      <c r="H106" s="229">
        <f t="shared" si="53"/>
        <v>0</v>
      </c>
      <c r="I106" s="338"/>
      <c r="J106" s="339">
        <f t="shared" si="54"/>
        <v>2019</v>
      </c>
      <c r="K106" s="205">
        <f t="shared" si="55"/>
        <v>0</v>
      </c>
      <c r="L106" s="217"/>
      <c r="M106" s="233">
        <v>1</v>
      </c>
      <c r="N106" s="233"/>
      <c r="O106" s="233"/>
      <c r="P106" s="221">
        <f t="shared" si="56"/>
        <v>0</v>
      </c>
      <c r="Q106" s="233">
        <v>1</v>
      </c>
      <c r="R106" s="233"/>
      <c r="S106" s="233"/>
      <c r="T106" s="221">
        <f t="shared" si="57"/>
        <v>0</v>
      </c>
      <c r="U106" s="233">
        <v>1</v>
      </c>
      <c r="V106" s="233"/>
      <c r="W106" s="233"/>
      <c r="X106" s="221">
        <f t="shared" si="58"/>
        <v>0</v>
      </c>
      <c r="Y106" s="233">
        <v>1</v>
      </c>
      <c r="Z106" s="233"/>
      <c r="AA106" s="233"/>
      <c r="AB106" s="221">
        <f t="shared" si="59"/>
        <v>0</v>
      </c>
      <c r="AC106" s="233">
        <v>1</v>
      </c>
      <c r="AD106" s="233"/>
      <c r="AE106" s="233"/>
      <c r="AF106" s="221">
        <f t="shared" si="60"/>
        <v>0</v>
      </c>
      <c r="AG106" s="233">
        <v>1</v>
      </c>
      <c r="AH106" s="233"/>
      <c r="AI106" s="233"/>
      <c r="AJ106" s="221">
        <f t="shared" si="61"/>
        <v>0</v>
      </c>
      <c r="AK106" s="233">
        <v>1</v>
      </c>
      <c r="AL106" s="233"/>
      <c r="AM106" s="233"/>
      <c r="AN106" s="341">
        <f t="shared" si="62"/>
        <v>0</v>
      </c>
      <c r="AO106" s="233">
        <v>1</v>
      </c>
      <c r="AP106" s="233"/>
      <c r="AQ106" s="233"/>
      <c r="AR106" s="342">
        <f t="shared" si="63"/>
        <v>0</v>
      </c>
      <c r="AS106" s="233">
        <v>1</v>
      </c>
      <c r="AT106" s="233"/>
      <c r="AU106" s="233"/>
      <c r="AV106" s="221">
        <f t="shared" si="64"/>
        <v>0</v>
      </c>
      <c r="AW106" s="233">
        <v>1</v>
      </c>
      <c r="AX106" s="233"/>
      <c r="AY106" s="233"/>
      <c r="AZ106" s="221">
        <f t="shared" si="67"/>
        <v>0</v>
      </c>
      <c r="BA106" s="205">
        <f t="shared" si="51"/>
        <v>0</v>
      </c>
      <c r="BB106" s="235">
        <v>0</v>
      </c>
      <c r="BC106" s="205">
        <f t="shared" si="65"/>
        <v>0</v>
      </c>
      <c r="BD106" s="205" t="str">
        <f t="shared" si="66"/>
        <v>geen actie</v>
      </c>
      <c r="BE106" s="201">
        <v>106</v>
      </c>
    </row>
    <row r="107" spans="1:57" ht="17.25" customHeight="1" x14ac:dyDescent="0.3">
      <c r="A107" s="201">
        <v>107</v>
      </c>
      <c r="B107" s="201" t="str">
        <f t="shared" si="52"/>
        <v>v</v>
      </c>
      <c r="C107" s="201"/>
      <c r="D107" s="254"/>
      <c r="E107" s="312"/>
      <c r="F107" s="337"/>
      <c r="G107" s="303"/>
      <c r="H107" s="229">
        <f t="shared" si="53"/>
        <v>0</v>
      </c>
      <c r="I107" s="338"/>
      <c r="J107" s="339">
        <f t="shared" si="54"/>
        <v>2019</v>
      </c>
      <c r="K107" s="205">
        <f t="shared" si="55"/>
        <v>0</v>
      </c>
      <c r="L107" s="217"/>
      <c r="M107" s="233">
        <v>1</v>
      </c>
      <c r="N107" s="233"/>
      <c r="O107" s="233"/>
      <c r="P107" s="221">
        <f t="shared" si="56"/>
        <v>0</v>
      </c>
      <c r="Q107" s="233">
        <v>1</v>
      </c>
      <c r="R107" s="233"/>
      <c r="S107" s="233"/>
      <c r="T107" s="221">
        <f t="shared" si="57"/>
        <v>0</v>
      </c>
      <c r="U107" s="233">
        <v>1</v>
      </c>
      <c r="V107" s="233"/>
      <c r="W107" s="233"/>
      <c r="X107" s="221">
        <f t="shared" si="58"/>
        <v>0</v>
      </c>
      <c r="Y107" s="233">
        <v>1</v>
      </c>
      <c r="Z107" s="233"/>
      <c r="AA107" s="233"/>
      <c r="AB107" s="221">
        <f t="shared" si="59"/>
        <v>0</v>
      </c>
      <c r="AC107" s="233">
        <v>1</v>
      </c>
      <c r="AD107" s="233"/>
      <c r="AE107" s="233"/>
      <c r="AF107" s="221">
        <f t="shared" si="60"/>
        <v>0</v>
      </c>
      <c r="AG107" s="233">
        <v>1</v>
      </c>
      <c r="AH107" s="233"/>
      <c r="AI107" s="233"/>
      <c r="AJ107" s="221">
        <f t="shared" si="61"/>
        <v>0</v>
      </c>
      <c r="AK107" s="233">
        <v>1</v>
      </c>
      <c r="AL107" s="233"/>
      <c r="AM107" s="233"/>
      <c r="AN107" s="341">
        <f t="shared" si="62"/>
        <v>0</v>
      </c>
      <c r="AO107" s="233">
        <v>1</v>
      </c>
      <c r="AP107" s="233"/>
      <c r="AQ107" s="233"/>
      <c r="AR107" s="342">
        <f t="shared" si="63"/>
        <v>0</v>
      </c>
      <c r="AS107" s="233">
        <v>1</v>
      </c>
      <c r="AT107" s="233"/>
      <c r="AU107" s="233"/>
      <c r="AV107" s="221">
        <f t="shared" si="64"/>
        <v>0</v>
      </c>
      <c r="AW107" s="233">
        <v>1</v>
      </c>
      <c r="AX107" s="233"/>
      <c r="AY107" s="233"/>
      <c r="AZ107" s="221">
        <f t="shared" si="67"/>
        <v>0</v>
      </c>
      <c r="BA107" s="205">
        <f t="shared" si="51"/>
        <v>0</v>
      </c>
      <c r="BB107" s="235">
        <v>0</v>
      </c>
      <c r="BC107" s="205">
        <f t="shared" si="65"/>
        <v>0</v>
      </c>
      <c r="BD107" s="205" t="str">
        <f t="shared" si="66"/>
        <v>geen actie</v>
      </c>
      <c r="BE107" s="201">
        <v>107</v>
      </c>
    </row>
    <row r="108" spans="1:57" ht="17.25" customHeight="1" x14ac:dyDescent="0.3">
      <c r="A108" s="201">
        <v>108</v>
      </c>
      <c r="B108" s="201" t="str">
        <f t="shared" si="52"/>
        <v>v</v>
      </c>
      <c r="C108" s="201"/>
      <c r="D108" s="254"/>
      <c r="E108" s="312"/>
      <c r="F108" s="337"/>
      <c r="G108" s="303"/>
      <c r="H108" s="229">
        <f t="shared" si="53"/>
        <v>0</v>
      </c>
      <c r="I108" s="338"/>
      <c r="J108" s="339">
        <f t="shared" si="54"/>
        <v>2019</v>
      </c>
      <c r="K108" s="205">
        <f t="shared" si="55"/>
        <v>0</v>
      </c>
      <c r="L108" s="217"/>
      <c r="M108" s="233">
        <v>1</v>
      </c>
      <c r="N108" s="233"/>
      <c r="O108" s="233"/>
      <c r="P108" s="221">
        <f t="shared" si="56"/>
        <v>0</v>
      </c>
      <c r="Q108" s="233">
        <v>1</v>
      </c>
      <c r="R108" s="233"/>
      <c r="S108" s="233"/>
      <c r="T108" s="221">
        <f t="shared" si="57"/>
        <v>0</v>
      </c>
      <c r="U108" s="233">
        <v>1</v>
      </c>
      <c r="V108" s="233"/>
      <c r="W108" s="233"/>
      <c r="X108" s="221">
        <f t="shared" si="58"/>
        <v>0</v>
      </c>
      <c r="Y108" s="233">
        <v>1</v>
      </c>
      <c r="Z108" s="233"/>
      <c r="AA108" s="233"/>
      <c r="AB108" s="221">
        <f t="shared" si="59"/>
        <v>0</v>
      </c>
      <c r="AC108" s="233">
        <v>1</v>
      </c>
      <c r="AD108" s="233"/>
      <c r="AE108" s="233"/>
      <c r="AF108" s="221">
        <f t="shared" si="60"/>
        <v>0</v>
      </c>
      <c r="AG108" s="233">
        <v>1</v>
      </c>
      <c r="AH108" s="233"/>
      <c r="AI108" s="233"/>
      <c r="AJ108" s="221">
        <f t="shared" si="61"/>
        <v>0</v>
      </c>
      <c r="AK108" s="233">
        <v>1</v>
      </c>
      <c r="AL108" s="233"/>
      <c r="AM108" s="233"/>
      <c r="AN108" s="341">
        <f t="shared" si="62"/>
        <v>0</v>
      </c>
      <c r="AO108" s="233">
        <v>1</v>
      </c>
      <c r="AP108" s="233"/>
      <c r="AQ108" s="233"/>
      <c r="AR108" s="342">
        <f t="shared" si="63"/>
        <v>0</v>
      </c>
      <c r="AS108" s="233">
        <v>1</v>
      </c>
      <c r="AT108" s="233"/>
      <c r="AU108" s="233"/>
      <c r="AV108" s="221">
        <f t="shared" si="64"/>
        <v>0</v>
      </c>
      <c r="AW108" s="233">
        <v>1</v>
      </c>
      <c r="AX108" s="233"/>
      <c r="AY108" s="233"/>
      <c r="AZ108" s="221">
        <f t="shared" si="67"/>
        <v>0</v>
      </c>
      <c r="BA108" s="205">
        <f t="shared" si="51"/>
        <v>0</v>
      </c>
      <c r="BB108" s="235">
        <v>0</v>
      </c>
      <c r="BC108" s="205">
        <f t="shared" si="65"/>
        <v>0</v>
      </c>
      <c r="BD108" s="205" t="str">
        <f t="shared" si="66"/>
        <v>geen actie</v>
      </c>
      <c r="BE108" s="201">
        <v>108</v>
      </c>
    </row>
    <row r="109" spans="1:57" ht="17.25" customHeight="1" x14ac:dyDescent="0.3">
      <c r="A109" s="201">
        <v>109</v>
      </c>
      <c r="B109" s="201" t="str">
        <f t="shared" si="52"/>
        <v>v</v>
      </c>
      <c r="C109" s="201"/>
      <c r="D109" s="254"/>
      <c r="E109" s="312"/>
      <c r="F109" s="337"/>
      <c r="G109" s="303"/>
      <c r="H109" s="229">
        <f t="shared" si="53"/>
        <v>0</v>
      </c>
      <c r="I109" s="338"/>
      <c r="J109" s="339">
        <f t="shared" si="54"/>
        <v>2019</v>
      </c>
      <c r="K109" s="205">
        <f t="shared" si="55"/>
        <v>0</v>
      </c>
      <c r="L109" s="217"/>
      <c r="M109" s="233">
        <v>1</v>
      </c>
      <c r="N109" s="233"/>
      <c r="O109" s="233"/>
      <c r="P109" s="221">
        <f t="shared" si="56"/>
        <v>0</v>
      </c>
      <c r="Q109" s="233">
        <v>1</v>
      </c>
      <c r="R109" s="233"/>
      <c r="S109" s="233"/>
      <c r="T109" s="221">
        <f t="shared" si="57"/>
        <v>0</v>
      </c>
      <c r="U109" s="233">
        <v>1</v>
      </c>
      <c r="V109" s="233"/>
      <c r="W109" s="233"/>
      <c r="X109" s="221">
        <f t="shared" si="58"/>
        <v>0</v>
      </c>
      <c r="Y109" s="233">
        <v>1</v>
      </c>
      <c r="Z109" s="233"/>
      <c r="AA109" s="233"/>
      <c r="AB109" s="221">
        <f t="shared" si="59"/>
        <v>0</v>
      </c>
      <c r="AC109" s="233">
        <v>1</v>
      </c>
      <c r="AD109" s="233"/>
      <c r="AE109" s="233"/>
      <c r="AF109" s="221">
        <f t="shared" si="60"/>
        <v>0</v>
      </c>
      <c r="AG109" s="233">
        <v>1</v>
      </c>
      <c r="AH109" s="233"/>
      <c r="AI109" s="233"/>
      <c r="AJ109" s="221">
        <f t="shared" si="61"/>
        <v>0</v>
      </c>
      <c r="AK109" s="233">
        <v>1</v>
      </c>
      <c r="AL109" s="233"/>
      <c r="AM109" s="233"/>
      <c r="AN109" s="341">
        <f t="shared" si="62"/>
        <v>0</v>
      </c>
      <c r="AO109" s="233">
        <v>1</v>
      </c>
      <c r="AP109" s="233"/>
      <c r="AQ109" s="233"/>
      <c r="AR109" s="342">
        <f t="shared" si="63"/>
        <v>0</v>
      </c>
      <c r="AS109" s="233">
        <v>1</v>
      </c>
      <c r="AT109" s="233"/>
      <c r="AU109" s="233"/>
      <c r="AV109" s="221">
        <f t="shared" si="64"/>
        <v>0</v>
      </c>
      <c r="AW109" s="233">
        <v>1</v>
      </c>
      <c r="AX109" s="233"/>
      <c r="AY109" s="233"/>
      <c r="AZ109" s="221">
        <f t="shared" si="67"/>
        <v>0</v>
      </c>
      <c r="BA109" s="205">
        <f t="shared" si="51"/>
        <v>0</v>
      </c>
      <c r="BB109" s="235">
        <v>0</v>
      </c>
      <c r="BC109" s="205">
        <f t="shared" si="65"/>
        <v>0</v>
      </c>
      <c r="BD109" s="205" t="str">
        <f t="shared" si="66"/>
        <v>geen actie</v>
      </c>
      <c r="BE109" s="201">
        <v>109</v>
      </c>
    </row>
    <row r="110" spans="1:57" ht="17.25" customHeight="1" x14ac:dyDescent="0.3">
      <c r="A110" s="201">
        <v>110</v>
      </c>
      <c r="B110" s="201" t="str">
        <f t="shared" si="52"/>
        <v>v</v>
      </c>
      <c r="C110" s="201"/>
      <c r="D110" s="254"/>
      <c r="E110" s="312"/>
      <c r="F110" s="337"/>
      <c r="G110" s="303"/>
      <c r="H110" s="229">
        <f t="shared" si="53"/>
        <v>0</v>
      </c>
      <c r="I110" s="338"/>
      <c r="J110" s="339">
        <f t="shared" si="54"/>
        <v>2019</v>
      </c>
      <c r="K110" s="205">
        <f t="shared" si="55"/>
        <v>0</v>
      </c>
      <c r="L110" s="217"/>
      <c r="M110" s="233">
        <v>1</v>
      </c>
      <c r="N110" s="233"/>
      <c r="O110" s="233"/>
      <c r="P110" s="221">
        <f t="shared" si="56"/>
        <v>0</v>
      </c>
      <c r="Q110" s="233">
        <v>1</v>
      </c>
      <c r="R110" s="233"/>
      <c r="S110" s="233"/>
      <c r="T110" s="221">
        <f t="shared" si="57"/>
        <v>0</v>
      </c>
      <c r="U110" s="233">
        <v>1</v>
      </c>
      <c r="V110" s="233"/>
      <c r="W110" s="233"/>
      <c r="X110" s="221">
        <f t="shared" si="58"/>
        <v>0</v>
      </c>
      <c r="Y110" s="233">
        <v>1</v>
      </c>
      <c r="Z110" s="233"/>
      <c r="AA110" s="233"/>
      <c r="AB110" s="221">
        <f t="shared" si="59"/>
        <v>0</v>
      </c>
      <c r="AC110" s="233">
        <v>1</v>
      </c>
      <c r="AD110" s="233"/>
      <c r="AE110" s="233"/>
      <c r="AF110" s="221">
        <f t="shared" si="60"/>
        <v>0</v>
      </c>
      <c r="AG110" s="233">
        <v>1</v>
      </c>
      <c r="AH110" s="233"/>
      <c r="AI110" s="233"/>
      <c r="AJ110" s="221">
        <f t="shared" si="61"/>
        <v>0</v>
      </c>
      <c r="AK110" s="233">
        <v>1</v>
      </c>
      <c r="AL110" s="233"/>
      <c r="AM110" s="233"/>
      <c r="AN110" s="341">
        <f t="shared" si="62"/>
        <v>0</v>
      </c>
      <c r="AO110" s="233">
        <v>1</v>
      </c>
      <c r="AP110" s="233"/>
      <c r="AQ110" s="233"/>
      <c r="AR110" s="342">
        <f t="shared" si="63"/>
        <v>0</v>
      </c>
      <c r="AS110" s="233">
        <v>1</v>
      </c>
      <c r="AT110" s="233"/>
      <c r="AU110" s="233"/>
      <c r="AV110" s="221">
        <f t="shared" si="64"/>
        <v>0</v>
      </c>
      <c r="AW110" s="233">
        <v>1</v>
      </c>
      <c r="AX110" s="233"/>
      <c r="AY110" s="233"/>
      <c r="AZ110" s="221">
        <f t="shared" si="67"/>
        <v>0</v>
      </c>
      <c r="BA110" s="205">
        <f t="shared" si="51"/>
        <v>0</v>
      </c>
      <c r="BB110" s="235">
        <v>0</v>
      </c>
      <c r="BC110" s="205">
        <f t="shared" si="65"/>
        <v>0</v>
      </c>
      <c r="BD110" s="205" t="str">
        <f t="shared" si="66"/>
        <v>geen actie</v>
      </c>
      <c r="BE110" s="201">
        <v>110</v>
      </c>
    </row>
    <row r="111" spans="1:57" ht="17.25" customHeight="1" x14ac:dyDescent="0.3">
      <c r="A111" s="201">
        <v>111</v>
      </c>
      <c r="B111" s="201" t="str">
        <f t="shared" si="52"/>
        <v>v</v>
      </c>
      <c r="C111" s="201"/>
      <c r="D111" s="254"/>
      <c r="E111" s="312"/>
      <c r="F111" s="337"/>
      <c r="G111" s="303"/>
      <c r="H111" s="229">
        <f t="shared" si="53"/>
        <v>0</v>
      </c>
      <c r="I111" s="338"/>
      <c r="J111" s="339">
        <f t="shared" si="54"/>
        <v>2019</v>
      </c>
      <c r="K111" s="205">
        <f t="shared" si="55"/>
        <v>0</v>
      </c>
      <c r="L111" s="217"/>
      <c r="M111" s="233">
        <v>1</v>
      </c>
      <c r="N111" s="233"/>
      <c r="O111" s="233"/>
      <c r="P111" s="221">
        <f t="shared" si="56"/>
        <v>0</v>
      </c>
      <c r="Q111" s="233">
        <v>1</v>
      </c>
      <c r="R111" s="233"/>
      <c r="S111" s="233"/>
      <c r="T111" s="221">
        <f t="shared" si="57"/>
        <v>0</v>
      </c>
      <c r="U111" s="233">
        <v>1</v>
      </c>
      <c r="V111" s="233"/>
      <c r="W111" s="233"/>
      <c r="X111" s="221">
        <f t="shared" si="58"/>
        <v>0</v>
      </c>
      <c r="Y111" s="233">
        <v>1</v>
      </c>
      <c r="Z111" s="233"/>
      <c r="AA111" s="233"/>
      <c r="AB111" s="221">
        <f t="shared" si="59"/>
        <v>0</v>
      </c>
      <c r="AC111" s="233">
        <v>1</v>
      </c>
      <c r="AD111" s="233"/>
      <c r="AE111" s="233"/>
      <c r="AF111" s="221">
        <f t="shared" si="60"/>
        <v>0</v>
      </c>
      <c r="AG111" s="233">
        <v>1</v>
      </c>
      <c r="AH111" s="233"/>
      <c r="AI111" s="233"/>
      <c r="AJ111" s="221">
        <f t="shared" si="61"/>
        <v>0</v>
      </c>
      <c r="AK111" s="233">
        <v>1</v>
      </c>
      <c r="AL111" s="233"/>
      <c r="AM111" s="233"/>
      <c r="AN111" s="341">
        <f t="shared" si="62"/>
        <v>0</v>
      </c>
      <c r="AO111" s="233">
        <v>1</v>
      </c>
      <c r="AP111" s="233"/>
      <c r="AQ111" s="233"/>
      <c r="AR111" s="342">
        <f t="shared" si="63"/>
        <v>0</v>
      </c>
      <c r="AS111" s="233">
        <v>1</v>
      </c>
      <c r="AT111" s="233"/>
      <c r="AU111" s="233"/>
      <c r="AV111" s="221">
        <f t="shared" si="64"/>
        <v>0</v>
      </c>
      <c r="AW111" s="233">
        <v>1</v>
      </c>
      <c r="AX111" s="233"/>
      <c r="AY111" s="233"/>
      <c r="AZ111" s="221">
        <f t="shared" si="67"/>
        <v>0</v>
      </c>
      <c r="BA111" s="205">
        <f t="shared" si="51"/>
        <v>0</v>
      </c>
      <c r="BB111" s="235">
        <v>0</v>
      </c>
      <c r="BC111" s="205">
        <f t="shared" si="65"/>
        <v>0</v>
      </c>
      <c r="BD111" s="205" t="str">
        <f t="shared" si="66"/>
        <v>geen actie</v>
      </c>
      <c r="BE111" s="201">
        <v>111</v>
      </c>
    </row>
    <row r="112" spans="1:57" ht="17.25" customHeight="1" x14ac:dyDescent="0.3">
      <c r="A112" s="201">
        <v>112</v>
      </c>
      <c r="B112" s="201" t="str">
        <f t="shared" si="52"/>
        <v>v</v>
      </c>
      <c r="C112" s="201"/>
      <c r="D112" s="254"/>
      <c r="E112" s="312"/>
      <c r="F112" s="337"/>
      <c r="G112" s="303"/>
      <c r="H112" s="229">
        <f t="shared" si="53"/>
        <v>0</v>
      </c>
      <c r="I112" s="338"/>
      <c r="J112" s="339">
        <f t="shared" si="54"/>
        <v>2019</v>
      </c>
      <c r="K112" s="205">
        <f t="shared" si="55"/>
        <v>0</v>
      </c>
      <c r="L112" s="217"/>
      <c r="M112" s="233">
        <v>1</v>
      </c>
      <c r="N112" s="233"/>
      <c r="O112" s="233"/>
      <c r="P112" s="221">
        <f t="shared" si="56"/>
        <v>0</v>
      </c>
      <c r="Q112" s="233">
        <v>1</v>
      </c>
      <c r="R112" s="233"/>
      <c r="S112" s="233"/>
      <c r="T112" s="221">
        <f t="shared" si="57"/>
        <v>0</v>
      </c>
      <c r="U112" s="233">
        <v>1</v>
      </c>
      <c r="V112" s="233"/>
      <c r="W112" s="233"/>
      <c r="X112" s="221">
        <f t="shared" si="58"/>
        <v>0</v>
      </c>
      <c r="Y112" s="233">
        <v>1</v>
      </c>
      <c r="Z112" s="233"/>
      <c r="AA112" s="233"/>
      <c r="AB112" s="221">
        <f t="shared" si="59"/>
        <v>0</v>
      </c>
      <c r="AC112" s="233">
        <v>1</v>
      </c>
      <c r="AD112" s="233"/>
      <c r="AE112" s="233"/>
      <c r="AF112" s="221">
        <f t="shared" si="60"/>
        <v>0</v>
      </c>
      <c r="AG112" s="233">
        <v>1</v>
      </c>
      <c r="AH112" s="233"/>
      <c r="AI112" s="233"/>
      <c r="AJ112" s="221">
        <f t="shared" si="61"/>
        <v>0</v>
      </c>
      <c r="AK112" s="233">
        <v>1</v>
      </c>
      <c r="AL112" s="233"/>
      <c r="AM112" s="233"/>
      <c r="AN112" s="341">
        <f t="shared" si="62"/>
        <v>0</v>
      </c>
      <c r="AO112" s="233">
        <v>1</v>
      </c>
      <c r="AP112" s="233"/>
      <c r="AQ112" s="233"/>
      <c r="AR112" s="342">
        <f t="shared" si="63"/>
        <v>0</v>
      </c>
      <c r="AS112" s="233">
        <v>1</v>
      </c>
      <c r="AT112" s="233"/>
      <c r="AU112" s="233"/>
      <c r="AV112" s="221">
        <f t="shared" si="64"/>
        <v>0</v>
      </c>
      <c r="AW112" s="233">
        <v>1</v>
      </c>
      <c r="AX112" s="233"/>
      <c r="AY112" s="233"/>
      <c r="AZ112" s="221">
        <f t="shared" si="67"/>
        <v>0</v>
      </c>
      <c r="BA112" s="205">
        <f t="shared" ref="BA112:BA126" si="68">IF(H112&lt;250,0,IF(H112&lt;500,250,IF(H112&lt;750,"500",IF(H112&lt;1000,750,IF(H112&lt;1500,1000,IF(H112&lt;2000,1500,IF(H112&lt;2500,2000,IF(H112&lt;3000,2500,3000))))))))</f>
        <v>0</v>
      </c>
      <c r="BB112" s="235">
        <v>0</v>
      </c>
      <c r="BC112" s="205">
        <f t="shared" si="65"/>
        <v>0</v>
      </c>
      <c r="BD112" s="205" t="str">
        <f t="shared" si="66"/>
        <v>geen actie</v>
      </c>
      <c r="BE112" s="201">
        <v>112</v>
      </c>
    </row>
    <row r="113" spans="1:57" ht="17.25" customHeight="1" x14ac:dyDescent="0.3">
      <c r="A113" s="201">
        <v>113</v>
      </c>
      <c r="B113" s="201" t="str">
        <f t="shared" si="52"/>
        <v>v</v>
      </c>
      <c r="C113" s="201"/>
      <c r="D113" s="254"/>
      <c r="E113" s="312"/>
      <c r="F113" s="337"/>
      <c r="G113" s="303"/>
      <c r="H113" s="229">
        <f t="shared" si="53"/>
        <v>0</v>
      </c>
      <c r="I113" s="338"/>
      <c r="J113" s="339">
        <f t="shared" si="54"/>
        <v>2019</v>
      </c>
      <c r="K113" s="205">
        <f t="shared" si="55"/>
        <v>0</v>
      </c>
      <c r="L113" s="217"/>
      <c r="M113" s="233">
        <v>1</v>
      </c>
      <c r="N113" s="233"/>
      <c r="O113" s="233"/>
      <c r="P113" s="221">
        <f t="shared" si="56"/>
        <v>0</v>
      </c>
      <c r="Q113" s="233">
        <v>1</v>
      </c>
      <c r="R113" s="233"/>
      <c r="S113" s="233"/>
      <c r="T113" s="221">
        <f t="shared" si="57"/>
        <v>0</v>
      </c>
      <c r="U113" s="233">
        <v>1</v>
      </c>
      <c r="V113" s="233"/>
      <c r="W113" s="233"/>
      <c r="X113" s="221">
        <f t="shared" si="58"/>
        <v>0</v>
      </c>
      <c r="Y113" s="233">
        <v>1</v>
      </c>
      <c r="Z113" s="233"/>
      <c r="AA113" s="233"/>
      <c r="AB113" s="221">
        <f t="shared" si="59"/>
        <v>0</v>
      </c>
      <c r="AC113" s="233">
        <v>1</v>
      </c>
      <c r="AD113" s="233"/>
      <c r="AE113" s="233"/>
      <c r="AF113" s="221">
        <f t="shared" si="60"/>
        <v>0</v>
      </c>
      <c r="AG113" s="233">
        <v>1</v>
      </c>
      <c r="AH113" s="233"/>
      <c r="AI113" s="233"/>
      <c r="AJ113" s="221">
        <f t="shared" si="61"/>
        <v>0</v>
      </c>
      <c r="AK113" s="233">
        <v>1</v>
      </c>
      <c r="AL113" s="233"/>
      <c r="AM113" s="233"/>
      <c r="AN113" s="341">
        <f t="shared" si="62"/>
        <v>0</v>
      </c>
      <c r="AO113" s="233">
        <v>1</v>
      </c>
      <c r="AP113" s="233"/>
      <c r="AQ113" s="233"/>
      <c r="AR113" s="342">
        <f t="shared" si="63"/>
        <v>0</v>
      </c>
      <c r="AS113" s="233">
        <v>1</v>
      </c>
      <c r="AT113" s="233"/>
      <c r="AU113" s="233"/>
      <c r="AV113" s="221">
        <f t="shared" si="64"/>
        <v>0</v>
      </c>
      <c r="AW113" s="233">
        <v>1</v>
      </c>
      <c r="AX113" s="233"/>
      <c r="AY113" s="233"/>
      <c r="AZ113" s="221">
        <f t="shared" si="67"/>
        <v>0</v>
      </c>
      <c r="BA113" s="205">
        <f t="shared" si="68"/>
        <v>0</v>
      </c>
      <c r="BB113" s="235">
        <v>0</v>
      </c>
      <c r="BC113" s="205">
        <f t="shared" si="65"/>
        <v>0</v>
      </c>
      <c r="BD113" s="205" t="str">
        <f t="shared" si="66"/>
        <v>geen actie</v>
      </c>
      <c r="BE113" s="201">
        <v>113</v>
      </c>
    </row>
    <row r="114" spans="1:57" ht="17.25" customHeight="1" x14ac:dyDescent="0.3">
      <c r="A114" s="201">
        <v>114</v>
      </c>
      <c r="B114" s="201" t="str">
        <f t="shared" si="52"/>
        <v>v</v>
      </c>
      <c r="C114" s="201"/>
      <c r="D114" s="254"/>
      <c r="E114" s="312"/>
      <c r="F114" s="337"/>
      <c r="G114" s="303"/>
      <c r="H114" s="229">
        <f t="shared" si="53"/>
        <v>0</v>
      </c>
      <c r="I114" s="338"/>
      <c r="J114" s="339">
        <f t="shared" si="54"/>
        <v>2019</v>
      </c>
      <c r="K114" s="205">
        <f t="shared" si="55"/>
        <v>0</v>
      </c>
      <c r="L114" s="217"/>
      <c r="M114" s="233">
        <v>1</v>
      </c>
      <c r="N114" s="233"/>
      <c r="O114" s="233"/>
      <c r="P114" s="221">
        <f t="shared" si="56"/>
        <v>0</v>
      </c>
      <c r="Q114" s="233">
        <v>1</v>
      </c>
      <c r="R114" s="233"/>
      <c r="S114" s="233"/>
      <c r="T114" s="221">
        <f t="shared" si="57"/>
        <v>0</v>
      </c>
      <c r="U114" s="233">
        <v>1</v>
      </c>
      <c r="V114" s="233"/>
      <c r="W114" s="233"/>
      <c r="X114" s="221">
        <f t="shared" si="58"/>
        <v>0</v>
      </c>
      <c r="Y114" s="233">
        <v>1</v>
      </c>
      <c r="Z114" s="233"/>
      <c r="AA114" s="233"/>
      <c r="AB114" s="221">
        <f t="shared" si="59"/>
        <v>0</v>
      </c>
      <c r="AC114" s="233">
        <v>1</v>
      </c>
      <c r="AD114" s="233"/>
      <c r="AE114" s="233"/>
      <c r="AF114" s="221">
        <f t="shared" si="60"/>
        <v>0</v>
      </c>
      <c r="AG114" s="233">
        <v>1</v>
      </c>
      <c r="AH114" s="233"/>
      <c r="AI114" s="233"/>
      <c r="AJ114" s="221">
        <f t="shared" si="61"/>
        <v>0</v>
      </c>
      <c r="AK114" s="233">
        <v>1</v>
      </c>
      <c r="AL114" s="233"/>
      <c r="AM114" s="233"/>
      <c r="AN114" s="341">
        <f t="shared" si="62"/>
        <v>0</v>
      </c>
      <c r="AO114" s="233">
        <v>1</v>
      </c>
      <c r="AP114" s="233"/>
      <c r="AQ114" s="233"/>
      <c r="AR114" s="342">
        <f t="shared" si="63"/>
        <v>0</v>
      </c>
      <c r="AS114" s="233">
        <v>1</v>
      </c>
      <c r="AT114" s="233"/>
      <c r="AU114" s="233"/>
      <c r="AV114" s="221">
        <f t="shared" si="64"/>
        <v>0</v>
      </c>
      <c r="AW114" s="233">
        <v>1</v>
      </c>
      <c r="AX114" s="233"/>
      <c r="AY114" s="233"/>
      <c r="AZ114" s="221">
        <f t="shared" si="67"/>
        <v>0</v>
      </c>
      <c r="BA114" s="205">
        <f t="shared" si="68"/>
        <v>0</v>
      </c>
      <c r="BB114" s="235">
        <v>0</v>
      </c>
      <c r="BC114" s="205">
        <f t="shared" si="65"/>
        <v>0</v>
      </c>
      <c r="BD114" s="205" t="str">
        <f t="shared" si="66"/>
        <v>geen actie</v>
      </c>
      <c r="BE114" s="201">
        <v>114</v>
      </c>
    </row>
    <row r="115" spans="1:57" ht="17.25" customHeight="1" x14ac:dyDescent="0.3">
      <c r="A115" s="201">
        <v>115</v>
      </c>
      <c r="B115" s="201" t="str">
        <f t="shared" si="52"/>
        <v>v</v>
      </c>
      <c r="C115" s="201"/>
      <c r="D115" s="254"/>
      <c r="E115" s="312"/>
      <c r="F115" s="337"/>
      <c r="G115" s="303"/>
      <c r="H115" s="229">
        <f t="shared" si="53"/>
        <v>0</v>
      </c>
      <c r="I115" s="338"/>
      <c r="J115" s="339">
        <f t="shared" si="54"/>
        <v>2019</v>
      </c>
      <c r="K115" s="205">
        <f t="shared" si="55"/>
        <v>0</v>
      </c>
      <c r="L115" s="217"/>
      <c r="M115" s="233">
        <v>1</v>
      </c>
      <c r="N115" s="233"/>
      <c r="O115" s="233"/>
      <c r="P115" s="221">
        <f t="shared" si="56"/>
        <v>0</v>
      </c>
      <c r="Q115" s="233">
        <v>1</v>
      </c>
      <c r="R115" s="233"/>
      <c r="S115" s="233"/>
      <c r="T115" s="221">
        <f t="shared" si="57"/>
        <v>0</v>
      </c>
      <c r="U115" s="233">
        <v>1</v>
      </c>
      <c r="V115" s="233"/>
      <c r="W115" s="233"/>
      <c r="X115" s="221">
        <f t="shared" si="58"/>
        <v>0</v>
      </c>
      <c r="Y115" s="233">
        <v>1</v>
      </c>
      <c r="Z115" s="233"/>
      <c r="AA115" s="233"/>
      <c r="AB115" s="221">
        <f t="shared" si="59"/>
        <v>0</v>
      </c>
      <c r="AC115" s="233">
        <v>1</v>
      </c>
      <c r="AD115" s="233"/>
      <c r="AE115" s="233"/>
      <c r="AF115" s="221">
        <f t="shared" si="60"/>
        <v>0</v>
      </c>
      <c r="AG115" s="233">
        <v>1</v>
      </c>
      <c r="AH115" s="233"/>
      <c r="AI115" s="233"/>
      <c r="AJ115" s="221">
        <f t="shared" si="61"/>
        <v>0</v>
      </c>
      <c r="AK115" s="233">
        <v>1</v>
      </c>
      <c r="AL115" s="233"/>
      <c r="AM115" s="233"/>
      <c r="AN115" s="341">
        <f t="shared" si="62"/>
        <v>0</v>
      </c>
      <c r="AO115" s="233">
        <v>1</v>
      </c>
      <c r="AP115" s="233"/>
      <c r="AQ115" s="233"/>
      <c r="AR115" s="342">
        <f t="shared" si="63"/>
        <v>0</v>
      </c>
      <c r="AS115" s="233">
        <v>1</v>
      </c>
      <c r="AT115" s="233"/>
      <c r="AU115" s="233"/>
      <c r="AV115" s="221">
        <f t="shared" si="64"/>
        <v>0</v>
      </c>
      <c r="AW115" s="233">
        <v>1</v>
      </c>
      <c r="AX115" s="233"/>
      <c r="AY115" s="233"/>
      <c r="AZ115" s="221">
        <f t="shared" si="67"/>
        <v>0</v>
      </c>
      <c r="BA115" s="205">
        <f t="shared" si="68"/>
        <v>0</v>
      </c>
      <c r="BB115" s="235">
        <v>0</v>
      </c>
      <c r="BC115" s="205">
        <f t="shared" si="65"/>
        <v>0</v>
      </c>
      <c r="BD115" s="205" t="str">
        <f t="shared" si="66"/>
        <v>geen actie</v>
      </c>
      <c r="BE115" s="201">
        <v>115</v>
      </c>
    </row>
    <row r="116" spans="1:57" ht="17.25" customHeight="1" x14ac:dyDescent="0.3">
      <c r="A116" s="201">
        <v>116</v>
      </c>
      <c r="B116" s="201" t="str">
        <f t="shared" si="52"/>
        <v>v</v>
      </c>
      <c r="C116" s="201"/>
      <c r="D116" s="254"/>
      <c r="E116" s="312"/>
      <c r="F116" s="337"/>
      <c r="G116" s="303"/>
      <c r="H116" s="229">
        <f t="shared" si="53"/>
        <v>0</v>
      </c>
      <c r="I116" s="338"/>
      <c r="J116" s="339">
        <f t="shared" si="54"/>
        <v>2019</v>
      </c>
      <c r="K116" s="205">
        <f t="shared" si="55"/>
        <v>0</v>
      </c>
      <c r="L116" s="217"/>
      <c r="M116" s="233">
        <v>1</v>
      </c>
      <c r="N116" s="233"/>
      <c r="O116" s="233"/>
      <c r="P116" s="221">
        <f t="shared" si="56"/>
        <v>0</v>
      </c>
      <c r="Q116" s="233">
        <v>1</v>
      </c>
      <c r="R116" s="233"/>
      <c r="S116" s="233"/>
      <c r="T116" s="221">
        <f t="shared" si="57"/>
        <v>0</v>
      </c>
      <c r="U116" s="233">
        <v>1</v>
      </c>
      <c r="V116" s="233"/>
      <c r="W116" s="233"/>
      <c r="X116" s="221">
        <f t="shared" si="58"/>
        <v>0</v>
      </c>
      <c r="Y116" s="233">
        <v>1</v>
      </c>
      <c r="Z116" s="233"/>
      <c r="AA116" s="233"/>
      <c r="AB116" s="221">
        <f t="shared" si="59"/>
        <v>0</v>
      </c>
      <c r="AC116" s="233">
        <v>1</v>
      </c>
      <c r="AD116" s="233"/>
      <c r="AE116" s="233"/>
      <c r="AF116" s="221">
        <f t="shared" si="60"/>
        <v>0</v>
      </c>
      <c r="AG116" s="233">
        <v>1</v>
      </c>
      <c r="AH116" s="233"/>
      <c r="AI116" s="233"/>
      <c r="AJ116" s="221">
        <f t="shared" si="61"/>
        <v>0</v>
      </c>
      <c r="AK116" s="233">
        <v>1</v>
      </c>
      <c r="AL116" s="233"/>
      <c r="AM116" s="233"/>
      <c r="AN116" s="341">
        <f t="shared" si="62"/>
        <v>0</v>
      </c>
      <c r="AO116" s="233">
        <v>1</v>
      </c>
      <c r="AP116" s="233"/>
      <c r="AQ116" s="233"/>
      <c r="AR116" s="342">
        <f t="shared" si="63"/>
        <v>0</v>
      </c>
      <c r="AS116" s="233">
        <v>1</v>
      </c>
      <c r="AT116" s="233"/>
      <c r="AU116" s="233"/>
      <c r="AV116" s="221">
        <f t="shared" si="64"/>
        <v>0</v>
      </c>
      <c r="AW116" s="233">
        <v>1</v>
      </c>
      <c r="AX116" s="233"/>
      <c r="AY116" s="233"/>
      <c r="AZ116" s="221">
        <f t="shared" si="67"/>
        <v>0</v>
      </c>
      <c r="BA116" s="205">
        <f t="shared" si="68"/>
        <v>0</v>
      </c>
      <c r="BB116" s="235">
        <v>0</v>
      </c>
      <c r="BC116" s="205">
        <f t="shared" si="65"/>
        <v>0</v>
      </c>
      <c r="BD116" s="205" t="str">
        <f t="shared" si="66"/>
        <v>geen actie</v>
      </c>
      <c r="BE116" s="201">
        <v>116</v>
      </c>
    </row>
    <row r="117" spans="1:57" ht="17.25" customHeight="1" x14ac:dyDescent="0.3">
      <c r="A117" s="201">
        <v>117</v>
      </c>
      <c r="B117" s="201" t="str">
        <f t="shared" si="52"/>
        <v>v</v>
      </c>
      <c r="C117" s="201"/>
      <c r="D117" s="254"/>
      <c r="E117" s="312"/>
      <c r="F117" s="337"/>
      <c r="G117" s="303"/>
      <c r="H117" s="229">
        <f t="shared" si="53"/>
        <v>0</v>
      </c>
      <c r="I117" s="338"/>
      <c r="J117" s="339">
        <f t="shared" si="54"/>
        <v>2019</v>
      </c>
      <c r="K117" s="205">
        <f t="shared" si="55"/>
        <v>0</v>
      </c>
      <c r="L117" s="217"/>
      <c r="M117" s="233">
        <v>1</v>
      </c>
      <c r="N117" s="233"/>
      <c r="O117" s="233"/>
      <c r="P117" s="221">
        <f t="shared" si="56"/>
        <v>0</v>
      </c>
      <c r="Q117" s="233">
        <v>1</v>
      </c>
      <c r="R117" s="233"/>
      <c r="S117" s="233"/>
      <c r="T117" s="221">
        <f t="shared" si="57"/>
        <v>0</v>
      </c>
      <c r="U117" s="233">
        <v>1</v>
      </c>
      <c r="V117" s="233"/>
      <c r="W117" s="233"/>
      <c r="X117" s="221">
        <f t="shared" si="58"/>
        <v>0</v>
      </c>
      <c r="Y117" s="233">
        <v>1</v>
      </c>
      <c r="Z117" s="233"/>
      <c r="AA117" s="233"/>
      <c r="AB117" s="221">
        <f t="shared" si="59"/>
        <v>0</v>
      </c>
      <c r="AC117" s="233">
        <v>1</v>
      </c>
      <c r="AD117" s="233"/>
      <c r="AE117" s="233"/>
      <c r="AF117" s="221">
        <f t="shared" si="60"/>
        <v>0</v>
      </c>
      <c r="AG117" s="233">
        <v>1</v>
      </c>
      <c r="AH117" s="233"/>
      <c r="AI117" s="233"/>
      <c r="AJ117" s="221">
        <f t="shared" si="61"/>
        <v>0</v>
      </c>
      <c r="AK117" s="233">
        <v>1</v>
      </c>
      <c r="AL117" s="233"/>
      <c r="AM117" s="233"/>
      <c r="AN117" s="341">
        <f t="shared" si="62"/>
        <v>0</v>
      </c>
      <c r="AO117" s="233">
        <v>1</v>
      </c>
      <c r="AP117" s="233"/>
      <c r="AQ117" s="233"/>
      <c r="AR117" s="342">
        <f t="shared" si="63"/>
        <v>0</v>
      </c>
      <c r="AS117" s="233">
        <v>1</v>
      </c>
      <c r="AT117" s="233"/>
      <c r="AU117" s="233"/>
      <c r="AV117" s="221">
        <f t="shared" si="64"/>
        <v>0</v>
      </c>
      <c r="AW117" s="233">
        <v>1</v>
      </c>
      <c r="AX117" s="233"/>
      <c r="AY117" s="233"/>
      <c r="AZ117" s="221">
        <f t="shared" si="67"/>
        <v>0</v>
      </c>
      <c r="BA117" s="205">
        <f t="shared" si="68"/>
        <v>0</v>
      </c>
      <c r="BB117" s="235">
        <v>0</v>
      </c>
      <c r="BC117" s="205">
        <f t="shared" si="65"/>
        <v>0</v>
      </c>
      <c r="BD117" s="205" t="str">
        <f t="shared" si="66"/>
        <v>geen actie</v>
      </c>
      <c r="BE117" s="201">
        <v>117</v>
      </c>
    </row>
    <row r="118" spans="1:57" ht="17.25" customHeight="1" x14ac:dyDescent="0.3">
      <c r="A118" s="201">
        <v>118</v>
      </c>
      <c r="B118" s="201" t="str">
        <f t="shared" si="52"/>
        <v>v</v>
      </c>
      <c r="C118" s="201"/>
      <c r="D118" s="254"/>
      <c r="E118" s="312"/>
      <c r="F118" s="338"/>
      <c r="G118" s="303"/>
      <c r="H118" s="229">
        <f t="shared" si="53"/>
        <v>0</v>
      </c>
      <c r="I118" s="206"/>
      <c r="J118" s="339">
        <f t="shared" si="54"/>
        <v>2019</v>
      </c>
      <c r="K118" s="205">
        <f t="shared" si="55"/>
        <v>0</v>
      </c>
      <c r="L118" s="217"/>
      <c r="M118" s="233">
        <v>1</v>
      </c>
      <c r="N118" s="233"/>
      <c r="O118" s="233"/>
      <c r="P118" s="221">
        <f t="shared" si="56"/>
        <v>0</v>
      </c>
      <c r="Q118" s="233">
        <v>1</v>
      </c>
      <c r="R118" s="233"/>
      <c r="S118" s="233"/>
      <c r="T118" s="221">
        <f t="shared" si="57"/>
        <v>0</v>
      </c>
      <c r="U118" s="233">
        <v>1</v>
      </c>
      <c r="V118" s="233"/>
      <c r="W118" s="233"/>
      <c r="X118" s="221">
        <f t="shared" si="58"/>
        <v>0</v>
      </c>
      <c r="Y118" s="233">
        <v>1</v>
      </c>
      <c r="Z118" s="233"/>
      <c r="AA118" s="233"/>
      <c r="AB118" s="221">
        <f t="shared" si="59"/>
        <v>0</v>
      </c>
      <c r="AC118" s="233">
        <v>1</v>
      </c>
      <c r="AD118" s="233"/>
      <c r="AE118" s="233"/>
      <c r="AF118" s="221">
        <f t="shared" si="60"/>
        <v>0</v>
      </c>
      <c r="AG118" s="233">
        <v>1</v>
      </c>
      <c r="AH118" s="233"/>
      <c r="AI118" s="233"/>
      <c r="AJ118" s="221">
        <f t="shared" si="61"/>
        <v>0</v>
      </c>
      <c r="AK118" s="233">
        <v>1</v>
      </c>
      <c r="AL118" s="233"/>
      <c r="AM118" s="233"/>
      <c r="AN118" s="341">
        <f t="shared" si="62"/>
        <v>0</v>
      </c>
      <c r="AO118" s="233">
        <v>1</v>
      </c>
      <c r="AP118" s="233"/>
      <c r="AQ118" s="233"/>
      <c r="AR118" s="342">
        <f t="shared" si="63"/>
        <v>0</v>
      </c>
      <c r="AS118" s="233">
        <v>1</v>
      </c>
      <c r="AT118" s="233"/>
      <c r="AU118" s="233"/>
      <c r="AV118" s="221">
        <f t="shared" si="64"/>
        <v>0</v>
      </c>
      <c r="AW118" s="233">
        <v>1</v>
      </c>
      <c r="AX118" s="233"/>
      <c r="AY118" s="233"/>
      <c r="AZ118" s="221">
        <f t="shared" si="67"/>
        <v>0</v>
      </c>
      <c r="BA118" s="205">
        <f t="shared" si="68"/>
        <v>0</v>
      </c>
      <c r="BB118" s="235">
        <v>0</v>
      </c>
      <c r="BC118" s="205">
        <v>0</v>
      </c>
      <c r="BD118" s="205" t="str">
        <f t="shared" si="66"/>
        <v>geen actie</v>
      </c>
      <c r="BE118" s="201">
        <v>118</v>
      </c>
    </row>
    <row r="119" spans="1:57" ht="17.25" customHeight="1" x14ac:dyDescent="0.3">
      <c r="A119" s="201">
        <v>119</v>
      </c>
      <c r="B119" s="201" t="str">
        <f t="shared" si="52"/>
        <v>v</v>
      </c>
      <c r="C119" s="201"/>
      <c r="D119" s="254"/>
      <c r="E119" s="312"/>
      <c r="F119" s="338"/>
      <c r="G119" s="303"/>
      <c r="H119" s="229">
        <f t="shared" si="53"/>
        <v>0</v>
      </c>
      <c r="I119" s="338"/>
      <c r="J119" s="339">
        <f t="shared" si="54"/>
        <v>2019</v>
      </c>
      <c r="K119" s="205">
        <f t="shared" si="55"/>
        <v>0</v>
      </c>
      <c r="L119" s="217"/>
      <c r="M119" s="233">
        <v>1</v>
      </c>
      <c r="N119" s="233"/>
      <c r="O119" s="233"/>
      <c r="P119" s="221">
        <f t="shared" si="56"/>
        <v>0</v>
      </c>
      <c r="Q119" s="233">
        <v>1</v>
      </c>
      <c r="R119" s="233"/>
      <c r="S119" s="233"/>
      <c r="T119" s="221">
        <f t="shared" si="57"/>
        <v>0</v>
      </c>
      <c r="U119" s="233">
        <v>1</v>
      </c>
      <c r="V119" s="233"/>
      <c r="W119" s="233"/>
      <c r="X119" s="221">
        <f t="shared" si="58"/>
        <v>0</v>
      </c>
      <c r="Y119" s="233">
        <v>1</v>
      </c>
      <c r="Z119" s="233"/>
      <c r="AA119" s="233"/>
      <c r="AB119" s="221">
        <f t="shared" si="59"/>
        <v>0</v>
      </c>
      <c r="AC119" s="233">
        <v>1</v>
      </c>
      <c r="AD119" s="233"/>
      <c r="AE119" s="233"/>
      <c r="AF119" s="221">
        <f t="shared" si="60"/>
        <v>0</v>
      </c>
      <c r="AG119" s="233">
        <v>1</v>
      </c>
      <c r="AH119" s="233"/>
      <c r="AI119" s="233"/>
      <c r="AJ119" s="221">
        <f t="shared" si="61"/>
        <v>0</v>
      </c>
      <c r="AK119" s="233">
        <v>1</v>
      </c>
      <c r="AL119" s="233"/>
      <c r="AM119" s="233"/>
      <c r="AN119" s="341">
        <f t="shared" si="62"/>
        <v>0</v>
      </c>
      <c r="AO119" s="233">
        <v>1</v>
      </c>
      <c r="AP119" s="233"/>
      <c r="AQ119" s="233"/>
      <c r="AR119" s="342">
        <f t="shared" si="63"/>
        <v>0</v>
      </c>
      <c r="AS119" s="233">
        <v>1</v>
      </c>
      <c r="AT119" s="233"/>
      <c r="AU119" s="233"/>
      <c r="AV119" s="221">
        <f t="shared" si="64"/>
        <v>0</v>
      </c>
      <c r="AW119" s="233">
        <v>1</v>
      </c>
      <c r="AX119" s="233"/>
      <c r="AY119" s="233"/>
      <c r="AZ119" s="221">
        <f t="shared" si="67"/>
        <v>0</v>
      </c>
      <c r="BA119" s="205">
        <f t="shared" si="68"/>
        <v>0</v>
      </c>
      <c r="BB119" s="235">
        <v>0</v>
      </c>
      <c r="BC119" s="205">
        <v>0</v>
      </c>
      <c r="BD119" s="205" t="str">
        <f t="shared" si="66"/>
        <v>geen actie</v>
      </c>
      <c r="BE119" s="201">
        <v>119</v>
      </c>
    </row>
    <row r="120" spans="1:57" ht="17.25" customHeight="1" x14ac:dyDescent="0.3">
      <c r="A120" s="201">
        <v>120</v>
      </c>
      <c r="B120" s="201" t="str">
        <f t="shared" si="52"/>
        <v>v</v>
      </c>
      <c r="C120" s="201"/>
      <c r="D120" s="254"/>
      <c r="E120" s="312"/>
      <c r="F120" s="338"/>
      <c r="G120" s="303"/>
      <c r="H120" s="229">
        <f t="shared" si="53"/>
        <v>0</v>
      </c>
      <c r="I120" s="206"/>
      <c r="J120" s="339">
        <f t="shared" si="54"/>
        <v>2019</v>
      </c>
      <c r="K120" s="205">
        <f t="shared" si="55"/>
        <v>0</v>
      </c>
      <c r="L120" s="217"/>
      <c r="M120" s="233">
        <v>1</v>
      </c>
      <c r="N120" s="233"/>
      <c r="O120" s="233"/>
      <c r="P120" s="221">
        <f t="shared" si="56"/>
        <v>0</v>
      </c>
      <c r="Q120" s="233">
        <v>1</v>
      </c>
      <c r="R120" s="233"/>
      <c r="S120" s="233"/>
      <c r="T120" s="221">
        <f t="shared" si="57"/>
        <v>0</v>
      </c>
      <c r="U120" s="233">
        <v>1</v>
      </c>
      <c r="V120" s="233"/>
      <c r="W120" s="233"/>
      <c r="X120" s="221">
        <f t="shared" si="58"/>
        <v>0</v>
      </c>
      <c r="Y120" s="233">
        <v>1</v>
      </c>
      <c r="Z120" s="233"/>
      <c r="AA120" s="233"/>
      <c r="AB120" s="221">
        <f t="shared" si="59"/>
        <v>0</v>
      </c>
      <c r="AC120" s="233">
        <v>1</v>
      </c>
      <c r="AD120" s="233"/>
      <c r="AE120" s="233"/>
      <c r="AF120" s="221">
        <f t="shared" si="60"/>
        <v>0</v>
      </c>
      <c r="AG120" s="233">
        <v>1</v>
      </c>
      <c r="AH120" s="233"/>
      <c r="AI120" s="233"/>
      <c r="AJ120" s="221">
        <f t="shared" si="61"/>
        <v>0</v>
      </c>
      <c r="AK120" s="233">
        <v>1</v>
      </c>
      <c r="AL120" s="233"/>
      <c r="AM120" s="233"/>
      <c r="AN120" s="341">
        <f t="shared" si="62"/>
        <v>0</v>
      </c>
      <c r="AO120" s="233">
        <v>1</v>
      </c>
      <c r="AP120" s="233"/>
      <c r="AQ120" s="233"/>
      <c r="AR120" s="342">
        <f t="shared" si="63"/>
        <v>0</v>
      </c>
      <c r="AS120" s="233">
        <v>1</v>
      </c>
      <c r="AT120" s="233"/>
      <c r="AU120" s="233"/>
      <c r="AV120" s="221">
        <f t="shared" si="64"/>
        <v>0</v>
      </c>
      <c r="AW120" s="233">
        <v>1</v>
      </c>
      <c r="AX120" s="233"/>
      <c r="AY120" s="233"/>
      <c r="AZ120" s="221">
        <f t="shared" si="67"/>
        <v>0</v>
      </c>
      <c r="BA120" s="205">
        <f t="shared" si="68"/>
        <v>0</v>
      </c>
      <c r="BB120" s="235">
        <v>0</v>
      </c>
      <c r="BC120" s="205">
        <v>0</v>
      </c>
      <c r="BD120" s="205" t="str">
        <f t="shared" si="66"/>
        <v>geen actie</v>
      </c>
      <c r="BE120" s="201">
        <v>120</v>
      </c>
    </row>
    <row r="121" spans="1:57" ht="17.25" customHeight="1" x14ac:dyDescent="0.3">
      <c r="A121" s="201">
        <v>121</v>
      </c>
      <c r="B121" s="201" t="str">
        <f t="shared" si="52"/>
        <v>v</v>
      </c>
      <c r="C121" s="201"/>
      <c r="D121" s="254"/>
      <c r="E121" s="312"/>
      <c r="F121" s="337"/>
      <c r="G121" s="303"/>
      <c r="H121" s="229">
        <f t="shared" si="53"/>
        <v>0</v>
      </c>
      <c r="I121" s="338"/>
      <c r="J121" s="339">
        <f t="shared" si="54"/>
        <v>2019</v>
      </c>
      <c r="K121" s="205">
        <f t="shared" si="55"/>
        <v>0</v>
      </c>
      <c r="L121" s="217"/>
      <c r="M121" s="233">
        <v>1</v>
      </c>
      <c r="N121" s="233"/>
      <c r="O121" s="233"/>
      <c r="P121" s="221">
        <f t="shared" si="56"/>
        <v>0</v>
      </c>
      <c r="Q121" s="233">
        <v>1</v>
      </c>
      <c r="R121" s="233"/>
      <c r="S121" s="233"/>
      <c r="T121" s="221">
        <f t="shared" si="57"/>
        <v>0</v>
      </c>
      <c r="U121" s="233">
        <v>1</v>
      </c>
      <c r="V121" s="233"/>
      <c r="W121" s="233"/>
      <c r="X121" s="221">
        <f t="shared" si="58"/>
        <v>0</v>
      </c>
      <c r="Y121" s="233">
        <v>1</v>
      </c>
      <c r="Z121" s="233"/>
      <c r="AA121" s="233"/>
      <c r="AB121" s="221">
        <f t="shared" si="59"/>
        <v>0</v>
      </c>
      <c r="AC121" s="233">
        <v>1</v>
      </c>
      <c r="AD121" s="233"/>
      <c r="AE121" s="233"/>
      <c r="AF121" s="221">
        <f t="shared" si="60"/>
        <v>0</v>
      </c>
      <c r="AG121" s="233">
        <v>1</v>
      </c>
      <c r="AH121" s="233"/>
      <c r="AI121" s="233"/>
      <c r="AJ121" s="221">
        <f t="shared" si="61"/>
        <v>0</v>
      </c>
      <c r="AK121" s="233">
        <v>1</v>
      </c>
      <c r="AL121" s="233"/>
      <c r="AM121" s="233"/>
      <c r="AN121" s="341">
        <f t="shared" si="62"/>
        <v>0</v>
      </c>
      <c r="AO121" s="233">
        <v>1</v>
      </c>
      <c r="AP121" s="233"/>
      <c r="AQ121" s="233"/>
      <c r="AR121" s="342">
        <f t="shared" si="63"/>
        <v>0</v>
      </c>
      <c r="AS121" s="233">
        <v>1</v>
      </c>
      <c r="AT121" s="233"/>
      <c r="AU121" s="233"/>
      <c r="AV121" s="221">
        <f t="shared" si="64"/>
        <v>0</v>
      </c>
      <c r="AW121" s="233">
        <v>1</v>
      </c>
      <c r="AX121" s="233"/>
      <c r="AY121" s="233"/>
      <c r="AZ121" s="221">
        <f t="shared" si="67"/>
        <v>0</v>
      </c>
      <c r="BA121" s="205">
        <f t="shared" si="68"/>
        <v>0</v>
      </c>
      <c r="BB121" s="235">
        <v>0</v>
      </c>
      <c r="BC121" s="205">
        <v>0</v>
      </c>
      <c r="BD121" s="205" t="str">
        <f t="shared" si="66"/>
        <v>geen actie</v>
      </c>
      <c r="BE121" s="201">
        <v>121</v>
      </c>
    </row>
    <row r="122" spans="1:57" ht="17.25" customHeight="1" x14ac:dyDescent="0.3">
      <c r="A122" s="201">
        <v>122</v>
      </c>
      <c r="B122" s="201" t="str">
        <f t="shared" si="52"/>
        <v>v</v>
      </c>
      <c r="C122" s="201"/>
      <c r="D122" s="254"/>
      <c r="E122" s="312"/>
      <c r="F122" s="338"/>
      <c r="G122" s="303"/>
      <c r="H122" s="229">
        <f t="shared" si="53"/>
        <v>0</v>
      </c>
      <c r="I122" s="206"/>
      <c r="J122" s="339">
        <f t="shared" si="54"/>
        <v>2019</v>
      </c>
      <c r="K122" s="205">
        <f t="shared" si="55"/>
        <v>0</v>
      </c>
      <c r="L122" s="217"/>
      <c r="M122" s="233">
        <v>1</v>
      </c>
      <c r="N122" s="233"/>
      <c r="O122" s="233"/>
      <c r="P122" s="221">
        <f t="shared" si="56"/>
        <v>0</v>
      </c>
      <c r="Q122" s="233">
        <v>1</v>
      </c>
      <c r="R122" s="233"/>
      <c r="S122" s="233"/>
      <c r="T122" s="221">
        <f t="shared" si="57"/>
        <v>0</v>
      </c>
      <c r="U122" s="233">
        <v>1</v>
      </c>
      <c r="V122" s="233"/>
      <c r="W122" s="233"/>
      <c r="X122" s="221">
        <f t="shared" si="58"/>
        <v>0</v>
      </c>
      <c r="Y122" s="233">
        <v>1</v>
      </c>
      <c r="Z122" s="233"/>
      <c r="AA122" s="233"/>
      <c r="AB122" s="221">
        <f t="shared" si="59"/>
        <v>0</v>
      </c>
      <c r="AC122" s="233">
        <v>1</v>
      </c>
      <c r="AD122" s="233"/>
      <c r="AE122" s="233"/>
      <c r="AF122" s="221">
        <f t="shared" si="60"/>
        <v>0</v>
      </c>
      <c r="AG122" s="233">
        <v>1</v>
      </c>
      <c r="AH122" s="233"/>
      <c r="AI122" s="233"/>
      <c r="AJ122" s="221">
        <f t="shared" si="61"/>
        <v>0</v>
      </c>
      <c r="AK122" s="233">
        <v>1</v>
      </c>
      <c r="AL122" s="233"/>
      <c r="AM122" s="233"/>
      <c r="AN122" s="341">
        <f t="shared" si="62"/>
        <v>0</v>
      </c>
      <c r="AO122" s="233">
        <v>1</v>
      </c>
      <c r="AP122" s="233"/>
      <c r="AQ122" s="233"/>
      <c r="AR122" s="342">
        <f t="shared" si="63"/>
        <v>0</v>
      </c>
      <c r="AS122" s="233">
        <v>1</v>
      </c>
      <c r="AT122" s="233"/>
      <c r="AU122" s="233"/>
      <c r="AV122" s="221">
        <f t="shared" si="64"/>
        <v>0</v>
      </c>
      <c r="AW122" s="233">
        <v>1</v>
      </c>
      <c r="AX122" s="233"/>
      <c r="AY122" s="233"/>
      <c r="AZ122" s="221">
        <f t="shared" si="67"/>
        <v>0</v>
      </c>
      <c r="BA122" s="205">
        <f t="shared" si="68"/>
        <v>0</v>
      </c>
      <c r="BB122" s="235">
        <v>0</v>
      </c>
      <c r="BC122" s="205">
        <v>0</v>
      </c>
      <c r="BD122" s="205" t="str">
        <f t="shared" si="66"/>
        <v>geen actie</v>
      </c>
      <c r="BE122" s="201">
        <v>122</v>
      </c>
    </row>
    <row r="123" spans="1:57" ht="17.25" customHeight="1" x14ac:dyDescent="0.3">
      <c r="A123" s="201">
        <v>123</v>
      </c>
      <c r="B123" s="201" t="str">
        <f t="shared" si="52"/>
        <v>v</v>
      </c>
      <c r="C123" s="201"/>
      <c r="D123" s="254"/>
      <c r="E123" s="312"/>
      <c r="F123" s="338"/>
      <c r="G123" s="303"/>
      <c r="H123" s="229">
        <f t="shared" si="53"/>
        <v>0</v>
      </c>
      <c r="I123" s="206"/>
      <c r="J123" s="339">
        <f t="shared" si="54"/>
        <v>2019</v>
      </c>
      <c r="K123" s="205">
        <f t="shared" si="55"/>
        <v>0</v>
      </c>
      <c r="L123" s="217"/>
      <c r="M123" s="233">
        <v>1</v>
      </c>
      <c r="N123" s="233"/>
      <c r="O123" s="233"/>
      <c r="P123" s="221">
        <f t="shared" si="56"/>
        <v>0</v>
      </c>
      <c r="Q123" s="233">
        <v>1</v>
      </c>
      <c r="R123" s="233"/>
      <c r="S123" s="233"/>
      <c r="T123" s="221">
        <f t="shared" si="57"/>
        <v>0</v>
      </c>
      <c r="U123" s="233">
        <v>1</v>
      </c>
      <c r="V123" s="233"/>
      <c r="W123" s="233"/>
      <c r="X123" s="221">
        <f t="shared" si="58"/>
        <v>0</v>
      </c>
      <c r="Y123" s="233">
        <v>1</v>
      </c>
      <c r="Z123" s="233"/>
      <c r="AA123" s="233"/>
      <c r="AB123" s="221">
        <f t="shared" si="59"/>
        <v>0</v>
      </c>
      <c r="AC123" s="233">
        <v>1</v>
      </c>
      <c r="AD123" s="233"/>
      <c r="AE123" s="233"/>
      <c r="AF123" s="221">
        <f t="shared" si="60"/>
        <v>0</v>
      </c>
      <c r="AG123" s="233">
        <v>1</v>
      </c>
      <c r="AH123" s="233"/>
      <c r="AI123" s="233"/>
      <c r="AJ123" s="221">
        <f t="shared" si="61"/>
        <v>0</v>
      </c>
      <c r="AK123" s="233">
        <v>1</v>
      </c>
      <c r="AL123" s="233"/>
      <c r="AM123" s="233"/>
      <c r="AN123" s="341">
        <f t="shared" si="62"/>
        <v>0</v>
      </c>
      <c r="AO123" s="233">
        <v>1</v>
      </c>
      <c r="AP123" s="233"/>
      <c r="AQ123" s="233"/>
      <c r="AR123" s="342">
        <f t="shared" si="63"/>
        <v>0</v>
      </c>
      <c r="AS123" s="233">
        <v>1</v>
      </c>
      <c r="AT123" s="233"/>
      <c r="AU123" s="233"/>
      <c r="AV123" s="221">
        <f t="shared" si="64"/>
        <v>0</v>
      </c>
      <c r="AW123" s="233">
        <v>1</v>
      </c>
      <c r="AX123" s="233"/>
      <c r="AY123" s="233"/>
      <c r="AZ123" s="221">
        <f t="shared" si="67"/>
        <v>0</v>
      </c>
      <c r="BA123" s="205">
        <f t="shared" si="68"/>
        <v>0</v>
      </c>
      <c r="BB123" s="235">
        <v>0</v>
      </c>
      <c r="BC123" s="205">
        <f>BA123-BB123</f>
        <v>0</v>
      </c>
      <c r="BD123" s="205" t="str">
        <f t="shared" si="66"/>
        <v>geen actie</v>
      </c>
      <c r="BE123" s="201">
        <v>123</v>
      </c>
    </row>
    <row r="124" spans="1:57" ht="17.25" customHeight="1" x14ac:dyDescent="0.3">
      <c r="A124" s="201">
        <v>124</v>
      </c>
      <c r="B124" s="201" t="str">
        <f t="shared" si="52"/>
        <v>v</v>
      </c>
      <c r="C124" s="201"/>
      <c r="D124" s="254"/>
      <c r="E124" s="312"/>
      <c r="F124" s="337"/>
      <c r="G124" s="303"/>
      <c r="H124" s="229">
        <f t="shared" si="53"/>
        <v>0</v>
      </c>
      <c r="I124" s="338"/>
      <c r="J124" s="339">
        <f t="shared" si="54"/>
        <v>2019</v>
      </c>
      <c r="K124" s="205">
        <f t="shared" si="55"/>
        <v>0</v>
      </c>
      <c r="L124" s="217"/>
      <c r="M124" s="233">
        <v>1</v>
      </c>
      <c r="N124" s="233"/>
      <c r="O124" s="233"/>
      <c r="P124" s="221">
        <f t="shared" si="56"/>
        <v>0</v>
      </c>
      <c r="Q124" s="233">
        <v>1</v>
      </c>
      <c r="R124" s="233"/>
      <c r="S124" s="233"/>
      <c r="T124" s="221">
        <f t="shared" si="57"/>
        <v>0</v>
      </c>
      <c r="U124" s="233">
        <v>1</v>
      </c>
      <c r="V124" s="233"/>
      <c r="W124" s="233"/>
      <c r="X124" s="221">
        <f t="shared" si="58"/>
        <v>0</v>
      </c>
      <c r="Y124" s="233">
        <v>1</v>
      </c>
      <c r="Z124" s="233"/>
      <c r="AA124" s="233"/>
      <c r="AB124" s="221">
        <f t="shared" si="59"/>
        <v>0</v>
      </c>
      <c r="AC124" s="233">
        <v>1</v>
      </c>
      <c r="AD124" s="233"/>
      <c r="AE124" s="233"/>
      <c r="AF124" s="221">
        <f t="shared" si="60"/>
        <v>0</v>
      </c>
      <c r="AG124" s="233">
        <v>1</v>
      </c>
      <c r="AH124" s="233"/>
      <c r="AI124" s="233"/>
      <c r="AJ124" s="221">
        <f t="shared" si="61"/>
        <v>0</v>
      </c>
      <c r="AK124" s="233">
        <v>1</v>
      </c>
      <c r="AL124" s="233"/>
      <c r="AM124" s="233"/>
      <c r="AN124" s="341">
        <f t="shared" si="62"/>
        <v>0</v>
      </c>
      <c r="AO124" s="233">
        <v>1</v>
      </c>
      <c r="AP124" s="233"/>
      <c r="AQ124" s="233"/>
      <c r="AR124" s="342">
        <f t="shared" si="63"/>
        <v>0</v>
      </c>
      <c r="AS124" s="233">
        <v>1</v>
      </c>
      <c r="AT124" s="233"/>
      <c r="AU124" s="233"/>
      <c r="AV124" s="221">
        <f t="shared" si="64"/>
        <v>0</v>
      </c>
      <c r="AW124" s="233">
        <v>1</v>
      </c>
      <c r="AX124" s="233"/>
      <c r="AY124" s="233"/>
      <c r="AZ124" s="221">
        <f t="shared" si="67"/>
        <v>0</v>
      </c>
      <c r="BA124" s="205">
        <f t="shared" si="68"/>
        <v>0</v>
      </c>
      <c r="BB124" s="235">
        <v>0</v>
      </c>
      <c r="BC124" s="205">
        <f>BA124-BB124</f>
        <v>0</v>
      </c>
      <c r="BD124" s="205" t="str">
        <f t="shared" si="66"/>
        <v>geen actie</v>
      </c>
      <c r="BE124" s="201">
        <v>124</v>
      </c>
    </row>
    <row r="125" spans="1:57" ht="17.25" customHeight="1" x14ac:dyDescent="0.3">
      <c r="A125" s="201">
        <v>125</v>
      </c>
      <c r="B125" s="201" t="str">
        <f t="shared" si="52"/>
        <v>v</v>
      </c>
      <c r="C125" s="201"/>
      <c r="D125" s="254"/>
      <c r="E125" s="312"/>
      <c r="F125" s="337"/>
      <c r="G125" s="303"/>
      <c r="H125" s="229">
        <f t="shared" si="53"/>
        <v>0</v>
      </c>
      <c r="I125" s="338"/>
      <c r="J125" s="339">
        <f t="shared" si="54"/>
        <v>2019</v>
      </c>
      <c r="K125" s="205">
        <f t="shared" si="55"/>
        <v>0</v>
      </c>
      <c r="L125" s="217"/>
      <c r="M125" s="233">
        <v>1</v>
      </c>
      <c r="N125" s="233"/>
      <c r="O125" s="233"/>
      <c r="P125" s="221">
        <f t="shared" si="56"/>
        <v>0</v>
      </c>
      <c r="Q125" s="233">
        <v>1</v>
      </c>
      <c r="R125" s="233"/>
      <c r="S125" s="233"/>
      <c r="T125" s="221">
        <f t="shared" si="57"/>
        <v>0</v>
      </c>
      <c r="U125" s="233">
        <v>1</v>
      </c>
      <c r="V125" s="233"/>
      <c r="W125" s="233"/>
      <c r="X125" s="221">
        <f t="shared" si="58"/>
        <v>0</v>
      </c>
      <c r="Y125" s="233">
        <v>1</v>
      </c>
      <c r="Z125" s="233"/>
      <c r="AA125" s="233"/>
      <c r="AB125" s="221">
        <f t="shared" si="59"/>
        <v>0</v>
      </c>
      <c r="AC125" s="233">
        <v>1</v>
      </c>
      <c r="AD125" s="233"/>
      <c r="AE125" s="233"/>
      <c r="AF125" s="221">
        <f t="shared" si="60"/>
        <v>0</v>
      </c>
      <c r="AG125" s="233">
        <v>1</v>
      </c>
      <c r="AH125" s="233"/>
      <c r="AI125" s="233"/>
      <c r="AJ125" s="221">
        <f t="shared" si="61"/>
        <v>0</v>
      </c>
      <c r="AK125" s="233">
        <v>1</v>
      </c>
      <c r="AL125" s="233"/>
      <c r="AM125" s="233"/>
      <c r="AN125" s="341">
        <f t="shared" si="62"/>
        <v>0</v>
      </c>
      <c r="AO125" s="233">
        <v>1</v>
      </c>
      <c r="AP125" s="233"/>
      <c r="AQ125" s="233"/>
      <c r="AR125" s="342">
        <f t="shared" si="63"/>
        <v>0</v>
      </c>
      <c r="AS125" s="233">
        <v>1</v>
      </c>
      <c r="AT125" s="233"/>
      <c r="AU125" s="233"/>
      <c r="AV125" s="221">
        <f t="shared" si="64"/>
        <v>0</v>
      </c>
      <c r="AW125" s="233">
        <v>1</v>
      </c>
      <c r="AX125" s="233"/>
      <c r="AY125" s="233"/>
      <c r="AZ125" s="221">
        <f t="shared" si="67"/>
        <v>0</v>
      </c>
      <c r="BA125" s="205">
        <f t="shared" si="68"/>
        <v>0</v>
      </c>
      <c r="BB125" s="235">
        <v>0</v>
      </c>
      <c r="BC125" s="205">
        <v>0</v>
      </c>
      <c r="BD125" s="205" t="str">
        <f t="shared" si="66"/>
        <v>geen actie</v>
      </c>
      <c r="BE125" s="201">
        <v>125</v>
      </c>
    </row>
    <row r="126" spans="1:57" ht="17.25" customHeight="1" x14ac:dyDescent="0.3">
      <c r="A126" s="201">
        <v>1</v>
      </c>
      <c r="B126" s="201" t="str">
        <f t="shared" si="52"/>
        <v>v</v>
      </c>
      <c r="C126" s="201"/>
      <c r="D126" s="254"/>
      <c r="E126" s="312"/>
      <c r="F126" s="338"/>
      <c r="G126" s="303"/>
      <c r="H126" s="229"/>
      <c r="I126" s="206"/>
      <c r="J126" s="339">
        <f t="shared" si="54"/>
        <v>2019</v>
      </c>
      <c r="K126" s="205">
        <f t="shared" si="55"/>
        <v>0</v>
      </c>
      <c r="L126" s="217"/>
      <c r="M126" s="233">
        <v>1</v>
      </c>
      <c r="N126" s="233"/>
      <c r="O126" s="233"/>
      <c r="P126" s="221">
        <f t="shared" si="56"/>
        <v>0</v>
      </c>
      <c r="Q126" s="233">
        <v>1</v>
      </c>
      <c r="R126" s="233"/>
      <c r="S126" s="233"/>
      <c r="T126" s="221">
        <f t="shared" si="57"/>
        <v>0</v>
      </c>
      <c r="U126" s="233">
        <v>1</v>
      </c>
      <c r="V126" s="233"/>
      <c r="W126" s="233"/>
      <c r="X126" s="221">
        <f t="shared" si="58"/>
        <v>0</v>
      </c>
      <c r="Y126" s="233">
        <v>1</v>
      </c>
      <c r="Z126" s="233"/>
      <c r="AA126" s="233"/>
      <c r="AB126" s="221">
        <f t="shared" si="59"/>
        <v>0</v>
      </c>
      <c r="AC126" s="233">
        <v>1</v>
      </c>
      <c r="AD126" s="233"/>
      <c r="AE126" s="233"/>
      <c r="AF126" s="221">
        <f t="shared" si="60"/>
        <v>0</v>
      </c>
      <c r="AG126" s="233">
        <v>1</v>
      </c>
      <c r="AH126" s="233"/>
      <c r="AI126" s="233"/>
      <c r="AJ126" s="221">
        <f t="shared" si="61"/>
        <v>0</v>
      </c>
      <c r="AK126" s="233">
        <v>1</v>
      </c>
      <c r="AL126" s="233"/>
      <c r="AM126" s="233"/>
      <c r="AN126" s="341">
        <f t="shared" si="62"/>
        <v>0</v>
      </c>
      <c r="AO126" s="233">
        <v>1</v>
      </c>
      <c r="AP126" s="233"/>
      <c r="AQ126" s="233"/>
      <c r="AR126" s="342">
        <f t="shared" si="63"/>
        <v>0</v>
      </c>
      <c r="AS126" s="233">
        <v>1</v>
      </c>
      <c r="AT126" s="233"/>
      <c r="AU126" s="233"/>
      <c r="AV126" s="221">
        <f t="shared" si="64"/>
        <v>0</v>
      </c>
      <c r="AW126" s="233">
        <v>1</v>
      </c>
      <c r="AX126" s="233"/>
      <c r="AY126" s="233"/>
      <c r="AZ126" s="221">
        <f t="shared" si="67"/>
        <v>0</v>
      </c>
      <c r="BA126" s="205">
        <f t="shared" si="68"/>
        <v>0</v>
      </c>
      <c r="BB126" s="235">
        <v>0</v>
      </c>
      <c r="BC126" s="205">
        <f>BA126-BB126</f>
        <v>0</v>
      </c>
      <c r="BD126" s="205" t="str">
        <f t="shared" si="66"/>
        <v>geen actie</v>
      </c>
      <c r="BE126" s="201">
        <v>1</v>
      </c>
    </row>
    <row r="127" spans="1:57" ht="17.25" customHeight="1" x14ac:dyDescent="0.3">
      <c r="D127" s="236"/>
      <c r="AZ127" s="221"/>
      <c r="BE127" s="236"/>
    </row>
    <row r="128" spans="1:57" ht="17.25" customHeight="1" x14ac:dyDescent="0.3">
      <c r="D128" s="236"/>
      <c r="AZ128" s="221"/>
    </row>
    <row r="129" spans="7:57" s="202" customFormat="1" x14ac:dyDescent="0.3">
      <c r="G129" s="267"/>
      <c r="AZ129" s="221"/>
      <c r="BA129" s="236"/>
      <c r="BB129" s="269"/>
      <c r="BC129" s="236"/>
      <c r="BD129" s="236"/>
      <c r="BE129" s="268"/>
    </row>
    <row r="130" spans="7:57" s="202" customFormat="1" x14ac:dyDescent="0.3">
      <c r="G130" s="267"/>
      <c r="AZ130" s="221"/>
      <c r="BA130" s="236"/>
      <c r="BB130" s="269"/>
      <c r="BC130" s="236"/>
      <c r="BD130" s="236"/>
      <c r="BE130" s="268"/>
    </row>
    <row r="131" spans="7:57" s="202" customFormat="1" x14ac:dyDescent="0.3">
      <c r="G131" s="267"/>
      <c r="AZ131" s="221"/>
      <c r="BA131" s="236"/>
      <c r="BB131" s="269"/>
      <c r="BC131" s="236"/>
      <c r="BD131" s="236"/>
      <c r="BE131" s="268"/>
    </row>
    <row r="132" spans="7:57" s="202" customFormat="1" x14ac:dyDescent="0.3">
      <c r="G132" s="267"/>
      <c r="AZ132" s="221"/>
      <c r="BA132" s="236"/>
      <c r="BB132" s="269"/>
      <c r="BC132" s="236"/>
      <c r="BD132" s="236"/>
      <c r="BE132" s="268"/>
    </row>
    <row r="133" spans="7:57" s="202" customFormat="1" x14ac:dyDescent="0.3">
      <c r="G133" s="267"/>
      <c r="AZ133" s="221"/>
      <c r="BA133" s="236"/>
      <c r="BB133" s="269"/>
      <c r="BC133" s="236"/>
      <c r="BD133" s="236"/>
      <c r="BE133" s="268"/>
    </row>
    <row r="134" spans="7:57" s="202" customFormat="1" x14ac:dyDescent="0.3">
      <c r="G134" s="267"/>
      <c r="AZ134" s="221"/>
      <c r="BA134" s="236"/>
      <c r="BB134" s="269"/>
      <c r="BC134" s="236"/>
      <c r="BD134" s="236"/>
      <c r="BE134" s="268"/>
    </row>
    <row r="135" spans="7:57" s="202" customFormat="1" x14ac:dyDescent="0.3">
      <c r="G135" s="267"/>
      <c r="AZ135" s="221"/>
      <c r="BA135" s="236"/>
      <c r="BB135" s="269"/>
      <c r="BC135" s="236"/>
      <c r="BD135" s="236"/>
      <c r="BE135" s="268"/>
    </row>
    <row r="136" spans="7:57" s="202" customFormat="1" x14ac:dyDescent="0.3">
      <c r="G136" s="267"/>
      <c r="AZ136" s="221"/>
      <c r="BA136" s="236"/>
      <c r="BB136" s="269"/>
      <c r="BC136" s="236"/>
      <c r="BD136" s="236"/>
      <c r="BE136" s="268"/>
    </row>
    <row r="137" spans="7:57" s="202" customFormat="1" x14ac:dyDescent="0.3">
      <c r="G137" s="267"/>
      <c r="AZ137" s="221"/>
      <c r="BA137" s="236"/>
      <c r="BB137" s="269"/>
      <c r="BC137" s="236"/>
      <c r="BD137" s="236"/>
      <c r="BE137" s="268"/>
    </row>
    <row r="138" spans="7:57" s="202" customFormat="1" x14ac:dyDescent="0.3">
      <c r="G138" s="267"/>
      <c r="AZ138" s="221"/>
      <c r="BA138" s="236"/>
      <c r="BB138" s="269"/>
      <c r="BC138" s="236"/>
      <c r="BD138" s="236"/>
      <c r="BE138" s="268"/>
    </row>
    <row r="139" spans="7:57" s="202" customFormat="1" x14ac:dyDescent="0.3">
      <c r="G139" s="267"/>
      <c r="AZ139" s="221"/>
      <c r="BA139" s="236"/>
      <c r="BB139" s="269"/>
      <c r="BC139" s="236"/>
      <c r="BD139" s="236"/>
      <c r="BE139" s="268"/>
    </row>
    <row r="140" spans="7:57" s="202" customFormat="1" x14ac:dyDescent="0.3">
      <c r="G140" s="267"/>
      <c r="AZ140" s="221"/>
      <c r="BA140" s="236"/>
      <c r="BB140" s="269"/>
      <c r="BC140" s="236"/>
      <c r="BD140" s="236"/>
      <c r="BE140" s="268"/>
    </row>
    <row r="141" spans="7:57" s="202" customFormat="1" x14ac:dyDescent="0.3">
      <c r="G141" s="267"/>
      <c r="AZ141" s="221"/>
      <c r="BA141" s="236"/>
      <c r="BB141" s="269"/>
      <c r="BC141" s="236"/>
      <c r="BD141" s="236"/>
      <c r="BE141" s="268"/>
    </row>
    <row r="142" spans="7:57" s="202" customFormat="1" x14ac:dyDescent="0.3">
      <c r="G142" s="267"/>
      <c r="AZ142" s="221"/>
      <c r="BA142" s="236"/>
      <c r="BB142" s="269"/>
      <c r="BC142" s="236"/>
      <c r="BD142" s="236"/>
      <c r="BE142" s="268"/>
    </row>
    <row r="143" spans="7:57" s="202" customFormat="1" x14ac:dyDescent="0.3">
      <c r="G143" s="267"/>
      <c r="AZ143" s="221"/>
      <c r="BA143" s="236"/>
      <c r="BB143" s="269"/>
      <c r="BC143" s="236"/>
      <c r="BD143" s="236"/>
      <c r="BE143" s="268"/>
    </row>
    <row r="144" spans="7:57" s="202" customFormat="1" x14ac:dyDescent="0.3">
      <c r="G144" s="267"/>
      <c r="AZ144" s="221"/>
      <c r="BA144" s="236"/>
      <c r="BB144" s="269"/>
      <c r="BC144" s="236"/>
      <c r="BD144" s="236"/>
      <c r="BE144" s="268"/>
    </row>
    <row r="145" spans="7:52" s="202" customFormat="1" x14ac:dyDescent="0.3">
      <c r="G145" s="267"/>
      <c r="AZ145" s="221"/>
    </row>
    <row r="146" spans="7:52" s="202" customFormat="1" x14ac:dyDescent="0.3">
      <c r="G146" s="267"/>
      <c r="AZ146" s="221"/>
    </row>
    <row r="147" spans="7:52" s="202" customFormat="1" x14ac:dyDescent="0.3">
      <c r="G147" s="267"/>
      <c r="AZ147" s="221"/>
    </row>
    <row r="148" spans="7:52" s="202" customFormat="1" x14ac:dyDescent="0.3">
      <c r="G148" s="267"/>
      <c r="AZ148" s="221"/>
    </row>
    <row r="149" spans="7:52" s="202" customFormat="1" x14ac:dyDescent="0.3">
      <c r="G149" s="267"/>
      <c r="AZ149" s="221"/>
    </row>
    <row r="150" spans="7:52" s="202" customFormat="1" x14ac:dyDescent="0.3">
      <c r="G150" s="267"/>
      <c r="AZ150" s="221"/>
    </row>
    <row r="151" spans="7:52" s="202" customFormat="1" x14ac:dyDescent="0.3">
      <c r="G151" s="267"/>
      <c r="AZ151" s="221"/>
    </row>
    <row r="152" spans="7:52" s="202" customFormat="1" x14ac:dyDescent="0.3">
      <c r="G152" s="267"/>
      <c r="AZ152" s="221"/>
    </row>
    <row r="153" spans="7:52" s="202" customFormat="1" x14ac:dyDescent="0.3">
      <c r="G153" s="267"/>
      <c r="AZ153" s="221"/>
    </row>
    <row r="154" spans="7:52" s="202" customFormat="1" x14ac:dyDescent="0.3">
      <c r="G154" s="267"/>
      <c r="AZ154" s="221"/>
    </row>
    <row r="155" spans="7:52" s="202" customFormat="1" x14ac:dyDescent="0.3">
      <c r="G155" s="267"/>
      <c r="AZ155" s="221"/>
    </row>
    <row r="156" spans="7:52" s="202" customFormat="1" x14ac:dyDescent="0.3">
      <c r="G156" s="267"/>
      <c r="AZ156" s="221"/>
    </row>
    <row r="157" spans="7:52" s="202" customFormat="1" x14ac:dyDescent="0.3">
      <c r="G157" s="267"/>
      <c r="AZ157" s="221"/>
    </row>
    <row r="158" spans="7:52" s="202" customFormat="1" x14ac:dyDescent="0.3">
      <c r="G158" s="267"/>
      <c r="AZ158" s="221"/>
    </row>
    <row r="159" spans="7:52" s="202" customFormat="1" x14ac:dyDescent="0.3">
      <c r="G159" s="267"/>
      <c r="AZ159" s="221"/>
    </row>
    <row r="160" spans="7:52" s="202" customFormat="1" x14ac:dyDescent="0.3">
      <c r="G160" s="267"/>
      <c r="AZ160" s="221"/>
    </row>
    <row r="161" spans="7:52" s="202" customFormat="1" x14ac:dyDescent="0.3">
      <c r="G161" s="267"/>
      <c r="AZ161" s="221"/>
    </row>
    <row r="162" spans="7:52" s="202" customFormat="1" x14ac:dyDescent="0.3">
      <c r="G162" s="267"/>
      <c r="AZ162" s="221"/>
    </row>
    <row r="163" spans="7:52" s="202" customFormat="1" x14ac:dyDescent="0.3">
      <c r="G163" s="267"/>
      <c r="AZ163" s="221"/>
    </row>
    <row r="164" spans="7:52" s="202" customFormat="1" x14ac:dyDescent="0.3">
      <c r="G164" s="267"/>
      <c r="AZ164" s="221"/>
    </row>
    <row r="165" spans="7:52" s="202" customFormat="1" x14ac:dyDescent="0.3">
      <c r="G165" s="267"/>
      <c r="AZ165" s="221"/>
    </row>
    <row r="166" spans="7:52" s="202" customFormat="1" x14ac:dyDescent="0.3">
      <c r="G166" s="267"/>
      <c r="AZ166" s="221"/>
    </row>
    <row r="167" spans="7:52" s="202" customFormat="1" x14ac:dyDescent="0.3">
      <c r="G167" s="267"/>
      <c r="AZ167" s="221"/>
    </row>
    <row r="168" spans="7:52" s="202" customFormat="1" x14ac:dyDescent="0.3">
      <c r="G168" s="267"/>
      <c r="AZ168" s="221"/>
    </row>
    <row r="169" spans="7:52" s="202" customFormat="1" x14ac:dyDescent="0.3">
      <c r="G169" s="267"/>
      <c r="AZ169" s="221"/>
    </row>
    <row r="170" spans="7:52" s="202" customFormat="1" x14ac:dyDescent="0.3">
      <c r="G170" s="267"/>
      <c r="AZ170" s="221"/>
    </row>
    <row r="171" spans="7:52" s="202" customFormat="1" x14ac:dyDescent="0.3">
      <c r="G171" s="267"/>
      <c r="AZ171" s="221"/>
    </row>
    <row r="172" spans="7:52" s="202" customFormat="1" x14ac:dyDescent="0.3">
      <c r="G172" s="267"/>
      <c r="AZ172" s="221"/>
    </row>
    <row r="173" spans="7:52" s="202" customFormat="1" x14ac:dyDescent="0.3">
      <c r="G173" s="267"/>
      <c r="AZ173" s="221"/>
    </row>
    <row r="174" spans="7:52" s="202" customFormat="1" x14ac:dyDescent="0.3">
      <c r="G174" s="267"/>
      <c r="AZ174" s="221"/>
    </row>
    <row r="175" spans="7:52" s="202" customFormat="1" x14ac:dyDescent="0.3">
      <c r="G175" s="267"/>
      <c r="AZ175" s="221"/>
    </row>
    <row r="176" spans="7:52" s="202" customFormat="1" x14ac:dyDescent="0.3">
      <c r="G176" s="267"/>
      <c r="AZ176" s="221"/>
    </row>
    <row r="177" spans="7:52" s="202" customFormat="1" x14ac:dyDescent="0.3">
      <c r="G177" s="267"/>
      <c r="AZ177" s="221"/>
    </row>
    <row r="178" spans="7:52" s="202" customFormat="1" x14ac:dyDescent="0.3">
      <c r="G178" s="267"/>
      <c r="AZ178" s="221"/>
    </row>
    <row r="179" spans="7:52" s="202" customFormat="1" x14ac:dyDescent="0.3">
      <c r="G179" s="267"/>
      <c r="AZ179" s="221"/>
    </row>
    <row r="180" spans="7:52" s="202" customFormat="1" x14ac:dyDescent="0.3">
      <c r="G180" s="267"/>
      <c r="AZ180" s="221"/>
    </row>
    <row r="181" spans="7:52" s="202" customFormat="1" x14ac:dyDescent="0.3">
      <c r="G181" s="267"/>
      <c r="AZ181" s="221"/>
    </row>
    <row r="182" spans="7:52" s="202" customFormat="1" x14ac:dyDescent="0.3">
      <c r="G182" s="267"/>
      <c r="AZ182" s="221"/>
    </row>
    <row r="183" spans="7:52" s="202" customFormat="1" x14ac:dyDescent="0.3">
      <c r="G183" s="267"/>
      <c r="AZ183" s="221"/>
    </row>
    <row r="184" spans="7:52" s="202" customFormat="1" x14ac:dyDescent="0.3">
      <c r="G184" s="267"/>
      <c r="AZ184" s="221"/>
    </row>
    <row r="185" spans="7:52" s="202" customFormat="1" x14ac:dyDescent="0.3">
      <c r="G185" s="267"/>
      <c r="AZ185" s="221"/>
    </row>
    <row r="186" spans="7:52" s="202" customFormat="1" x14ac:dyDescent="0.3">
      <c r="G186" s="267"/>
      <c r="AZ186" s="221"/>
    </row>
    <row r="187" spans="7:52" s="202" customFormat="1" x14ac:dyDescent="0.3">
      <c r="G187" s="267"/>
      <c r="AZ187" s="221"/>
    </row>
    <row r="188" spans="7:52" s="202" customFormat="1" x14ac:dyDescent="0.3">
      <c r="G188" s="267"/>
      <c r="AZ188" s="221"/>
    </row>
  </sheetData>
  <sortState xmlns:xlrd2="http://schemas.microsoft.com/office/spreadsheetml/2017/richdata2" ref="A2:BE126">
    <sortCondition ref="E2:E126"/>
  </sortState>
  <conditionalFormatting sqref="BA2:BC126">
    <cfRule type="expression" dxfId="99" priority="9">
      <formula>NOT(ISERROR(SEARCH("diploma",BA2)))</formula>
    </cfRule>
    <cfRule type="expression" dxfId="98" priority="10">
      <formula>NOT(ISERROR(SEARCH("diploma",BA2)))</formula>
    </cfRule>
  </conditionalFormatting>
  <conditionalFormatting sqref="B2:B126">
    <cfRule type="cellIs" dxfId="97" priority="11" operator="equal">
      <formula>"v"</formula>
    </cfRule>
    <cfRule type="cellIs" dxfId="96" priority="12" operator="equal">
      <formula>"x"</formula>
    </cfRule>
  </conditionalFormatting>
  <conditionalFormatting sqref="Q1">
    <cfRule type="cellIs" dxfId="95" priority="13" operator="between">
      <formula>0</formula>
      <formula>200</formula>
    </cfRule>
  </conditionalFormatting>
  <conditionalFormatting sqref="W1">
    <cfRule type="cellIs" dxfId="94" priority="14" operator="between">
      <formula>1</formula>
      <formula>200</formula>
    </cfRule>
  </conditionalFormatting>
  <conditionalFormatting sqref="U1">
    <cfRule type="cellIs" dxfId="93" priority="15" operator="between">
      <formula>0</formula>
      <formula>200</formula>
    </cfRule>
  </conditionalFormatting>
  <conditionalFormatting sqref="Y1">
    <cfRule type="cellIs" dxfId="92" priority="16" operator="between">
      <formula>0</formula>
      <formula>200</formula>
    </cfRule>
  </conditionalFormatting>
  <conditionalFormatting sqref="AC1">
    <cfRule type="cellIs" dxfId="91" priority="17" operator="between">
      <formula>0</formula>
      <formula>200</formula>
    </cfRule>
  </conditionalFormatting>
  <conditionalFormatting sqref="AG1">
    <cfRule type="cellIs" dxfId="90" priority="18" operator="between">
      <formula>0</formula>
      <formula>200</formula>
    </cfRule>
  </conditionalFormatting>
  <conditionalFormatting sqref="AK1">
    <cfRule type="cellIs" dxfId="89" priority="19" operator="between">
      <formula>0</formula>
      <formula>200</formula>
    </cfRule>
  </conditionalFormatting>
  <conditionalFormatting sqref="AO1">
    <cfRule type="cellIs" dxfId="88" priority="20" operator="between">
      <formula>0</formula>
      <formula>200</formula>
    </cfRule>
  </conditionalFormatting>
  <conditionalFormatting sqref="AS1">
    <cfRule type="cellIs" dxfId="87" priority="21" operator="between">
      <formula>0</formula>
      <formula>200</formula>
    </cfRule>
  </conditionalFormatting>
  <conditionalFormatting sqref="AW1">
    <cfRule type="cellIs" dxfId="86" priority="22" operator="between">
      <formula>0</formula>
      <formula>200</formula>
    </cfRule>
  </conditionalFormatting>
  <conditionalFormatting sqref="M1:AZ1 M5:AZ1048576 M4:AF4 AJ4:AZ4 M3:AZ3 M2:AF2 AJ2:AZ2">
    <cfRule type="cellIs" dxfId="85" priority="23" operator="greaterThan">
      <formula>150</formula>
    </cfRule>
  </conditionalFormatting>
  <conditionalFormatting sqref="BD2:BD126">
    <cfRule type="containsText" dxfId="84" priority="7" operator="containsText" text="geen actie">
      <formula>NOT(ISERROR(SEARCH("geen actie",BD2)))</formula>
    </cfRule>
    <cfRule type="containsText" dxfId="83" priority="8" operator="containsText" text="diploma">
      <formula>NOT(ISERROR(SEARCH("diploma",BD2)))</formula>
    </cfRule>
  </conditionalFormatting>
  <conditionalFormatting sqref="J2:J126">
    <cfRule type="cellIs" dxfId="82" priority="4" operator="equal">
      <formula>12</formula>
    </cfRule>
    <cfRule type="cellIs" dxfId="81" priority="5" operator="lessThan">
      <formula>12</formula>
    </cfRule>
    <cfRule type="cellIs" dxfId="80" priority="6" operator="greaterThan">
      <formula>12</formula>
    </cfRule>
  </conditionalFormatting>
  <conditionalFormatting sqref="F2:F126">
    <cfRule type="cellIs" dxfId="79" priority="3" operator="lessThan">
      <formula>1000</formula>
    </cfRule>
  </conditionalFormatting>
  <conditionalFormatting sqref="AG4:AI4">
    <cfRule type="cellIs" dxfId="78" priority="2" operator="greaterThan">
      <formula>150</formula>
    </cfRule>
  </conditionalFormatting>
  <conditionalFormatting sqref="AG2:AI2">
    <cfRule type="cellIs" dxfId="77" priority="1" operator="greaterThan">
      <formula>150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theme="5" tint="-0.499984740745262"/>
  </sheetPr>
  <dimension ref="A1:AU202"/>
  <sheetViews>
    <sheetView topLeftCell="A52" zoomScale="110" zoomScaleNormal="110" workbookViewId="0">
      <selection activeCell="S60" sqref="S60"/>
    </sheetView>
  </sheetViews>
  <sheetFormatPr defaultColWidth="8.88671875" defaultRowHeight="13.2" x14ac:dyDescent="0.25"/>
  <cols>
    <col min="1" max="1" width="27.109375" customWidth="1"/>
    <col min="2" max="14" width="4.33203125" customWidth="1"/>
    <col min="15" max="22" width="6.109375" customWidth="1"/>
    <col min="23" max="23" width="8.33203125" style="152" customWidth="1"/>
    <col min="24" max="24" width="4.44140625" customWidth="1"/>
    <col min="25" max="25" width="4.33203125" customWidth="1"/>
    <col min="26" max="30" width="4.109375" customWidth="1"/>
    <col min="31" max="31" width="4" customWidth="1"/>
    <col min="32" max="32" width="3.33203125" customWidth="1"/>
    <col min="33" max="33" width="3.6640625" customWidth="1"/>
    <col min="34" max="34" width="4.33203125" customWidth="1"/>
    <col min="35" max="35" width="4" customWidth="1"/>
    <col min="36" max="37" width="3.88671875" customWidth="1"/>
    <col min="38" max="38" width="3.6640625" customWidth="1"/>
    <col min="39" max="39" width="3.88671875" customWidth="1"/>
    <col min="40" max="40" width="4.109375" customWidth="1"/>
    <col min="41" max="41" width="3.6640625" customWidth="1"/>
    <col min="42" max="42" width="4" customWidth="1"/>
    <col min="43" max="43" width="4.109375" customWidth="1"/>
    <col min="44" max="44" width="4.44140625" customWidth="1"/>
    <col min="45" max="45" width="5.109375" customWidth="1"/>
  </cols>
  <sheetData>
    <row r="1" spans="1:47" ht="90" customHeight="1" x14ac:dyDescent="0.55000000000000004">
      <c r="A1" s="57"/>
      <c r="B1" s="115" t="s">
        <v>153</v>
      </c>
      <c r="X1" s="168">
        <v>1</v>
      </c>
      <c r="Y1" s="168">
        <v>2</v>
      </c>
      <c r="Z1" s="168">
        <v>1</v>
      </c>
      <c r="AA1" s="168">
        <v>1</v>
      </c>
      <c r="AB1" s="168">
        <v>2</v>
      </c>
      <c r="AC1" s="168">
        <v>2</v>
      </c>
      <c r="AD1" s="168">
        <v>1</v>
      </c>
      <c r="AE1" s="168">
        <v>2</v>
      </c>
    </row>
    <row r="2" spans="1:47" ht="13.8" thickBot="1" x14ac:dyDescent="0.3"/>
    <row r="3" spans="1:47" ht="107.25" customHeight="1" thickBot="1" x14ac:dyDescent="0.55000000000000004">
      <c r="A3" s="612" t="s">
        <v>160</v>
      </c>
      <c r="B3" s="624"/>
      <c r="C3" s="605" t="s">
        <v>155</v>
      </c>
      <c r="D3" s="606"/>
      <c r="E3" s="607"/>
      <c r="F3" s="607"/>
      <c r="G3" s="607"/>
      <c r="H3" s="607"/>
      <c r="I3" s="607"/>
      <c r="J3" s="608"/>
      <c r="K3" s="609"/>
      <c r="L3" s="610">
        <v>2</v>
      </c>
      <c r="M3" s="611"/>
      <c r="N3" s="119" t="s">
        <v>69</v>
      </c>
      <c r="O3" s="595" t="s">
        <v>157</v>
      </c>
      <c r="P3" s="596"/>
      <c r="Q3" s="595" t="s">
        <v>156</v>
      </c>
      <c r="R3" s="596"/>
      <c r="S3" s="595" t="s">
        <v>73</v>
      </c>
      <c r="T3" s="596"/>
      <c r="U3" s="619" t="s">
        <v>7</v>
      </c>
      <c r="V3" s="620"/>
      <c r="W3" s="153" t="s">
        <v>143</v>
      </c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</row>
    <row r="4" spans="1:47" ht="16.2" thickBot="1" x14ac:dyDescent="0.35">
      <c r="A4" s="147" t="s">
        <v>100</v>
      </c>
      <c r="B4" s="144"/>
      <c r="C4" s="117">
        <v>1</v>
      </c>
      <c r="D4" s="118">
        <v>2</v>
      </c>
      <c r="E4" s="118">
        <v>3</v>
      </c>
      <c r="F4" s="118">
        <v>4</v>
      </c>
      <c r="G4" s="118">
        <v>5</v>
      </c>
      <c r="H4" s="118">
        <v>6</v>
      </c>
      <c r="I4" s="118">
        <v>7</v>
      </c>
      <c r="J4" s="118">
        <v>8</v>
      </c>
      <c r="K4" s="118">
        <v>9</v>
      </c>
      <c r="L4" s="55">
        <v>10</v>
      </c>
      <c r="M4" s="55">
        <v>11</v>
      </c>
      <c r="N4" s="56">
        <v>12</v>
      </c>
      <c r="O4" s="108" t="s">
        <v>99</v>
      </c>
      <c r="P4" s="109" t="s">
        <v>101</v>
      </c>
      <c r="Q4" s="110" t="s">
        <v>99</v>
      </c>
      <c r="R4" s="56" t="s">
        <v>101</v>
      </c>
      <c r="S4" s="110" t="s">
        <v>99</v>
      </c>
      <c r="T4" s="54" t="s">
        <v>101</v>
      </c>
      <c r="U4" s="621"/>
      <c r="V4" s="622"/>
      <c r="X4" s="7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7" ht="16.2" thickBot="1" x14ac:dyDescent="0.35">
      <c r="A5" s="164"/>
      <c r="B5" s="149">
        <v>1</v>
      </c>
      <c r="C5" s="11"/>
      <c r="D5" s="12"/>
      <c r="E5" s="12"/>
      <c r="F5" s="12"/>
      <c r="G5" s="13"/>
      <c r="H5" s="13"/>
      <c r="I5" s="13"/>
      <c r="J5" s="14"/>
      <c r="K5" s="14"/>
      <c r="L5" s="14"/>
      <c r="M5" s="14"/>
      <c r="N5" s="15"/>
      <c r="O5" s="16"/>
      <c r="P5" s="17"/>
      <c r="Q5" s="16"/>
      <c r="R5" s="17"/>
      <c r="S5" s="16"/>
      <c r="T5" s="113"/>
      <c r="U5" s="589"/>
      <c r="V5" s="590"/>
      <c r="X5" s="7"/>
      <c r="Y5" s="9"/>
      <c r="Z5" s="9"/>
      <c r="AA5" s="9"/>
      <c r="AB5" s="9"/>
      <c r="AC5" s="9"/>
      <c r="AD5" s="9"/>
      <c r="AE5" s="9"/>
      <c r="AF5" s="59" t="s">
        <v>88</v>
      </c>
      <c r="AG5" s="59"/>
      <c r="AH5" s="60"/>
      <c r="AI5" s="59"/>
      <c r="AJ5" s="59"/>
      <c r="AK5" s="59"/>
      <c r="AL5" s="61"/>
      <c r="AM5" s="61"/>
      <c r="AN5" s="61"/>
      <c r="AU5">
        <v>1</v>
      </c>
    </row>
    <row r="6" spans="1:47" ht="16.2" thickBot="1" x14ac:dyDescent="0.35">
      <c r="A6" s="148"/>
      <c r="B6" s="150">
        <v>2</v>
      </c>
      <c r="C6" s="18"/>
      <c r="D6" s="19"/>
      <c r="E6" s="20"/>
      <c r="F6" s="20"/>
      <c r="G6" s="21"/>
      <c r="H6" s="21"/>
      <c r="I6" s="21"/>
      <c r="J6" s="22"/>
      <c r="K6" s="22"/>
      <c r="L6" s="22"/>
      <c r="M6" s="22"/>
      <c r="N6" s="15"/>
      <c r="O6" s="16"/>
      <c r="P6" s="17"/>
      <c r="Q6" s="16"/>
      <c r="R6" s="17"/>
      <c r="S6" s="16"/>
      <c r="T6" s="113"/>
      <c r="U6" s="589"/>
      <c r="V6" s="590"/>
      <c r="X6" s="79" t="s">
        <v>47</v>
      </c>
      <c r="Y6" s="80" t="s">
        <v>132</v>
      </c>
      <c r="Z6" s="81" t="s">
        <v>128</v>
      </c>
      <c r="AA6" s="81" t="s">
        <v>65</v>
      </c>
      <c r="AB6" s="81" t="s">
        <v>127</v>
      </c>
      <c r="AC6" s="81" t="s">
        <v>139</v>
      </c>
      <c r="AD6" s="82" t="s">
        <v>76</v>
      </c>
      <c r="AE6" s="83"/>
      <c r="AF6" s="83"/>
      <c r="AG6" s="83"/>
      <c r="AH6" s="83"/>
      <c r="AI6" s="83"/>
      <c r="AJ6" s="83"/>
      <c r="AK6" s="83"/>
      <c r="AL6" s="84"/>
      <c r="AM6" s="43"/>
      <c r="AN6" s="61"/>
      <c r="AU6">
        <v>2</v>
      </c>
    </row>
    <row r="7" spans="1:47" ht="16.2" thickBot="1" x14ac:dyDescent="0.35">
      <c r="A7" s="148"/>
      <c r="B7" s="149">
        <v>3</v>
      </c>
      <c r="C7" s="18"/>
      <c r="D7" s="20"/>
      <c r="E7" s="19"/>
      <c r="F7" s="20"/>
      <c r="G7" s="21"/>
      <c r="H7" s="21"/>
      <c r="I7" s="21"/>
      <c r="J7" s="22"/>
      <c r="K7" s="22"/>
      <c r="L7" s="22"/>
      <c r="M7" s="22"/>
      <c r="N7" s="15"/>
      <c r="O7" s="16"/>
      <c r="P7" s="17"/>
      <c r="Q7" s="16"/>
      <c r="R7" s="17"/>
      <c r="S7" s="16"/>
      <c r="T7" s="113"/>
      <c r="U7" s="589"/>
      <c r="V7" s="590"/>
      <c r="X7" s="85" t="s">
        <v>54</v>
      </c>
      <c r="Y7" s="86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4"/>
      <c r="AM7" s="43"/>
      <c r="AN7" s="61"/>
      <c r="AU7">
        <v>3</v>
      </c>
    </row>
    <row r="8" spans="1:47" ht="15.6" x14ac:dyDescent="0.3">
      <c r="A8" s="148"/>
      <c r="B8" s="150">
        <v>4</v>
      </c>
      <c r="C8" s="18"/>
      <c r="D8" s="20"/>
      <c r="E8" s="20"/>
      <c r="F8" s="19"/>
      <c r="G8" s="21"/>
      <c r="H8" s="21"/>
      <c r="I8" s="21"/>
      <c r="J8" s="22"/>
      <c r="K8" s="22"/>
      <c r="L8" s="22"/>
      <c r="M8" s="22"/>
      <c r="N8" s="15"/>
      <c r="O8" s="16"/>
      <c r="P8" s="17"/>
      <c r="Q8" s="16"/>
      <c r="R8" s="17"/>
      <c r="S8" s="16"/>
      <c r="T8" s="113"/>
      <c r="U8" s="589"/>
      <c r="V8" s="590"/>
      <c r="X8" s="87" t="s">
        <v>10</v>
      </c>
      <c r="Y8" s="88" t="s">
        <v>76</v>
      </c>
      <c r="Z8" s="88" t="s">
        <v>139</v>
      </c>
      <c r="AA8" s="88" t="s">
        <v>25</v>
      </c>
      <c r="AB8" s="88" t="s">
        <v>128</v>
      </c>
      <c r="AC8" s="88" t="s">
        <v>74</v>
      </c>
      <c r="AD8" s="88" t="s">
        <v>65</v>
      </c>
      <c r="AE8" s="88" t="s">
        <v>28</v>
      </c>
      <c r="AF8" s="88" t="s">
        <v>68</v>
      </c>
      <c r="AG8" s="88" t="s">
        <v>129</v>
      </c>
      <c r="AH8" s="88" t="s">
        <v>3</v>
      </c>
      <c r="AI8" s="89"/>
      <c r="AJ8" s="90"/>
      <c r="AK8" s="90"/>
      <c r="AL8" s="90"/>
      <c r="AM8" s="62"/>
      <c r="AN8" s="63"/>
      <c r="AU8">
        <v>4</v>
      </c>
    </row>
    <row r="9" spans="1:47" ht="15.6" x14ac:dyDescent="0.3">
      <c r="A9" s="148"/>
      <c r="B9" s="149">
        <v>5</v>
      </c>
      <c r="C9" s="23"/>
      <c r="D9" s="21"/>
      <c r="E9" s="21"/>
      <c r="F9" s="21"/>
      <c r="G9" s="19"/>
      <c r="H9" s="20"/>
      <c r="I9" s="20"/>
      <c r="J9" s="24"/>
      <c r="K9" s="24"/>
      <c r="L9" s="24"/>
      <c r="M9" s="24"/>
      <c r="N9" s="25"/>
      <c r="O9" s="16"/>
      <c r="P9" s="17"/>
      <c r="Q9" s="16"/>
      <c r="R9" s="17"/>
      <c r="S9" s="16"/>
      <c r="T9" s="113"/>
      <c r="U9" s="589"/>
      <c r="V9" s="590"/>
      <c r="X9" s="84" t="s">
        <v>39</v>
      </c>
      <c r="Y9" s="84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90"/>
      <c r="AK9" s="90"/>
      <c r="AL9" s="90"/>
      <c r="AM9" s="62"/>
      <c r="AN9" s="63"/>
    </row>
    <row r="10" spans="1:47" ht="15.6" x14ac:dyDescent="0.3">
      <c r="A10" s="148"/>
      <c r="B10" s="150">
        <v>6</v>
      </c>
      <c r="C10" s="23"/>
      <c r="D10" s="21"/>
      <c r="E10" s="21"/>
      <c r="F10" s="21"/>
      <c r="G10" s="20"/>
      <c r="H10" s="19"/>
      <c r="I10" s="20"/>
      <c r="J10" s="24"/>
      <c r="K10" s="24"/>
      <c r="L10" s="24"/>
      <c r="M10" s="24"/>
      <c r="N10" s="25"/>
      <c r="O10" s="16"/>
      <c r="P10" s="17"/>
      <c r="Q10" s="16"/>
      <c r="R10" s="17"/>
      <c r="S10" s="16"/>
      <c r="T10" s="113"/>
      <c r="U10" s="589"/>
      <c r="V10" s="590"/>
      <c r="X10" s="86"/>
      <c r="Y10" s="86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90"/>
      <c r="AK10" s="90"/>
      <c r="AL10" s="90"/>
      <c r="AM10" s="62"/>
      <c r="AN10" s="63"/>
    </row>
    <row r="11" spans="1:47" ht="15.6" x14ac:dyDescent="0.3">
      <c r="A11" s="148"/>
      <c r="B11" s="149">
        <v>7</v>
      </c>
      <c r="C11" s="23"/>
      <c r="D11" s="21"/>
      <c r="E11" s="21"/>
      <c r="F11" s="21"/>
      <c r="G11" s="20"/>
      <c r="H11" s="20"/>
      <c r="I11" s="19"/>
      <c r="J11" s="26"/>
      <c r="K11" s="26"/>
      <c r="L11" s="26"/>
      <c r="M11" s="26"/>
      <c r="N11" s="27"/>
      <c r="O11" s="16"/>
      <c r="P11" s="17"/>
      <c r="Q11" s="16"/>
      <c r="R11" s="17"/>
      <c r="S11" s="16"/>
      <c r="T11" s="113"/>
      <c r="U11" s="589"/>
      <c r="V11" s="590"/>
      <c r="X11" s="91" t="s">
        <v>54</v>
      </c>
      <c r="Y11" s="92" t="s">
        <v>109</v>
      </c>
      <c r="Z11" s="92" t="s">
        <v>28</v>
      </c>
      <c r="AA11" s="92" t="s">
        <v>139</v>
      </c>
      <c r="AB11" s="92" t="s">
        <v>42</v>
      </c>
      <c r="AC11" s="92" t="s">
        <v>50</v>
      </c>
      <c r="AD11" s="92" t="s">
        <v>128</v>
      </c>
      <c r="AE11" s="92" t="s">
        <v>132</v>
      </c>
      <c r="AF11" s="92" t="s">
        <v>51</v>
      </c>
      <c r="AG11" s="92" t="s">
        <v>110</v>
      </c>
      <c r="AH11" s="92" t="s">
        <v>65</v>
      </c>
      <c r="AI11" s="92" t="s">
        <v>3</v>
      </c>
      <c r="AJ11" s="93" t="s">
        <v>61</v>
      </c>
      <c r="AK11" s="92" t="s">
        <v>76</v>
      </c>
      <c r="AL11" s="92" t="s">
        <v>62</v>
      </c>
      <c r="AM11" s="92" t="s">
        <v>63</v>
      </c>
    </row>
    <row r="12" spans="1:47" ht="15.6" x14ac:dyDescent="0.3">
      <c r="A12" s="148"/>
      <c r="B12" s="150">
        <v>8</v>
      </c>
      <c r="C12" s="28"/>
      <c r="D12" s="29"/>
      <c r="E12" s="29"/>
      <c r="F12" s="29"/>
      <c r="G12" s="30"/>
      <c r="H12" s="30"/>
      <c r="I12" s="31"/>
      <c r="J12" s="32"/>
      <c r="K12" s="33"/>
      <c r="L12" s="33"/>
      <c r="M12" s="33"/>
      <c r="N12" s="27"/>
      <c r="O12" s="16"/>
      <c r="P12" s="17"/>
      <c r="Q12" s="16"/>
      <c r="R12" s="17"/>
      <c r="S12" s="16"/>
      <c r="T12" s="113"/>
      <c r="U12" s="589"/>
      <c r="V12" s="590"/>
      <c r="X12" s="84" t="s">
        <v>52</v>
      </c>
      <c r="AF12" s="84"/>
      <c r="AG12" s="84"/>
      <c r="AH12" s="84"/>
      <c r="AI12" s="84"/>
      <c r="AJ12" s="84"/>
      <c r="AK12" s="83"/>
      <c r="AL12" s="83"/>
      <c r="AM12" s="66"/>
      <c r="AN12" s="59"/>
    </row>
    <row r="13" spans="1:47" ht="16.2" thickBot="1" x14ac:dyDescent="0.35">
      <c r="A13" s="148"/>
      <c r="B13" s="149">
        <v>9</v>
      </c>
      <c r="C13" s="28"/>
      <c r="D13" s="29"/>
      <c r="E13" s="29"/>
      <c r="F13" s="29"/>
      <c r="G13" s="30"/>
      <c r="H13" s="30"/>
      <c r="I13" s="31"/>
      <c r="J13" s="33"/>
      <c r="K13" s="32"/>
      <c r="L13" s="33"/>
      <c r="M13" s="33"/>
      <c r="N13" s="27"/>
      <c r="O13" s="16"/>
      <c r="P13" s="17"/>
      <c r="Q13" s="16"/>
      <c r="R13" s="17"/>
      <c r="S13" s="16"/>
      <c r="T13" s="113"/>
      <c r="U13" s="589"/>
      <c r="V13" s="590"/>
      <c r="X13" s="86"/>
      <c r="Y13" s="86"/>
      <c r="Z13" s="83"/>
      <c r="AA13" s="83"/>
      <c r="AB13" s="83"/>
      <c r="AC13" s="83"/>
      <c r="AD13" s="83"/>
      <c r="AE13" s="83"/>
      <c r="AF13" s="83"/>
      <c r="AG13" s="84"/>
      <c r="AH13" s="84"/>
      <c r="AI13" s="84"/>
      <c r="AJ13" s="84"/>
      <c r="AK13" s="84"/>
      <c r="AL13" s="83"/>
      <c r="AM13" s="66"/>
      <c r="AN13" s="59"/>
    </row>
    <row r="14" spans="1:47" ht="16.2" thickBot="1" x14ac:dyDescent="0.35">
      <c r="A14" s="148"/>
      <c r="B14" s="150">
        <v>10</v>
      </c>
      <c r="C14" s="28"/>
      <c r="D14" s="29"/>
      <c r="E14" s="29"/>
      <c r="F14" s="29"/>
      <c r="G14" s="30"/>
      <c r="H14" s="30"/>
      <c r="I14" s="31"/>
      <c r="J14" s="33"/>
      <c r="K14" s="33"/>
      <c r="L14" s="32"/>
      <c r="M14" s="33"/>
      <c r="N14" s="27"/>
      <c r="O14" s="16"/>
      <c r="P14" s="17"/>
      <c r="Q14" s="16"/>
      <c r="R14" s="17"/>
      <c r="S14" s="16"/>
      <c r="T14" s="113"/>
      <c r="U14" s="589"/>
      <c r="V14" s="590"/>
      <c r="X14" s="79" t="s">
        <v>64</v>
      </c>
      <c r="Y14" s="92" t="s">
        <v>132</v>
      </c>
      <c r="Z14" s="92" t="s">
        <v>28</v>
      </c>
      <c r="AA14" s="92" t="s">
        <v>62</v>
      </c>
      <c r="AB14" s="92" t="s">
        <v>98</v>
      </c>
      <c r="AC14" s="92" t="s">
        <v>74</v>
      </c>
      <c r="AD14" s="92" t="s">
        <v>128</v>
      </c>
      <c r="AE14" s="92" t="s">
        <v>108</v>
      </c>
      <c r="AF14" s="92" t="s">
        <v>25</v>
      </c>
      <c r="AG14" s="92" t="s">
        <v>72</v>
      </c>
      <c r="AH14" s="92" t="s">
        <v>110</v>
      </c>
      <c r="AI14" s="92" t="s">
        <v>67</v>
      </c>
      <c r="AJ14" s="92" t="s">
        <v>1</v>
      </c>
      <c r="AK14" s="92" t="s">
        <v>135</v>
      </c>
      <c r="AL14" s="92" t="s">
        <v>96</v>
      </c>
      <c r="AM14" s="92" t="s">
        <v>129</v>
      </c>
      <c r="AN14" s="92" t="s">
        <v>109</v>
      </c>
      <c r="AO14" s="92" t="s">
        <v>127</v>
      </c>
      <c r="AP14" s="92" t="s">
        <v>8</v>
      </c>
      <c r="AQ14" s="92" t="s">
        <v>48</v>
      </c>
      <c r="AR14" s="92" t="s">
        <v>76</v>
      </c>
      <c r="AS14" s="92" t="s">
        <v>142</v>
      </c>
    </row>
    <row r="15" spans="1:47" ht="15.6" x14ac:dyDescent="0.3">
      <c r="A15" s="148"/>
      <c r="B15" s="149">
        <v>11</v>
      </c>
      <c r="C15" s="28"/>
      <c r="D15" s="29"/>
      <c r="E15" s="29"/>
      <c r="F15" s="29"/>
      <c r="G15" s="30"/>
      <c r="H15" s="30"/>
      <c r="I15" s="31"/>
      <c r="J15" s="33"/>
      <c r="K15" s="33"/>
      <c r="L15" s="33"/>
      <c r="M15" s="32"/>
      <c r="N15" s="27"/>
      <c r="O15" s="16"/>
      <c r="P15" s="17"/>
      <c r="Q15" s="16"/>
      <c r="R15" s="17"/>
      <c r="S15" s="16"/>
      <c r="T15" s="113"/>
      <c r="U15" s="589"/>
      <c r="V15" s="590"/>
      <c r="X15" s="90" t="s">
        <v>71</v>
      </c>
      <c r="AI15" s="89"/>
      <c r="AJ15" s="89"/>
      <c r="AK15" s="89"/>
      <c r="AL15" s="89"/>
      <c r="AM15" s="172"/>
      <c r="AN15" s="9"/>
    </row>
    <row r="16" spans="1:47" ht="16.2" thickBot="1" x14ac:dyDescent="0.35">
      <c r="A16" s="165"/>
      <c r="B16" s="151">
        <v>12</v>
      </c>
      <c r="C16" s="34"/>
      <c r="D16" s="35"/>
      <c r="E16" s="35"/>
      <c r="F16" s="35"/>
      <c r="G16" s="36"/>
      <c r="H16" s="36"/>
      <c r="I16" s="36"/>
      <c r="J16" s="37"/>
      <c r="K16" s="37"/>
      <c r="L16" s="37"/>
      <c r="M16" s="37"/>
      <c r="N16" s="38"/>
      <c r="O16" s="39"/>
      <c r="P16" s="40"/>
      <c r="Q16" s="39"/>
      <c r="R16" s="40"/>
      <c r="S16" s="39"/>
      <c r="T16" s="114"/>
      <c r="U16" s="591"/>
      <c r="V16" s="592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44"/>
      <c r="AN16" s="68"/>
    </row>
    <row r="17" spans="1:45" ht="15.6" x14ac:dyDescent="0.3">
      <c r="A17" s="146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0"/>
      <c r="P17" s="10"/>
      <c r="Q17" s="10"/>
      <c r="R17" s="10"/>
      <c r="S17" s="10"/>
      <c r="T17" s="10"/>
      <c r="U17" s="120"/>
      <c r="V17" s="120"/>
      <c r="X17" s="95" t="s">
        <v>56</v>
      </c>
      <c r="Y17" s="92" t="s">
        <v>128</v>
      </c>
      <c r="Z17" s="92" t="s">
        <v>42</v>
      </c>
      <c r="AA17" s="92" t="s">
        <v>12</v>
      </c>
      <c r="AB17" s="92" t="s">
        <v>13</v>
      </c>
      <c r="AC17" s="92" t="s">
        <v>76</v>
      </c>
      <c r="AD17" s="92" t="s">
        <v>139</v>
      </c>
      <c r="AE17" s="92" t="s">
        <v>61</v>
      </c>
      <c r="AF17" s="92" t="s">
        <v>20</v>
      </c>
      <c r="AG17" s="92" t="s">
        <v>68</v>
      </c>
      <c r="AH17" s="92" t="s">
        <v>90</v>
      </c>
      <c r="AI17" s="92" t="s">
        <v>79</v>
      </c>
      <c r="AJ17" s="92" t="s">
        <v>108</v>
      </c>
      <c r="AK17" s="92" t="s">
        <v>3</v>
      </c>
      <c r="AL17" s="92" t="s">
        <v>134</v>
      </c>
      <c r="AM17" s="44"/>
      <c r="AN17" s="68"/>
    </row>
    <row r="18" spans="1:45" ht="15.6" x14ac:dyDescent="0.3">
      <c r="A18" s="84" t="s">
        <v>151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155"/>
      <c r="X18" s="84" t="s">
        <v>44</v>
      </c>
      <c r="AM18" s="44"/>
      <c r="AN18" s="68"/>
    </row>
    <row r="19" spans="1:45" ht="15.6" x14ac:dyDescent="0.3">
      <c r="A19" s="14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43"/>
      <c r="Q19" s="61"/>
      <c r="R19" s="4"/>
      <c r="S19" s="4"/>
      <c r="T19" s="4"/>
      <c r="U19" s="4"/>
      <c r="V19" s="4"/>
      <c r="W19" s="155"/>
      <c r="X19" s="84"/>
      <c r="Y19" s="92" t="s">
        <v>38</v>
      </c>
      <c r="Z19" s="92" t="s">
        <v>62</v>
      </c>
      <c r="AA19" s="92" t="s">
        <v>26</v>
      </c>
      <c r="AB19" s="92" t="s">
        <v>74</v>
      </c>
      <c r="AC19" s="92" t="s">
        <v>80</v>
      </c>
      <c r="AD19" s="92" t="s">
        <v>121</v>
      </c>
      <c r="AE19" s="92" t="s">
        <v>49</v>
      </c>
      <c r="AF19" s="92" t="s">
        <v>37</v>
      </c>
      <c r="AG19" s="92" t="s">
        <v>129</v>
      </c>
      <c r="AH19" s="92" t="s">
        <v>105</v>
      </c>
      <c r="AI19" s="92" t="s">
        <v>135</v>
      </c>
      <c r="AJ19" s="92" t="s">
        <v>137</v>
      </c>
      <c r="AK19" s="92" t="s">
        <v>96</v>
      </c>
      <c r="AL19" s="92" t="s">
        <v>65</v>
      </c>
      <c r="AM19" s="44"/>
      <c r="AN19" s="68"/>
    </row>
    <row r="20" spans="1:45" ht="16.2" thickBot="1" x14ac:dyDescent="0.35">
      <c r="A20" s="85"/>
      <c r="B20" s="86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43"/>
      <c r="Q20" s="61"/>
      <c r="R20" s="4"/>
      <c r="S20" s="4"/>
      <c r="T20" s="4"/>
      <c r="U20" s="4"/>
      <c r="V20" s="4"/>
      <c r="W20" s="166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44"/>
      <c r="AN20" s="68"/>
    </row>
    <row r="21" spans="1:45" ht="15.6" thickBot="1" x14ac:dyDescent="0.3">
      <c r="A21" s="84"/>
      <c r="B21" s="8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84"/>
      <c r="O21" s="84"/>
      <c r="P21" s="43"/>
      <c r="Q21" s="61"/>
      <c r="R21" s="4"/>
      <c r="S21" s="4"/>
      <c r="T21" s="4"/>
      <c r="U21" s="4"/>
      <c r="V21" s="4"/>
      <c r="W21" s="166"/>
      <c r="X21" s="79" t="s">
        <v>138</v>
      </c>
      <c r="Y21" s="92" t="s">
        <v>115</v>
      </c>
      <c r="Z21" s="92" t="s">
        <v>26</v>
      </c>
      <c r="AA21" s="92" t="s">
        <v>121</v>
      </c>
      <c r="AB21" s="92" t="s">
        <v>135</v>
      </c>
      <c r="AC21" s="92" t="s">
        <v>42</v>
      </c>
      <c r="AD21" s="92" t="s">
        <v>58</v>
      </c>
      <c r="AE21" s="92" t="s">
        <v>79</v>
      </c>
      <c r="AF21" s="92" t="s">
        <v>12</v>
      </c>
      <c r="AG21" s="92" t="s">
        <v>48</v>
      </c>
      <c r="AH21" s="92" t="s">
        <v>76</v>
      </c>
      <c r="AI21" s="92" t="s">
        <v>130</v>
      </c>
      <c r="AJ21" s="92" t="s">
        <v>94</v>
      </c>
      <c r="AK21" s="92" t="s">
        <v>38</v>
      </c>
      <c r="AL21" s="92" t="s">
        <v>80</v>
      </c>
      <c r="AM21" s="92" t="s">
        <v>29</v>
      </c>
      <c r="AN21" s="92" t="s">
        <v>30</v>
      </c>
      <c r="AO21" s="92" t="s">
        <v>86</v>
      </c>
      <c r="AP21" s="92" t="s">
        <v>93</v>
      </c>
      <c r="AQ21" s="92" t="s">
        <v>1</v>
      </c>
      <c r="AR21" s="92" t="s">
        <v>127</v>
      </c>
      <c r="AS21" s="92" t="s">
        <v>118</v>
      </c>
    </row>
    <row r="22" spans="1:45" ht="15.6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5"/>
      <c r="X22" s="90" t="s">
        <v>141</v>
      </c>
      <c r="AM22" s="44"/>
      <c r="AN22" s="68"/>
    </row>
    <row r="23" spans="1:45" x14ac:dyDescent="0.25">
      <c r="A23" s="4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4"/>
      <c r="P23" s="4"/>
      <c r="Q23" s="4"/>
      <c r="R23" s="4"/>
      <c r="S23" s="4"/>
      <c r="T23" s="4"/>
      <c r="U23" s="4"/>
      <c r="V23" s="4"/>
      <c r="W23" s="155"/>
      <c r="X23" s="90"/>
      <c r="Y23" s="92" t="s">
        <v>78</v>
      </c>
      <c r="Z23" s="92" t="s">
        <v>98</v>
      </c>
      <c r="AA23" s="92" t="s">
        <v>72</v>
      </c>
      <c r="AB23" s="92" t="s">
        <v>90</v>
      </c>
      <c r="AC23" s="92" t="s">
        <v>119</v>
      </c>
      <c r="AD23" s="92" t="s">
        <v>20</v>
      </c>
      <c r="AE23" s="92" t="s">
        <v>68</v>
      </c>
      <c r="AF23" s="92" t="s">
        <v>51</v>
      </c>
      <c r="AG23" s="92" t="s">
        <v>110</v>
      </c>
      <c r="AH23" s="92" t="s">
        <v>55</v>
      </c>
      <c r="AI23" s="92" t="s">
        <v>133</v>
      </c>
      <c r="AJ23" s="92" t="s">
        <v>63</v>
      </c>
      <c r="AK23" s="92" t="s">
        <v>62</v>
      </c>
      <c r="AL23" s="92" t="s">
        <v>15</v>
      </c>
      <c r="AM23" s="92" t="s">
        <v>97</v>
      </c>
      <c r="AN23" s="9"/>
    </row>
    <row r="24" spans="1:45" ht="15.6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66"/>
      <c r="X24" s="84"/>
      <c r="Y24" s="4"/>
      <c r="Z24" s="4"/>
      <c r="AA24" s="4"/>
      <c r="AG24" s="89"/>
      <c r="AH24" s="89"/>
      <c r="AI24" s="89"/>
      <c r="AJ24" s="89"/>
      <c r="AK24" s="89"/>
      <c r="AL24" s="89"/>
      <c r="AM24" s="44"/>
      <c r="AN24" s="68"/>
    </row>
    <row r="25" spans="1:45" ht="15.6" x14ac:dyDescent="0.3">
      <c r="A25" s="4"/>
      <c r="B25" s="84"/>
      <c r="C25" s="84"/>
      <c r="D25" s="16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66"/>
      <c r="X25" s="4"/>
      <c r="Y25" s="4"/>
      <c r="Z25" s="4"/>
      <c r="AA25" s="4"/>
      <c r="AL25" s="89"/>
      <c r="AM25" s="44"/>
      <c r="AN25" s="68"/>
    </row>
    <row r="26" spans="1:45" s="5" customFormat="1" ht="17.399999999999999" x14ac:dyDescent="0.3">
      <c r="A26" s="614" t="s">
        <v>53</v>
      </c>
      <c r="B26" s="614"/>
      <c r="C26" s="614"/>
      <c r="D26" s="614"/>
      <c r="E26" s="614"/>
      <c r="F26" s="42"/>
      <c r="G26" s="42"/>
      <c r="H26" s="42"/>
      <c r="I26" s="42"/>
      <c r="J26" s="42"/>
      <c r="K26" s="42"/>
      <c r="L26" s="42"/>
      <c r="M26" s="42"/>
      <c r="N26" s="42"/>
      <c r="O26" s="10"/>
      <c r="P26" s="10"/>
      <c r="Q26" s="10"/>
      <c r="R26" s="10"/>
      <c r="S26" s="10"/>
      <c r="T26" s="10"/>
      <c r="U26" s="120"/>
      <c r="V26" s="120"/>
      <c r="W26" s="154"/>
      <c r="X26" s="142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16.2" thickBot="1" x14ac:dyDescent="0.35">
      <c r="A27" s="53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10"/>
      <c r="P27" s="10"/>
      <c r="Q27" s="44"/>
      <c r="R27" s="44"/>
      <c r="S27" s="44"/>
      <c r="T27" s="44"/>
      <c r="U27" s="44"/>
      <c r="V27" s="44"/>
      <c r="X27" s="8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102" customHeight="1" thickBot="1" x14ac:dyDescent="0.65">
      <c r="A28" s="603" t="s">
        <v>160</v>
      </c>
      <c r="B28" s="618"/>
      <c r="C28" s="605" t="s">
        <v>155</v>
      </c>
      <c r="D28" s="606"/>
      <c r="E28" s="607"/>
      <c r="F28" s="607"/>
      <c r="G28" s="607"/>
      <c r="H28" s="607"/>
      <c r="I28" s="607"/>
      <c r="J28" s="608"/>
      <c r="K28" s="609"/>
      <c r="L28" s="610">
        <v>3</v>
      </c>
      <c r="M28" s="611"/>
      <c r="N28" s="119" t="s">
        <v>69</v>
      </c>
      <c r="O28" s="595" t="s">
        <v>157</v>
      </c>
      <c r="P28" s="596"/>
      <c r="Q28" s="595" t="s">
        <v>156</v>
      </c>
      <c r="R28" s="596"/>
      <c r="S28" s="595" t="s">
        <v>73</v>
      </c>
      <c r="T28" s="596"/>
      <c r="U28" s="597" t="s">
        <v>95</v>
      </c>
      <c r="V28" s="598"/>
      <c r="W28" s="153" t="s">
        <v>144</v>
      </c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1:45" ht="16.2" thickBot="1" x14ac:dyDescent="0.35">
      <c r="A29" s="108" t="s">
        <v>100</v>
      </c>
      <c r="B29" s="116"/>
      <c r="C29" s="117">
        <v>1</v>
      </c>
      <c r="D29" s="118">
        <v>2</v>
      </c>
      <c r="E29" s="118">
        <v>3</v>
      </c>
      <c r="F29" s="118">
        <v>4</v>
      </c>
      <c r="G29" s="118">
        <v>5</v>
      </c>
      <c r="H29" s="118">
        <v>6</v>
      </c>
      <c r="I29" s="118">
        <v>7</v>
      </c>
      <c r="J29" s="118">
        <v>8</v>
      </c>
      <c r="K29" s="118">
        <v>9</v>
      </c>
      <c r="L29" s="55">
        <v>10</v>
      </c>
      <c r="M29" s="55">
        <v>11</v>
      </c>
      <c r="N29" s="56">
        <v>12</v>
      </c>
      <c r="O29" s="108" t="s">
        <v>99</v>
      </c>
      <c r="P29" s="109" t="s">
        <v>101</v>
      </c>
      <c r="Q29" s="110" t="s">
        <v>99</v>
      </c>
      <c r="R29" s="56" t="s">
        <v>101</v>
      </c>
      <c r="S29" s="110" t="s">
        <v>99</v>
      </c>
      <c r="T29" s="54" t="s">
        <v>101</v>
      </c>
      <c r="U29" s="599"/>
      <c r="V29" s="600"/>
      <c r="X29" s="156" t="s">
        <v>39</v>
      </c>
      <c r="Y29" s="157" t="s">
        <v>132</v>
      </c>
      <c r="Z29" s="157" t="s">
        <v>119</v>
      </c>
      <c r="AA29" s="157" t="s">
        <v>28</v>
      </c>
      <c r="AB29" s="157" t="s">
        <v>83</v>
      </c>
      <c r="AC29" s="157" t="s">
        <v>1</v>
      </c>
      <c r="AD29" s="157" t="s">
        <v>78</v>
      </c>
      <c r="AE29" s="157" t="s">
        <v>63</v>
      </c>
      <c r="AF29" s="157" t="s">
        <v>136</v>
      </c>
      <c r="AG29" s="157" t="s">
        <v>128</v>
      </c>
      <c r="AH29" s="157" t="s">
        <v>45</v>
      </c>
      <c r="AI29" s="157" t="s">
        <v>25</v>
      </c>
      <c r="AJ29" s="157" t="s">
        <v>81</v>
      </c>
      <c r="AK29" s="157" t="s">
        <v>3</v>
      </c>
      <c r="AL29" s="157" t="s">
        <v>33</v>
      </c>
      <c r="AM29" s="157" t="s">
        <v>76</v>
      </c>
      <c r="AN29" s="157" t="s">
        <v>108</v>
      </c>
      <c r="AO29" s="157" t="s">
        <v>139</v>
      </c>
      <c r="AP29" s="157" t="s">
        <v>16</v>
      </c>
      <c r="AQ29" s="157" t="s">
        <v>17</v>
      </c>
      <c r="AR29" s="157" t="s">
        <v>109</v>
      </c>
      <c r="AS29" s="157" t="s">
        <v>15</v>
      </c>
    </row>
    <row r="30" spans="1:45" ht="15.6" x14ac:dyDescent="0.3">
      <c r="A30" s="121"/>
      <c r="B30" s="111">
        <v>1</v>
      </c>
      <c r="C30" s="11"/>
      <c r="D30" s="12"/>
      <c r="E30" s="12"/>
      <c r="F30" s="12"/>
      <c r="G30" s="13"/>
      <c r="H30" s="13"/>
      <c r="I30" s="13"/>
      <c r="J30" s="14"/>
      <c r="K30" s="14"/>
      <c r="L30" s="14"/>
      <c r="M30" s="14"/>
      <c r="N30" s="15"/>
      <c r="O30" s="16"/>
      <c r="P30" s="17"/>
      <c r="Q30" s="16"/>
      <c r="R30" s="17"/>
      <c r="S30" s="16"/>
      <c r="T30" s="113"/>
      <c r="U30" s="589"/>
      <c r="V30" s="590"/>
      <c r="X30" s="90" t="s">
        <v>32</v>
      </c>
    </row>
    <row r="31" spans="1:45" ht="15.6" x14ac:dyDescent="0.3">
      <c r="A31" s="121"/>
      <c r="B31" s="112">
        <v>2</v>
      </c>
      <c r="C31" s="18"/>
      <c r="D31" s="19"/>
      <c r="E31" s="20"/>
      <c r="F31" s="20"/>
      <c r="G31" s="21"/>
      <c r="H31" s="21"/>
      <c r="I31" s="21"/>
      <c r="J31" s="22"/>
      <c r="K31" s="22"/>
      <c r="L31" s="22"/>
      <c r="M31" s="22"/>
      <c r="N31" s="15"/>
      <c r="O31" s="16"/>
      <c r="P31" s="17"/>
      <c r="Q31" s="16"/>
      <c r="R31" s="17"/>
      <c r="S31" s="16"/>
      <c r="T31" s="113"/>
      <c r="U31" s="589"/>
      <c r="V31" s="590"/>
      <c r="X31" s="90"/>
      <c r="Y31" s="92" t="s">
        <v>84</v>
      </c>
      <c r="Z31" s="92" t="s">
        <v>24</v>
      </c>
      <c r="AA31" s="92" t="s">
        <v>48</v>
      </c>
      <c r="AB31" s="92" t="s">
        <v>2</v>
      </c>
      <c r="AC31" s="92" t="s">
        <v>134</v>
      </c>
      <c r="AD31" s="92" t="s">
        <v>55</v>
      </c>
      <c r="AE31" s="92" t="s">
        <v>51</v>
      </c>
      <c r="AF31" s="92" t="s">
        <v>12</v>
      </c>
      <c r="AG31" s="92" t="s">
        <v>122</v>
      </c>
      <c r="AH31" s="92" t="s">
        <v>37</v>
      </c>
      <c r="AI31" s="92" t="s">
        <v>86</v>
      </c>
      <c r="AJ31" s="92" t="s">
        <v>116</v>
      </c>
      <c r="AK31" s="92" t="s">
        <v>115</v>
      </c>
      <c r="AL31" s="92" t="s">
        <v>121</v>
      </c>
      <c r="AM31" s="92" t="s">
        <v>59</v>
      </c>
      <c r="AN31" s="92" t="s">
        <v>50</v>
      </c>
      <c r="AO31" s="92" t="s">
        <v>75</v>
      </c>
      <c r="AP31" s="92" t="s">
        <v>125</v>
      </c>
      <c r="AQ31" s="92" t="s">
        <v>98</v>
      </c>
      <c r="AR31" s="92" t="s">
        <v>49</v>
      </c>
      <c r="AS31" s="92" t="s">
        <v>58</v>
      </c>
    </row>
    <row r="32" spans="1:45" ht="15.6" x14ac:dyDescent="0.3">
      <c r="A32" s="121"/>
      <c r="B32" s="111">
        <v>3</v>
      </c>
      <c r="C32" s="18"/>
      <c r="D32" s="20"/>
      <c r="E32" s="19"/>
      <c r="F32" s="20"/>
      <c r="G32" s="21"/>
      <c r="H32" s="21"/>
      <c r="I32" s="21"/>
      <c r="J32" s="22"/>
      <c r="K32" s="22"/>
      <c r="L32" s="22"/>
      <c r="M32" s="22"/>
      <c r="N32" s="15"/>
      <c r="O32" s="16"/>
      <c r="P32" s="17"/>
      <c r="Q32" s="16"/>
      <c r="R32" s="17"/>
      <c r="S32" s="16"/>
      <c r="T32" s="113"/>
      <c r="U32" s="589"/>
      <c r="V32" s="590"/>
      <c r="X32" s="89"/>
      <c r="AE32" s="102"/>
      <c r="AF32" s="102"/>
      <c r="AG32" s="102"/>
      <c r="AH32" s="102"/>
      <c r="AI32" s="102"/>
      <c r="AJ32" s="102"/>
      <c r="AK32" s="102"/>
      <c r="AL32" s="89"/>
      <c r="AM32" s="172"/>
      <c r="AN32" s="9"/>
    </row>
    <row r="33" spans="1:45" ht="15.6" x14ac:dyDescent="0.3">
      <c r="A33" s="121"/>
      <c r="B33" s="112">
        <v>4</v>
      </c>
      <c r="C33" s="18"/>
      <c r="D33" s="20"/>
      <c r="E33" s="20"/>
      <c r="F33" s="19"/>
      <c r="G33" s="21"/>
      <c r="H33" s="21"/>
      <c r="I33" s="21"/>
      <c r="J33" s="22"/>
      <c r="K33" s="22"/>
      <c r="L33" s="22"/>
      <c r="M33" s="22"/>
      <c r="N33" s="15"/>
      <c r="O33" s="16"/>
      <c r="P33" s="17"/>
      <c r="Q33" s="16"/>
      <c r="R33" s="17"/>
      <c r="S33" s="16"/>
      <c r="T33" s="113"/>
      <c r="U33" s="589"/>
      <c r="V33" s="590"/>
      <c r="Y33" s="92" t="s">
        <v>62</v>
      </c>
      <c r="Z33" s="92" t="s">
        <v>67</v>
      </c>
      <c r="AA33" s="92" t="s">
        <v>43</v>
      </c>
      <c r="AM33" s="172"/>
      <c r="AN33" s="9"/>
    </row>
    <row r="34" spans="1:45" ht="15.6" x14ac:dyDescent="0.3">
      <c r="A34" s="121"/>
      <c r="B34" s="111">
        <v>5</v>
      </c>
      <c r="C34" s="23"/>
      <c r="D34" s="21"/>
      <c r="E34" s="21"/>
      <c r="F34" s="21"/>
      <c r="G34" s="19"/>
      <c r="H34" s="20"/>
      <c r="I34" s="20"/>
      <c r="J34" s="24"/>
      <c r="K34" s="24"/>
      <c r="L34" s="24"/>
      <c r="M34" s="24"/>
      <c r="N34" s="25"/>
      <c r="O34" s="16"/>
      <c r="P34" s="17"/>
      <c r="Q34" s="16"/>
      <c r="R34" s="17"/>
      <c r="S34" s="16"/>
      <c r="T34" s="113"/>
      <c r="U34" s="589"/>
      <c r="V34" s="590"/>
      <c r="AM34" s="72"/>
      <c r="AN34" s="73"/>
    </row>
    <row r="35" spans="1:45" ht="15.6" x14ac:dyDescent="0.3">
      <c r="A35" s="121"/>
      <c r="B35" s="112">
        <v>6</v>
      </c>
      <c r="C35" s="23"/>
      <c r="D35" s="21"/>
      <c r="E35" s="21"/>
      <c r="F35" s="21"/>
      <c r="G35" s="20"/>
      <c r="H35" s="19"/>
      <c r="I35" s="20"/>
      <c r="J35" s="24"/>
      <c r="K35" s="24"/>
      <c r="L35" s="24"/>
      <c r="M35" s="24"/>
      <c r="N35" s="25"/>
      <c r="O35" s="16"/>
      <c r="P35" s="17"/>
      <c r="Q35" s="16"/>
      <c r="R35" s="17"/>
      <c r="S35" s="16"/>
      <c r="T35" s="113"/>
      <c r="U35" s="589"/>
      <c r="V35" s="590"/>
      <c r="AM35" s="72"/>
      <c r="AN35" s="73"/>
    </row>
    <row r="36" spans="1:45" ht="15.6" x14ac:dyDescent="0.3">
      <c r="A36" s="121"/>
      <c r="B36" s="111">
        <v>7</v>
      </c>
      <c r="C36" s="23"/>
      <c r="D36" s="21"/>
      <c r="E36" s="21"/>
      <c r="F36" s="21"/>
      <c r="G36" s="20"/>
      <c r="H36" s="20"/>
      <c r="I36" s="19"/>
      <c r="J36" s="26"/>
      <c r="K36" s="26"/>
      <c r="L36" s="26"/>
      <c r="M36" s="26"/>
      <c r="N36" s="27"/>
      <c r="O36" s="16"/>
      <c r="P36" s="17"/>
      <c r="Q36" s="16"/>
      <c r="R36" s="17"/>
      <c r="S36" s="16"/>
      <c r="T36" s="113"/>
      <c r="U36" s="589"/>
      <c r="V36" s="590"/>
      <c r="X36" s="103">
        <v>11</v>
      </c>
      <c r="Y36" s="93" t="s">
        <v>40</v>
      </c>
      <c r="Z36" s="93" t="s">
        <v>87</v>
      </c>
      <c r="AA36" s="93" t="s">
        <v>24</v>
      </c>
      <c r="AB36" s="93" t="s">
        <v>86</v>
      </c>
      <c r="AC36" s="93" t="s">
        <v>108</v>
      </c>
      <c r="AD36" s="93" t="s">
        <v>85</v>
      </c>
      <c r="AE36" s="93" t="s">
        <v>58</v>
      </c>
      <c r="AF36" s="93" t="s">
        <v>84</v>
      </c>
      <c r="AG36" s="93" t="s">
        <v>142</v>
      </c>
      <c r="AH36" s="93" t="s">
        <v>61</v>
      </c>
      <c r="AI36" s="93" t="s">
        <v>43</v>
      </c>
      <c r="AJ36" s="93" t="s">
        <v>126</v>
      </c>
      <c r="AK36" s="93" t="s">
        <v>15</v>
      </c>
      <c r="AL36" s="93" t="s">
        <v>62</v>
      </c>
      <c r="AM36" s="93" t="s">
        <v>63</v>
      </c>
      <c r="AN36" s="93" t="s">
        <v>115</v>
      </c>
      <c r="AO36" s="93" t="s">
        <v>33</v>
      </c>
      <c r="AP36" s="93" t="s">
        <v>21</v>
      </c>
      <c r="AQ36" s="93" t="s">
        <v>28</v>
      </c>
      <c r="AR36" s="93" t="s">
        <v>139</v>
      </c>
      <c r="AS36" s="93" t="s">
        <v>133</v>
      </c>
    </row>
    <row r="37" spans="1:45" ht="15.6" x14ac:dyDescent="0.3">
      <c r="A37" s="121"/>
      <c r="B37" s="112">
        <v>8</v>
      </c>
      <c r="C37" s="28"/>
      <c r="D37" s="29"/>
      <c r="E37" s="29"/>
      <c r="F37" s="29"/>
      <c r="G37" s="30"/>
      <c r="H37" s="30"/>
      <c r="I37" s="31"/>
      <c r="J37" s="32"/>
      <c r="K37" s="33"/>
      <c r="L37" s="33"/>
      <c r="M37" s="33"/>
      <c r="N37" s="27"/>
      <c r="O37" s="16"/>
      <c r="P37" s="17"/>
      <c r="Q37" s="16"/>
      <c r="R37" s="17"/>
      <c r="S37" s="16"/>
      <c r="T37" s="113"/>
      <c r="U37" s="589"/>
      <c r="V37" s="590"/>
      <c r="X37" s="89">
        <v>55</v>
      </c>
      <c r="AM37" s="172"/>
      <c r="AN37" s="9"/>
    </row>
    <row r="38" spans="1:45" ht="15.6" x14ac:dyDescent="0.3">
      <c r="A38" s="121"/>
      <c r="B38" s="111">
        <v>9</v>
      </c>
      <c r="C38" s="28"/>
      <c r="D38" s="29"/>
      <c r="E38" s="29"/>
      <c r="F38" s="29"/>
      <c r="G38" s="30"/>
      <c r="H38" s="30"/>
      <c r="I38" s="31"/>
      <c r="J38" s="33"/>
      <c r="K38" s="32"/>
      <c r="L38" s="33"/>
      <c r="M38" s="33"/>
      <c r="N38" s="27"/>
      <c r="O38" s="16"/>
      <c r="P38" s="17"/>
      <c r="Q38" s="16"/>
      <c r="R38" s="17"/>
      <c r="S38" s="16"/>
      <c r="T38" s="113"/>
      <c r="U38" s="589"/>
      <c r="V38" s="590"/>
      <c r="Y38" s="93" t="s">
        <v>55</v>
      </c>
      <c r="Z38" s="93" t="s">
        <v>81</v>
      </c>
      <c r="AA38" s="93" t="s">
        <v>22</v>
      </c>
      <c r="AB38" s="93" t="s">
        <v>128</v>
      </c>
      <c r="AC38" s="93" t="s">
        <v>105</v>
      </c>
      <c r="AD38" s="93" t="s">
        <v>78</v>
      </c>
      <c r="AE38" s="93" t="s">
        <v>75</v>
      </c>
      <c r="AF38" s="93" t="s">
        <v>131</v>
      </c>
      <c r="AG38" s="93" t="s">
        <v>14</v>
      </c>
      <c r="AH38" s="93" t="s">
        <v>109</v>
      </c>
      <c r="AI38" s="93" t="s">
        <v>38</v>
      </c>
      <c r="AJ38" s="93" t="s">
        <v>94</v>
      </c>
      <c r="AK38" s="93" t="s">
        <v>130</v>
      </c>
      <c r="AL38" s="93" t="s">
        <v>2</v>
      </c>
      <c r="AM38" s="93" t="s">
        <v>42</v>
      </c>
      <c r="AN38" s="93" t="s">
        <v>50</v>
      </c>
      <c r="AO38" s="93" t="s">
        <v>8</v>
      </c>
      <c r="AP38" s="93" t="s">
        <v>59</v>
      </c>
      <c r="AQ38" s="93" t="s">
        <v>104</v>
      </c>
      <c r="AR38" s="93" t="s">
        <v>132</v>
      </c>
      <c r="AS38" s="93" t="s">
        <v>51</v>
      </c>
    </row>
    <row r="39" spans="1:45" ht="15.6" x14ac:dyDescent="0.3">
      <c r="A39" s="121"/>
      <c r="B39" s="112">
        <v>10</v>
      </c>
      <c r="C39" s="28"/>
      <c r="D39" s="29"/>
      <c r="E39" s="29"/>
      <c r="F39" s="29"/>
      <c r="G39" s="30"/>
      <c r="H39" s="30"/>
      <c r="I39" s="31"/>
      <c r="J39" s="33"/>
      <c r="K39" s="33"/>
      <c r="L39" s="32"/>
      <c r="M39" s="33"/>
      <c r="N39" s="27"/>
      <c r="O39" s="16"/>
      <c r="P39" s="17"/>
      <c r="Q39" s="16"/>
      <c r="R39" s="17"/>
      <c r="S39" s="16"/>
      <c r="T39" s="113"/>
      <c r="U39" s="589"/>
      <c r="V39" s="590"/>
    </row>
    <row r="40" spans="1:45" ht="15.6" x14ac:dyDescent="0.3">
      <c r="A40" s="121"/>
      <c r="B40" s="111">
        <v>11</v>
      </c>
      <c r="C40" s="28"/>
      <c r="D40" s="29"/>
      <c r="E40" s="29"/>
      <c r="F40" s="29"/>
      <c r="G40" s="30"/>
      <c r="H40" s="30"/>
      <c r="I40" s="31"/>
      <c r="J40" s="33"/>
      <c r="K40" s="33"/>
      <c r="L40" s="33"/>
      <c r="M40" s="32"/>
      <c r="N40" s="27"/>
      <c r="O40" s="16"/>
      <c r="P40" s="17"/>
      <c r="Q40" s="16"/>
      <c r="R40" s="17"/>
      <c r="S40" s="16"/>
      <c r="T40" s="113"/>
      <c r="U40" s="589"/>
      <c r="V40" s="590"/>
      <c r="Y40" s="159" t="s">
        <v>110</v>
      </c>
      <c r="Z40" s="159" t="s">
        <v>36</v>
      </c>
      <c r="AA40" s="159" t="s">
        <v>136</v>
      </c>
      <c r="AB40" s="159" t="s">
        <v>65</v>
      </c>
      <c r="AC40" s="159" t="s">
        <v>3</v>
      </c>
      <c r="AD40" s="159" t="s">
        <v>19</v>
      </c>
      <c r="AE40" s="159" t="s">
        <v>83</v>
      </c>
      <c r="AF40" s="159" t="s">
        <v>16</v>
      </c>
      <c r="AG40" s="159" t="s">
        <v>76</v>
      </c>
      <c r="AH40" s="159" t="s">
        <v>23</v>
      </c>
      <c r="AI40" s="159" t="s">
        <v>17</v>
      </c>
      <c r="AJ40" s="159" t="s">
        <v>119</v>
      </c>
      <c r="AK40" s="159" t="s">
        <v>45</v>
      </c>
    </row>
    <row r="41" spans="1:45" ht="16.2" thickBot="1" x14ac:dyDescent="0.35">
      <c r="A41" s="145"/>
      <c r="B41" s="163">
        <v>12</v>
      </c>
      <c r="C41" s="34"/>
      <c r="D41" s="35"/>
      <c r="E41" s="35"/>
      <c r="F41" s="35"/>
      <c r="G41" s="36"/>
      <c r="H41" s="36"/>
      <c r="I41" s="36"/>
      <c r="J41" s="37"/>
      <c r="K41" s="37"/>
      <c r="L41" s="37"/>
      <c r="M41" s="37"/>
      <c r="N41" s="38"/>
      <c r="O41" s="39"/>
      <c r="P41" s="40"/>
      <c r="Q41" s="39"/>
      <c r="R41" s="40"/>
      <c r="S41" s="39"/>
      <c r="T41" s="114"/>
      <c r="U41" s="591"/>
      <c r="V41" s="592"/>
      <c r="X41" s="160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</row>
    <row r="42" spans="1:45" ht="16.2" thickBot="1" x14ac:dyDescent="0.35">
      <c r="A42" s="53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0"/>
      <c r="P42" s="10"/>
      <c r="Q42" s="44"/>
      <c r="R42" s="44"/>
      <c r="S42" s="44"/>
      <c r="T42" s="44"/>
      <c r="U42" s="44"/>
      <c r="V42" s="44"/>
      <c r="X42" s="79" t="s">
        <v>46</v>
      </c>
      <c r="Y42" s="92" t="s">
        <v>57</v>
      </c>
      <c r="Z42" s="92" t="s">
        <v>40</v>
      </c>
      <c r="AA42" s="92" t="s">
        <v>87</v>
      </c>
      <c r="AB42" s="92" t="s">
        <v>24</v>
      </c>
      <c r="AC42" s="92" t="s">
        <v>86</v>
      </c>
      <c r="AD42" s="92" t="s">
        <v>108</v>
      </c>
      <c r="AE42" s="92" t="s">
        <v>85</v>
      </c>
      <c r="AF42" s="92" t="s">
        <v>70</v>
      </c>
      <c r="AG42" s="92" t="s">
        <v>58</v>
      </c>
      <c r="AH42" s="92" t="s">
        <v>84</v>
      </c>
      <c r="AI42" s="92" t="s">
        <v>142</v>
      </c>
      <c r="AJ42" s="92" t="s">
        <v>61</v>
      </c>
      <c r="AK42" s="92" t="s">
        <v>43</v>
      </c>
      <c r="AL42" s="92" t="s">
        <v>126</v>
      </c>
      <c r="AM42" s="92" t="s">
        <v>92</v>
      </c>
      <c r="AN42" s="92" t="s">
        <v>15</v>
      </c>
      <c r="AO42" s="92" t="s">
        <v>62</v>
      </c>
      <c r="AP42" s="92" t="s">
        <v>63</v>
      </c>
      <c r="AQ42" s="92" t="s">
        <v>115</v>
      </c>
      <c r="AR42" s="92" t="s">
        <v>33</v>
      </c>
      <c r="AS42" s="92" t="s">
        <v>21</v>
      </c>
    </row>
    <row r="43" spans="1:45" ht="15.6" x14ac:dyDescent="0.3">
      <c r="A43" s="84" t="s">
        <v>151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10"/>
      <c r="P43" s="10"/>
      <c r="Q43" s="44"/>
      <c r="R43" s="44"/>
      <c r="S43" s="44"/>
      <c r="T43" s="44"/>
      <c r="U43" s="44"/>
      <c r="V43" s="44"/>
      <c r="X43" s="90" t="s">
        <v>91</v>
      </c>
    </row>
    <row r="44" spans="1:45" ht="15" x14ac:dyDescent="0.25">
      <c r="A44" s="14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4"/>
      <c r="P44" s="43"/>
      <c r="Q44" s="61"/>
      <c r="R44" s="4"/>
      <c r="S44" s="4"/>
      <c r="T44" s="4"/>
      <c r="U44" s="4"/>
      <c r="V44" s="4"/>
      <c r="Y44" s="92" t="s">
        <v>113</v>
      </c>
      <c r="Z44" s="92" t="s">
        <v>28</v>
      </c>
      <c r="AA44" s="92" t="s">
        <v>139</v>
      </c>
      <c r="AB44" s="92" t="s">
        <v>133</v>
      </c>
      <c r="AC44" s="92" t="s">
        <v>55</v>
      </c>
      <c r="AD44" s="92" t="s">
        <v>81</v>
      </c>
      <c r="AE44" s="92" t="s">
        <v>22</v>
      </c>
      <c r="AF44" s="92" t="s">
        <v>35</v>
      </c>
      <c r="AG44" s="92" t="s">
        <v>128</v>
      </c>
      <c r="AH44" s="92" t="s">
        <v>105</v>
      </c>
      <c r="AI44" s="92" t="s">
        <v>78</v>
      </c>
      <c r="AJ44" s="92" t="s">
        <v>75</v>
      </c>
      <c r="AK44" s="92" t="s">
        <v>131</v>
      </c>
      <c r="AL44" s="92" t="s">
        <v>14</v>
      </c>
      <c r="AM44" s="92" t="s">
        <v>41</v>
      </c>
      <c r="AN44" s="92" t="s">
        <v>109</v>
      </c>
      <c r="AO44" s="92" t="s">
        <v>38</v>
      </c>
      <c r="AP44" s="92" t="s">
        <v>94</v>
      </c>
      <c r="AQ44" s="92" t="s">
        <v>130</v>
      </c>
      <c r="AR44" s="92" t="s">
        <v>2</v>
      </c>
      <c r="AS44" s="92" t="s">
        <v>4</v>
      </c>
    </row>
    <row r="45" spans="1:45" ht="15" x14ac:dyDescent="0.25">
      <c r="A45" s="85"/>
      <c r="B45" s="8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4"/>
      <c r="P45" s="43"/>
      <c r="Q45" s="61"/>
      <c r="R45" s="4"/>
      <c r="S45" s="4"/>
      <c r="T45" s="4"/>
      <c r="U45" s="4"/>
      <c r="V45" s="4"/>
      <c r="X45" s="89"/>
      <c r="AJ45" s="6"/>
      <c r="AK45" s="6"/>
      <c r="AL45" s="6"/>
      <c r="AM45" s="6"/>
      <c r="AN45" s="6"/>
    </row>
    <row r="46" spans="1:45" ht="13.8" thickBot="1" x14ac:dyDescent="0.3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169"/>
      <c r="R46" s="4"/>
      <c r="S46" s="4"/>
      <c r="T46" s="4"/>
      <c r="U46" s="4"/>
      <c r="V46" s="4"/>
      <c r="X46" s="89"/>
      <c r="Y46" s="92" t="s">
        <v>42</v>
      </c>
      <c r="Z46" s="92" t="s">
        <v>50</v>
      </c>
      <c r="AA46" s="92" t="s">
        <v>8</v>
      </c>
      <c r="AB46" s="92" t="s">
        <v>59</v>
      </c>
      <c r="AC46" s="92" t="s">
        <v>5</v>
      </c>
      <c r="AD46" s="92" t="s">
        <v>104</v>
      </c>
      <c r="AE46" s="92" t="s">
        <v>132</v>
      </c>
      <c r="AF46" s="92" t="s">
        <v>51</v>
      </c>
      <c r="AG46" s="92" t="s">
        <v>110</v>
      </c>
      <c r="AH46" s="92" t="s">
        <v>82</v>
      </c>
      <c r="AI46" s="105" t="s">
        <v>36</v>
      </c>
      <c r="AJ46" s="105" t="s">
        <v>136</v>
      </c>
      <c r="AK46" s="105" t="s">
        <v>65</v>
      </c>
      <c r="AL46" s="105" t="s">
        <v>3</v>
      </c>
      <c r="AM46" s="105" t="s">
        <v>102</v>
      </c>
      <c r="AN46" s="105" t="s">
        <v>19</v>
      </c>
      <c r="AO46" s="105" t="s">
        <v>83</v>
      </c>
      <c r="AP46" s="105" t="s">
        <v>16</v>
      </c>
      <c r="AQ46" s="105" t="s">
        <v>76</v>
      </c>
      <c r="AR46" s="105" t="s">
        <v>103</v>
      </c>
      <c r="AS46" s="105" t="s">
        <v>23</v>
      </c>
    </row>
    <row r="47" spans="1:45" ht="16.2" thickTop="1" x14ac:dyDescent="0.3">
      <c r="A47" s="53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0"/>
      <c r="P47" s="10"/>
      <c r="Q47" s="44"/>
      <c r="R47" s="44"/>
      <c r="S47" s="44"/>
      <c r="T47" s="44"/>
      <c r="U47" s="44"/>
      <c r="V47" s="44"/>
      <c r="AJ47" s="6"/>
      <c r="AK47" s="6"/>
      <c r="AL47" s="6"/>
      <c r="AM47" s="6"/>
      <c r="AN47" s="6"/>
    </row>
    <row r="48" spans="1:45" ht="16.2" thickBot="1" x14ac:dyDescent="0.35">
      <c r="A48" s="53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0"/>
      <c r="P48" s="10"/>
      <c r="Q48" s="44"/>
      <c r="R48" s="44"/>
      <c r="S48" s="44"/>
      <c r="T48" s="44"/>
      <c r="U48" s="44"/>
      <c r="V48" s="44"/>
      <c r="Y48" s="105" t="s">
        <v>17</v>
      </c>
      <c r="Z48" s="105" t="s">
        <v>119</v>
      </c>
      <c r="AA48" s="106" t="s">
        <v>45</v>
      </c>
    </row>
    <row r="49" spans="1:40" ht="16.2" thickTop="1" x14ac:dyDescent="0.3">
      <c r="A49" s="53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0"/>
      <c r="P49" s="10"/>
      <c r="Q49" s="44"/>
      <c r="R49" s="44"/>
      <c r="S49" s="44"/>
      <c r="T49" s="44"/>
      <c r="U49" s="44"/>
      <c r="V49" s="44"/>
      <c r="X49" s="89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72"/>
      <c r="AN49" s="73"/>
    </row>
    <row r="50" spans="1:40" ht="15.6" x14ac:dyDescent="0.3">
      <c r="A50" s="53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10"/>
      <c r="P50" s="10"/>
      <c r="Q50" s="44"/>
      <c r="R50" s="44"/>
      <c r="S50" s="44"/>
      <c r="T50" s="44"/>
      <c r="U50" s="44"/>
      <c r="V50" s="44"/>
      <c r="X50" s="89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72"/>
      <c r="AN50" s="73"/>
    </row>
    <row r="51" spans="1:40" ht="23.4" thickBot="1" x14ac:dyDescent="0.45">
      <c r="A51" s="617" t="s">
        <v>53</v>
      </c>
      <c r="B51" s="617"/>
      <c r="C51" s="617"/>
      <c r="D51" s="617"/>
      <c r="E51" s="617"/>
      <c r="F51" s="617"/>
      <c r="G51" s="42"/>
      <c r="H51" s="42"/>
      <c r="I51" s="42"/>
      <c r="J51" s="42"/>
      <c r="K51" s="42"/>
      <c r="L51" s="42"/>
      <c r="M51" s="42"/>
      <c r="N51" s="42"/>
      <c r="O51" s="10"/>
      <c r="P51" s="10"/>
      <c r="Q51" s="44"/>
      <c r="R51" s="44"/>
      <c r="S51" s="44"/>
      <c r="T51" s="44"/>
      <c r="U51" s="44"/>
      <c r="V51" s="44"/>
      <c r="X51" s="89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72"/>
      <c r="AN51" s="73"/>
    </row>
    <row r="52" spans="1:40" ht="116.1" customHeight="1" thickBot="1" x14ac:dyDescent="0.55000000000000004">
      <c r="A52" s="612" t="s">
        <v>160</v>
      </c>
      <c r="B52" s="613"/>
      <c r="C52" s="605" t="s">
        <v>154</v>
      </c>
      <c r="D52" s="606"/>
      <c r="E52" s="607"/>
      <c r="F52" s="607"/>
      <c r="G52" s="607"/>
      <c r="H52" s="607"/>
      <c r="I52" s="607"/>
      <c r="J52" s="608"/>
      <c r="K52" s="609"/>
      <c r="L52" s="610">
        <v>2</v>
      </c>
      <c r="M52" s="611"/>
      <c r="N52" s="119" t="s">
        <v>69</v>
      </c>
      <c r="O52" s="595" t="s">
        <v>157</v>
      </c>
      <c r="P52" s="596"/>
      <c r="Q52" s="595" t="s">
        <v>156</v>
      </c>
      <c r="R52" s="596"/>
      <c r="S52" s="595" t="s">
        <v>73</v>
      </c>
      <c r="T52" s="596"/>
      <c r="U52" s="597" t="s">
        <v>95</v>
      </c>
      <c r="V52" s="598"/>
      <c r="W52" s="153" t="s">
        <v>145</v>
      </c>
      <c r="AM52" s="172"/>
      <c r="AN52" s="9"/>
    </row>
    <row r="53" spans="1:40" ht="16.2" thickBot="1" x14ac:dyDescent="0.35">
      <c r="A53" s="108" t="s">
        <v>100</v>
      </c>
      <c r="B53" s="116"/>
      <c r="C53" s="117">
        <v>1</v>
      </c>
      <c r="D53" s="118">
        <v>2</v>
      </c>
      <c r="E53" s="118">
        <v>3</v>
      </c>
      <c r="F53" s="118">
        <v>4</v>
      </c>
      <c r="G53" s="118">
        <v>5</v>
      </c>
      <c r="H53" s="118">
        <v>6</v>
      </c>
      <c r="I53" s="118">
        <v>7</v>
      </c>
      <c r="J53" s="118">
        <v>8</v>
      </c>
      <c r="K53" s="118">
        <v>9</v>
      </c>
      <c r="L53" s="55">
        <v>10</v>
      </c>
      <c r="M53" s="55">
        <v>11</v>
      </c>
      <c r="N53" s="56">
        <v>12</v>
      </c>
      <c r="O53" s="108" t="s">
        <v>99</v>
      </c>
      <c r="P53" s="109" t="s">
        <v>101</v>
      </c>
      <c r="Q53" s="110" t="s">
        <v>99</v>
      </c>
      <c r="R53" s="56" t="s">
        <v>101</v>
      </c>
      <c r="S53" s="110" t="s">
        <v>99</v>
      </c>
      <c r="T53" s="54" t="s">
        <v>101</v>
      </c>
      <c r="U53" s="599"/>
      <c r="V53" s="600"/>
    </row>
    <row r="54" spans="1:40" ht="15.6" x14ac:dyDescent="0.3">
      <c r="A54" s="286" t="s">
        <v>343</v>
      </c>
      <c r="B54" s="111">
        <v>1</v>
      </c>
      <c r="C54" s="11"/>
      <c r="D54" s="12"/>
      <c r="E54" s="12"/>
      <c r="F54" s="12"/>
      <c r="G54" s="13"/>
      <c r="H54" s="13"/>
      <c r="I54" s="13"/>
      <c r="J54" s="14"/>
      <c r="K54" s="14"/>
      <c r="L54" s="14"/>
      <c r="M54" s="14"/>
      <c r="N54" s="15"/>
      <c r="O54" s="16"/>
      <c r="P54" s="17"/>
      <c r="Q54" s="16"/>
      <c r="R54" s="17"/>
      <c r="S54" s="16"/>
      <c r="T54" s="113"/>
      <c r="U54" s="589"/>
      <c r="V54" s="590"/>
    </row>
    <row r="55" spans="1:40" ht="15.6" x14ac:dyDescent="0.3">
      <c r="A55" s="286" t="s">
        <v>316</v>
      </c>
      <c r="B55" s="112">
        <v>2</v>
      </c>
      <c r="C55" s="18"/>
      <c r="D55" s="19"/>
      <c r="E55" s="20"/>
      <c r="F55" s="20"/>
      <c r="G55" s="21"/>
      <c r="H55" s="21"/>
      <c r="I55" s="21"/>
      <c r="J55" s="22"/>
      <c r="K55" s="22"/>
      <c r="L55" s="22"/>
      <c r="M55" s="22"/>
      <c r="N55" s="15"/>
      <c r="O55" s="16"/>
      <c r="P55" s="17"/>
      <c r="Q55" s="16"/>
      <c r="R55" s="17"/>
      <c r="S55" s="16"/>
      <c r="T55" s="113"/>
      <c r="U55" s="589"/>
      <c r="V55" s="590"/>
      <c r="Z55" s="167" t="s">
        <v>154</v>
      </c>
    </row>
    <row r="56" spans="1:40" ht="15.6" x14ac:dyDescent="0.3">
      <c r="A56" s="302" t="s">
        <v>350</v>
      </c>
      <c r="B56" s="111">
        <v>3</v>
      </c>
      <c r="C56" s="18"/>
      <c r="D56" s="20"/>
      <c r="E56" s="19"/>
      <c r="F56" s="20"/>
      <c r="G56" s="21"/>
      <c r="H56" s="21"/>
      <c r="I56" s="21"/>
      <c r="J56" s="22"/>
      <c r="K56" s="22"/>
      <c r="L56" s="22"/>
      <c r="M56" s="22"/>
      <c r="N56" s="15"/>
      <c r="O56" s="16"/>
      <c r="P56" s="17"/>
      <c r="Q56" s="16"/>
      <c r="R56" s="17"/>
      <c r="S56" s="16"/>
      <c r="T56" s="113"/>
      <c r="U56" s="589"/>
      <c r="V56" s="590"/>
      <c r="Z56" s="167" t="s">
        <v>155</v>
      </c>
    </row>
    <row r="57" spans="1:40" ht="15.6" x14ac:dyDescent="0.3">
      <c r="A57" s="319" t="s">
        <v>327</v>
      </c>
      <c r="B57" s="112">
        <v>4</v>
      </c>
      <c r="C57" s="18"/>
      <c r="D57" s="20"/>
      <c r="E57" s="20"/>
      <c r="F57" s="19"/>
      <c r="G57" s="21"/>
      <c r="H57" s="21"/>
      <c r="I57" s="21"/>
      <c r="J57" s="22"/>
      <c r="K57" s="22"/>
      <c r="L57" s="22"/>
      <c r="M57" s="22"/>
      <c r="N57" s="15"/>
      <c r="O57" s="16"/>
      <c r="P57" s="17"/>
      <c r="Q57" s="16"/>
      <c r="R57" s="17"/>
      <c r="S57" s="16"/>
      <c r="T57" s="113"/>
      <c r="U57" s="589"/>
      <c r="V57" s="590"/>
      <c r="Z57" s="167" t="s">
        <v>162</v>
      </c>
    </row>
    <row r="58" spans="1:40" ht="15.6" x14ac:dyDescent="0.3">
      <c r="A58" s="302" t="s">
        <v>334</v>
      </c>
      <c r="B58" s="111">
        <v>5</v>
      </c>
      <c r="C58" s="23"/>
      <c r="D58" s="21"/>
      <c r="E58" s="21"/>
      <c r="F58" s="21"/>
      <c r="G58" s="19"/>
      <c r="H58" s="20"/>
      <c r="I58" s="20"/>
      <c r="J58" s="24"/>
      <c r="K58" s="24"/>
      <c r="L58" s="24"/>
      <c r="M58" s="24"/>
      <c r="N58" s="25"/>
      <c r="O58" s="16"/>
      <c r="P58" s="17"/>
      <c r="Q58" s="16"/>
      <c r="R58" s="17"/>
      <c r="S58" s="16"/>
      <c r="T58" s="113"/>
      <c r="U58" s="589"/>
      <c r="V58" s="590"/>
    </row>
    <row r="59" spans="1:40" ht="15.6" x14ac:dyDescent="0.3">
      <c r="A59" s="302" t="s">
        <v>313</v>
      </c>
      <c r="B59" s="112">
        <v>6</v>
      </c>
      <c r="C59" s="23"/>
      <c r="D59" s="21"/>
      <c r="E59" s="21"/>
      <c r="F59" s="21"/>
      <c r="G59" s="20"/>
      <c r="H59" s="19"/>
      <c r="I59" s="20"/>
      <c r="J59" s="24"/>
      <c r="K59" s="24"/>
      <c r="L59" s="24"/>
      <c r="M59" s="24"/>
      <c r="N59" s="25"/>
      <c r="O59" s="16"/>
      <c r="P59" s="17"/>
      <c r="Q59" s="16"/>
      <c r="R59" s="17"/>
      <c r="S59" s="16"/>
      <c r="T59" s="113"/>
      <c r="U59" s="589"/>
      <c r="V59" s="590"/>
    </row>
    <row r="60" spans="1:40" ht="15.6" x14ac:dyDescent="0.3">
      <c r="A60" s="302" t="s">
        <v>317</v>
      </c>
      <c r="B60" s="111">
        <v>7</v>
      </c>
      <c r="C60" s="23"/>
      <c r="D60" s="21"/>
      <c r="E60" s="21"/>
      <c r="F60" s="21"/>
      <c r="G60" s="20"/>
      <c r="H60" s="20"/>
      <c r="I60" s="19"/>
      <c r="J60" s="26"/>
      <c r="K60" s="26"/>
      <c r="L60" s="26"/>
      <c r="M60" s="26"/>
      <c r="N60" s="27"/>
      <c r="O60" s="16"/>
      <c r="P60" s="17"/>
      <c r="Q60" s="16"/>
      <c r="R60" s="17"/>
      <c r="S60" s="16"/>
      <c r="T60" s="113"/>
      <c r="U60" s="589"/>
      <c r="V60" s="590"/>
    </row>
    <row r="61" spans="1:40" ht="15.6" x14ac:dyDescent="0.3">
      <c r="A61" s="121"/>
      <c r="B61" s="112">
        <v>8</v>
      </c>
      <c r="C61" s="28"/>
      <c r="D61" s="29"/>
      <c r="E61" s="29"/>
      <c r="F61" s="29"/>
      <c r="G61" s="30"/>
      <c r="H61" s="30"/>
      <c r="I61" s="31"/>
      <c r="J61" s="32"/>
      <c r="K61" s="33"/>
      <c r="L61" s="33"/>
      <c r="M61" s="33"/>
      <c r="N61" s="27"/>
      <c r="O61" s="16"/>
      <c r="P61" s="17"/>
      <c r="Q61" s="16"/>
      <c r="R61" s="17"/>
      <c r="S61" s="16"/>
      <c r="T61" s="113"/>
      <c r="U61" s="589"/>
      <c r="V61" s="590"/>
    </row>
    <row r="62" spans="1:40" ht="15.6" x14ac:dyDescent="0.3">
      <c r="A62" s="121"/>
      <c r="B62" s="111">
        <v>9</v>
      </c>
      <c r="C62" s="28"/>
      <c r="D62" s="29"/>
      <c r="E62" s="29"/>
      <c r="F62" s="29"/>
      <c r="G62" s="30"/>
      <c r="H62" s="30"/>
      <c r="I62" s="31"/>
      <c r="J62" s="33"/>
      <c r="K62" s="32"/>
      <c r="L62" s="33"/>
      <c r="M62" s="33"/>
      <c r="N62" s="27"/>
      <c r="O62" s="16"/>
      <c r="P62" s="17"/>
      <c r="Q62" s="16"/>
      <c r="R62" s="17"/>
      <c r="S62" s="16"/>
      <c r="T62" s="113"/>
      <c r="U62" s="589"/>
      <c r="V62" s="590"/>
    </row>
    <row r="63" spans="1:40" ht="15.6" x14ac:dyDescent="0.3">
      <c r="A63" s="121"/>
      <c r="B63" s="112">
        <v>10</v>
      </c>
      <c r="C63" s="28"/>
      <c r="D63" s="29"/>
      <c r="E63" s="29"/>
      <c r="F63" s="29"/>
      <c r="G63" s="30"/>
      <c r="H63" s="30"/>
      <c r="I63" s="31"/>
      <c r="J63" s="33"/>
      <c r="K63" s="33"/>
      <c r="L63" s="32"/>
      <c r="M63" s="33"/>
      <c r="N63" s="27"/>
      <c r="O63" s="16"/>
      <c r="P63" s="17"/>
      <c r="Q63" s="16"/>
      <c r="R63" s="17"/>
      <c r="S63" s="16"/>
      <c r="T63" s="113"/>
      <c r="U63" s="589"/>
      <c r="V63" s="590"/>
    </row>
    <row r="64" spans="1:40" ht="15.6" x14ac:dyDescent="0.3">
      <c r="A64" s="121"/>
      <c r="B64" s="111">
        <v>11</v>
      </c>
      <c r="C64" s="28"/>
      <c r="D64" s="29"/>
      <c r="E64" s="29"/>
      <c r="F64" s="29"/>
      <c r="G64" s="30"/>
      <c r="H64" s="30"/>
      <c r="I64" s="31"/>
      <c r="J64" s="33"/>
      <c r="K64" s="33"/>
      <c r="L64" s="33"/>
      <c r="M64" s="32"/>
      <c r="N64" s="27"/>
      <c r="O64" s="16"/>
      <c r="P64" s="17"/>
      <c r="Q64" s="16"/>
      <c r="R64" s="17"/>
      <c r="S64" s="16"/>
      <c r="T64" s="113"/>
      <c r="U64" s="589"/>
      <c r="V64" s="590"/>
    </row>
    <row r="65" spans="1:45" ht="16.2" thickBot="1" x14ac:dyDescent="0.35">
      <c r="A65" s="145"/>
      <c r="B65" s="163">
        <v>12</v>
      </c>
      <c r="C65" s="34"/>
      <c r="D65" s="35"/>
      <c r="E65" s="35"/>
      <c r="F65" s="35"/>
      <c r="G65" s="36"/>
      <c r="H65" s="36"/>
      <c r="I65" s="36"/>
      <c r="J65" s="37"/>
      <c r="K65" s="37"/>
      <c r="L65" s="37"/>
      <c r="M65" s="37"/>
      <c r="N65" s="38"/>
      <c r="O65" s="39"/>
      <c r="P65" s="40"/>
      <c r="Q65" s="39"/>
      <c r="R65" s="40"/>
      <c r="S65" s="39"/>
      <c r="T65" s="114"/>
      <c r="U65" s="591"/>
      <c r="V65" s="592"/>
    </row>
    <row r="66" spans="1:4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45" ht="15.75" customHeight="1" thickBot="1" x14ac:dyDescent="0.3">
      <c r="A67" s="84" t="s">
        <v>151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45" ht="15.75" customHeight="1" thickBot="1" x14ac:dyDescent="0.3">
      <c r="A68" s="79" t="s">
        <v>64</v>
      </c>
      <c r="B68" s="92" t="s">
        <v>132</v>
      </c>
      <c r="C68" s="92" t="s">
        <v>28</v>
      </c>
      <c r="D68" s="92" t="s">
        <v>62</v>
      </c>
      <c r="E68" s="92" t="s">
        <v>98</v>
      </c>
      <c r="F68" s="92" t="s">
        <v>74</v>
      </c>
      <c r="G68" s="92" t="s">
        <v>128</v>
      </c>
      <c r="H68" s="92" t="s">
        <v>108</v>
      </c>
      <c r="I68" s="92" t="s">
        <v>25</v>
      </c>
      <c r="J68" s="92" t="s">
        <v>72</v>
      </c>
      <c r="K68" s="92" t="s">
        <v>110</v>
      </c>
      <c r="L68" s="92" t="s">
        <v>67</v>
      </c>
      <c r="M68" s="92" t="s">
        <v>1</v>
      </c>
      <c r="N68" s="92" t="s">
        <v>135</v>
      </c>
      <c r="O68" s="92" t="s">
        <v>96</v>
      </c>
      <c r="P68" s="92" t="s">
        <v>129</v>
      </c>
      <c r="Q68" s="92" t="s">
        <v>109</v>
      </c>
      <c r="R68" s="92" t="s">
        <v>127</v>
      </c>
      <c r="S68" s="92" t="s">
        <v>8</v>
      </c>
      <c r="T68" s="92" t="s">
        <v>48</v>
      </c>
      <c r="U68" s="92" t="s">
        <v>76</v>
      </c>
      <c r="V68" s="92" t="s">
        <v>142</v>
      </c>
      <c r="Y68" s="84"/>
      <c r="Z68" s="84"/>
      <c r="AA68" s="141"/>
    </row>
    <row r="69" spans="1:45" ht="15.75" customHeight="1" x14ac:dyDescent="0.25">
      <c r="A69" s="90" t="s">
        <v>71</v>
      </c>
      <c r="L69" s="89"/>
      <c r="M69" s="89"/>
      <c r="N69" s="89"/>
      <c r="O69" s="89"/>
      <c r="P69" s="172"/>
      <c r="Q69" s="9"/>
      <c r="Y69" s="84"/>
      <c r="Z69" s="84"/>
      <c r="AA69" s="141"/>
    </row>
    <row r="70" spans="1:45" ht="15.75" customHeight="1" x14ac:dyDescent="0.3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44"/>
      <c r="Q70" s="68"/>
      <c r="R70" s="4"/>
      <c r="S70" s="4"/>
      <c r="T70" s="4"/>
      <c r="U70" s="4"/>
      <c r="V70" s="4"/>
      <c r="Y70" s="84"/>
      <c r="Z70" s="84"/>
      <c r="AA70" s="141"/>
    </row>
    <row r="71" spans="1:45" ht="15.75" customHeight="1" x14ac:dyDescent="0.4">
      <c r="A71" s="170"/>
      <c r="B71" s="120"/>
      <c r="C71" s="120"/>
      <c r="D71" s="120"/>
      <c r="E71" s="12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Y71" s="84"/>
      <c r="Z71" s="84"/>
      <c r="AA71" s="141"/>
    </row>
    <row r="72" spans="1:45" ht="15.75" customHeight="1" x14ac:dyDescent="0.4">
      <c r="A72" s="170"/>
      <c r="B72" s="120"/>
      <c r="C72" s="120"/>
      <c r="D72" s="120"/>
      <c r="E72" s="12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Y72" s="84"/>
      <c r="Z72" s="84"/>
      <c r="AA72" s="141"/>
    </row>
    <row r="73" spans="1:45" ht="15.75" customHeight="1" x14ac:dyDescent="0.4">
      <c r="A73" s="170"/>
      <c r="B73" s="120"/>
      <c r="C73" s="120"/>
      <c r="D73" s="120"/>
      <c r="E73" s="12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Y73" s="84"/>
      <c r="Z73" s="84"/>
      <c r="AA73" s="141"/>
    </row>
    <row r="74" spans="1:45" ht="15.75" customHeight="1" x14ac:dyDescent="0.4">
      <c r="A74" s="170"/>
      <c r="B74" s="120"/>
      <c r="C74" s="120"/>
      <c r="D74" s="120"/>
      <c r="E74" s="12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Y74" s="84"/>
      <c r="Z74" s="84"/>
      <c r="AA74" s="141"/>
    </row>
    <row r="75" spans="1:45" ht="17.399999999999999" x14ac:dyDescent="0.3">
      <c r="A75" s="614" t="s">
        <v>53</v>
      </c>
      <c r="B75" s="602"/>
      <c r="C75" s="602"/>
      <c r="D75" s="602"/>
      <c r="E75" s="60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Y75" s="84"/>
      <c r="Z75" s="84"/>
      <c r="AA75" s="141"/>
    </row>
    <row r="76" spans="1:45" ht="10.5" customHeight="1" thickBot="1" x14ac:dyDescent="0.3"/>
    <row r="77" spans="1:45" ht="100.5" customHeight="1" thickBot="1" x14ac:dyDescent="0.55000000000000004">
      <c r="A77" s="612" t="s">
        <v>160</v>
      </c>
      <c r="B77" s="613"/>
      <c r="C77" s="605" t="s">
        <v>155</v>
      </c>
      <c r="D77" s="606"/>
      <c r="E77" s="607"/>
      <c r="F77" s="607"/>
      <c r="G77" s="607"/>
      <c r="H77" s="607"/>
      <c r="I77" s="607"/>
      <c r="J77" s="608"/>
      <c r="K77" s="609"/>
      <c r="L77" s="610">
        <v>2</v>
      </c>
      <c r="M77" s="611"/>
      <c r="N77" s="119" t="s">
        <v>69</v>
      </c>
      <c r="O77" s="595" t="s">
        <v>157</v>
      </c>
      <c r="P77" s="596"/>
      <c r="Q77" s="595" t="s">
        <v>156</v>
      </c>
      <c r="R77" s="596"/>
      <c r="S77" s="595" t="s">
        <v>73</v>
      </c>
      <c r="T77" s="596"/>
      <c r="U77" s="597" t="s">
        <v>95</v>
      </c>
      <c r="V77" s="598"/>
      <c r="W77" s="153" t="s">
        <v>146</v>
      </c>
    </row>
    <row r="78" spans="1:45" ht="16.2" thickBot="1" x14ac:dyDescent="0.35">
      <c r="A78" s="108" t="s">
        <v>100</v>
      </c>
      <c r="B78" s="116"/>
      <c r="C78" s="117">
        <v>1</v>
      </c>
      <c r="D78" s="118">
        <v>2</v>
      </c>
      <c r="E78" s="118">
        <v>3</v>
      </c>
      <c r="F78" s="118">
        <v>4</v>
      </c>
      <c r="G78" s="118">
        <v>5</v>
      </c>
      <c r="H78" s="118">
        <v>6</v>
      </c>
      <c r="I78" s="118">
        <v>7</v>
      </c>
      <c r="J78" s="118">
        <v>8</v>
      </c>
      <c r="K78" s="118">
        <v>9</v>
      </c>
      <c r="L78" s="55">
        <v>10</v>
      </c>
      <c r="M78" s="55">
        <v>11</v>
      </c>
      <c r="N78" s="56">
        <v>12</v>
      </c>
      <c r="O78" s="108" t="s">
        <v>99</v>
      </c>
      <c r="P78" s="109" t="s">
        <v>101</v>
      </c>
      <c r="Q78" s="110" t="s">
        <v>99</v>
      </c>
      <c r="R78" s="56" t="s">
        <v>101</v>
      </c>
      <c r="S78" s="110" t="s">
        <v>99</v>
      </c>
      <c r="T78" s="54" t="s">
        <v>101</v>
      </c>
      <c r="U78" s="599"/>
      <c r="V78" s="600"/>
      <c r="X78" s="616"/>
      <c r="Y78" s="616"/>
      <c r="Z78" s="616"/>
      <c r="AA78" s="616"/>
      <c r="AB78" s="616"/>
      <c r="AC78" s="616"/>
      <c r="AD78" s="616"/>
      <c r="AE78" s="616"/>
      <c r="AF78" s="616"/>
      <c r="AG78" s="616"/>
      <c r="AH78" s="616"/>
      <c r="AI78" s="616"/>
      <c r="AJ78" s="616"/>
      <c r="AK78" s="616"/>
      <c r="AL78" s="616"/>
      <c r="AM78" s="616"/>
      <c r="AN78" s="616"/>
      <c r="AO78" s="4"/>
      <c r="AP78" s="4"/>
      <c r="AQ78" s="4"/>
      <c r="AR78" s="4"/>
      <c r="AS78" s="4"/>
    </row>
    <row r="79" spans="1:45" ht="15.6" x14ac:dyDescent="0.3">
      <c r="A79" s="302" t="s">
        <v>329</v>
      </c>
      <c r="B79" s="111">
        <v>1</v>
      </c>
      <c r="C79" s="11"/>
      <c r="D79" s="12"/>
      <c r="E79" s="12"/>
      <c r="F79" s="12"/>
      <c r="G79" s="13"/>
      <c r="H79" s="13"/>
      <c r="I79" s="13"/>
      <c r="J79" s="14"/>
      <c r="K79" s="14"/>
      <c r="L79" s="14"/>
      <c r="M79" s="14"/>
      <c r="N79" s="15"/>
      <c r="O79" s="16"/>
      <c r="P79" s="17"/>
      <c r="Q79" s="16"/>
      <c r="R79" s="17"/>
      <c r="S79" s="16"/>
      <c r="T79" s="113"/>
      <c r="U79" s="589"/>
      <c r="V79" s="590"/>
      <c r="X79" s="2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4"/>
      <c r="AP79" s="4"/>
      <c r="AQ79" s="4"/>
      <c r="AR79" s="4"/>
      <c r="AS79" s="4"/>
    </row>
    <row r="80" spans="1:45" ht="15.6" x14ac:dyDescent="0.3">
      <c r="A80" s="226" t="s">
        <v>333</v>
      </c>
      <c r="B80" s="112">
        <v>2</v>
      </c>
      <c r="C80" s="18"/>
      <c r="D80" s="19"/>
      <c r="E80" s="20"/>
      <c r="F80" s="20"/>
      <c r="G80" s="21"/>
      <c r="H80" s="21"/>
      <c r="I80" s="21"/>
      <c r="J80" s="22"/>
      <c r="K80" s="22"/>
      <c r="L80" s="22"/>
      <c r="M80" s="22"/>
      <c r="N80" s="15"/>
      <c r="O80" s="16"/>
      <c r="P80" s="17"/>
      <c r="Q80" s="16"/>
      <c r="R80" s="17"/>
      <c r="S80" s="16"/>
      <c r="T80" s="113"/>
      <c r="U80" s="589"/>
      <c r="V80" s="590"/>
      <c r="X80" s="2"/>
      <c r="Y80" s="169"/>
      <c r="Z80" s="169"/>
      <c r="AA80" s="169"/>
      <c r="AB80" s="169"/>
      <c r="AC80" s="169"/>
      <c r="AD80" s="169"/>
      <c r="AE80" s="169"/>
      <c r="AF80" s="59"/>
      <c r="AG80" s="59"/>
      <c r="AH80" s="162"/>
      <c r="AI80" s="59"/>
      <c r="AJ80" s="59"/>
      <c r="AK80" s="59"/>
      <c r="AL80" s="61"/>
      <c r="AM80" s="61"/>
      <c r="AN80" s="61"/>
      <c r="AO80" s="4"/>
      <c r="AP80" s="4"/>
      <c r="AQ80" s="4"/>
      <c r="AR80" s="4"/>
      <c r="AS80" s="4"/>
    </row>
    <row r="81" spans="1:45" ht="15.6" x14ac:dyDescent="0.3">
      <c r="A81" s="302" t="s">
        <v>569</v>
      </c>
      <c r="B81" s="111">
        <v>3</v>
      </c>
      <c r="C81" s="18"/>
      <c r="D81" s="20"/>
      <c r="E81" s="19"/>
      <c r="F81" s="20"/>
      <c r="G81" s="21"/>
      <c r="H81" s="21"/>
      <c r="I81" s="21"/>
      <c r="J81" s="22"/>
      <c r="K81" s="22"/>
      <c r="L81" s="22"/>
      <c r="M81" s="22"/>
      <c r="N81" s="15"/>
      <c r="O81" s="16"/>
      <c r="P81" s="17"/>
      <c r="Q81" s="16"/>
      <c r="R81" s="17"/>
      <c r="S81" s="16"/>
      <c r="T81" s="113"/>
      <c r="U81" s="589"/>
      <c r="V81" s="590"/>
      <c r="X81" s="142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4"/>
      <c r="AM81" s="43"/>
      <c r="AN81" s="61"/>
      <c r="AO81" s="4"/>
      <c r="AP81" s="4"/>
      <c r="AQ81" s="4"/>
      <c r="AR81" s="4"/>
      <c r="AS81" s="4"/>
    </row>
    <row r="82" spans="1:45" ht="15.6" x14ac:dyDescent="0.3">
      <c r="A82" s="302" t="s">
        <v>345</v>
      </c>
      <c r="B82" s="112">
        <v>4</v>
      </c>
      <c r="C82" s="18"/>
      <c r="D82" s="20"/>
      <c r="E82" s="20"/>
      <c r="F82" s="19"/>
      <c r="G82" s="21"/>
      <c r="H82" s="21"/>
      <c r="I82" s="21"/>
      <c r="J82" s="22"/>
      <c r="K82" s="22"/>
      <c r="L82" s="22"/>
      <c r="M82" s="22"/>
      <c r="N82" s="15"/>
      <c r="O82" s="16"/>
      <c r="P82" s="17"/>
      <c r="Q82" s="16"/>
      <c r="R82" s="17"/>
      <c r="S82" s="16"/>
      <c r="T82" s="113"/>
      <c r="U82" s="589"/>
      <c r="V82" s="590"/>
      <c r="X82" s="85"/>
      <c r="Y82" s="86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4"/>
      <c r="AM82" s="43"/>
      <c r="AN82" s="61"/>
      <c r="AO82" s="4"/>
      <c r="AP82" s="4"/>
      <c r="AQ82" s="4"/>
      <c r="AR82" s="4"/>
      <c r="AS82" s="4"/>
    </row>
    <row r="83" spans="1:45" ht="15.6" x14ac:dyDescent="0.3">
      <c r="A83" s="312" t="s">
        <v>570</v>
      </c>
      <c r="B83" s="111">
        <v>5</v>
      </c>
      <c r="C83" s="23"/>
      <c r="D83" s="21"/>
      <c r="E83" s="21"/>
      <c r="F83" s="21"/>
      <c r="G83" s="19"/>
      <c r="H83" s="20"/>
      <c r="I83" s="20"/>
      <c r="J83" s="24"/>
      <c r="K83" s="24"/>
      <c r="L83" s="24"/>
      <c r="M83" s="24"/>
      <c r="N83" s="25"/>
      <c r="O83" s="16"/>
      <c r="P83" s="17"/>
      <c r="Q83" s="16"/>
      <c r="R83" s="17"/>
      <c r="S83" s="16"/>
      <c r="T83" s="113"/>
      <c r="U83" s="589"/>
      <c r="V83" s="590"/>
      <c r="X83" s="142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158"/>
      <c r="AJ83" s="84"/>
      <c r="AK83" s="84"/>
      <c r="AL83" s="84"/>
      <c r="AM83" s="43"/>
      <c r="AN83" s="61"/>
      <c r="AO83" s="4"/>
      <c r="AP83" s="4"/>
      <c r="AQ83" s="4"/>
      <c r="AR83" s="4"/>
      <c r="AS83" s="4"/>
    </row>
    <row r="84" spans="1:45" ht="15.6" x14ac:dyDescent="0.3">
      <c r="A84" s="312" t="s">
        <v>354</v>
      </c>
      <c r="B84" s="112">
        <v>6</v>
      </c>
      <c r="C84" s="23"/>
      <c r="D84" s="21"/>
      <c r="E84" s="21"/>
      <c r="F84" s="21"/>
      <c r="G84" s="20"/>
      <c r="H84" s="19"/>
      <c r="I84" s="20"/>
      <c r="J84" s="24"/>
      <c r="K84" s="24"/>
      <c r="L84" s="24"/>
      <c r="M84" s="24"/>
      <c r="N84" s="25"/>
      <c r="O84" s="16"/>
      <c r="P84" s="17"/>
      <c r="Q84" s="16"/>
      <c r="R84" s="17"/>
      <c r="S84" s="16"/>
      <c r="T84" s="113"/>
      <c r="U84" s="589"/>
      <c r="V84" s="590"/>
      <c r="X84" s="84"/>
      <c r="Y84" s="84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4"/>
      <c r="AK84" s="84"/>
      <c r="AL84" s="84"/>
      <c r="AM84" s="43"/>
      <c r="AN84" s="61"/>
      <c r="AO84" s="4"/>
      <c r="AP84" s="4"/>
      <c r="AQ84" s="4"/>
      <c r="AR84" s="4"/>
      <c r="AS84" s="4"/>
    </row>
    <row r="85" spans="1:45" ht="15.6" x14ac:dyDescent="0.3">
      <c r="A85" s="312" t="s">
        <v>357</v>
      </c>
      <c r="B85" s="111">
        <v>7</v>
      </c>
      <c r="C85" s="23"/>
      <c r="D85" s="21"/>
      <c r="E85" s="21"/>
      <c r="F85" s="21"/>
      <c r="G85" s="20"/>
      <c r="H85" s="20"/>
      <c r="I85" s="19"/>
      <c r="J85" s="26"/>
      <c r="K85" s="26"/>
      <c r="L85" s="26"/>
      <c r="M85" s="26"/>
      <c r="N85" s="27"/>
      <c r="O85" s="16"/>
      <c r="P85" s="17"/>
      <c r="Q85" s="16"/>
      <c r="R85" s="17"/>
      <c r="S85" s="16"/>
      <c r="T85" s="113"/>
      <c r="U85" s="589"/>
      <c r="V85" s="590"/>
      <c r="X85" s="86"/>
      <c r="Y85" s="86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4"/>
      <c r="AK85" s="84"/>
      <c r="AL85" s="84"/>
      <c r="AM85" s="43"/>
      <c r="AN85" s="61"/>
      <c r="AO85" s="4"/>
      <c r="AP85" s="4"/>
      <c r="AQ85" s="4"/>
      <c r="AR85" s="4"/>
      <c r="AS85" s="4"/>
    </row>
    <row r="86" spans="1:45" ht="15.6" x14ac:dyDescent="0.3">
      <c r="A86" s="121"/>
      <c r="B86" s="112">
        <v>8</v>
      </c>
      <c r="C86" s="28"/>
      <c r="D86" s="29"/>
      <c r="E86" s="29"/>
      <c r="F86" s="29"/>
      <c r="G86" s="30"/>
      <c r="H86" s="30"/>
      <c r="I86" s="31"/>
      <c r="J86" s="32"/>
      <c r="K86" s="33"/>
      <c r="L86" s="33"/>
      <c r="M86" s="33"/>
      <c r="N86" s="27"/>
      <c r="O86" s="16"/>
      <c r="P86" s="17"/>
      <c r="Q86" s="16"/>
      <c r="R86" s="17"/>
      <c r="S86" s="16"/>
      <c r="T86" s="113"/>
      <c r="U86" s="589"/>
      <c r="V86" s="590"/>
      <c r="X86" s="142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161"/>
      <c r="AK86" s="84"/>
      <c r="AL86" s="84"/>
      <c r="AM86" s="84"/>
      <c r="AN86" s="4"/>
      <c r="AO86" s="4"/>
      <c r="AP86" s="4"/>
      <c r="AQ86" s="4"/>
      <c r="AR86" s="4"/>
      <c r="AS86" s="4"/>
    </row>
    <row r="87" spans="1:45" ht="15.6" x14ac:dyDescent="0.3">
      <c r="A87" s="121"/>
      <c r="B87" s="111">
        <v>9</v>
      </c>
      <c r="C87" s="28"/>
      <c r="D87" s="29"/>
      <c r="E87" s="29"/>
      <c r="F87" s="29"/>
      <c r="G87" s="30"/>
      <c r="H87" s="30"/>
      <c r="I87" s="31"/>
      <c r="J87" s="33"/>
      <c r="K87" s="32"/>
      <c r="L87" s="33"/>
      <c r="M87" s="33"/>
      <c r="N87" s="27"/>
      <c r="O87" s="16"/>
      <c r="P87" s="17"/>
      <c r="Q87" s="16"/>
      <c r="R87" s="17"/>
      <c r="S87" s="16"/>
      <c r="T87" s="113"/>
      <c r="U87" s="589"/>
      <c r="V87" s="590"/>
      <c r="X87" s="84"/>
      <c r="Y87" s="4"/>
      <c r="Z87" s="4"/>
      <c r="AA87" s="4"/>
      <c r="AB87" s="4"/>
      <c r="AC87" s="4"/>
      <c r="AD87" s="4"/>
      <c r="AE87" s="4"/>
      <c r="AF87" s="84"/>
      <c r="AG87" s="84"/>
      <c r="AH87" s="84"/>
      <c r="AI87" s="84"/>
      <c r="AJ87" s="84"/>
      <c r="AK87" s="83"/>
      <c r="AL87" s="83"/>
      <c r="AM87" s="66"/>
      <c r="AN87" s="59"/>
      <c r="AO87" s="4"/>
      <c r="AP87" s="4"/>
      <c r="AQ87" s="4"/>
      <c r="AR87" s="4"/>
      <c r="AS87" s="4"/>
    </row>
    <row r="88" spans="1:45" ht="15.6" x14ac:dyDescent="0.3">
      <c r="A88" s="121"/>
      <c r="B88" s="112">
        <v>10</v>
      </c>
      <c r="C88" s="28"/>
      <c r="D88" s="29"/>
      <c r="E88" s="29"/>
      <c r="F88" s="29"/>
      <c r="G88" s="30"/>
      <c r="H88" s="30"/>
      <c r="I88" s="31"/>
      <c r="J88" s="33"/>
      <c r="K88" s="33"/>
      <c r="L88" s="32"/>
      <c r="M88" s="33"/>
      <c r="N88" s="27"/>
      <c r="O88" s="16"/>
      <c r="P88" s="17"/>
      <c r="Q88" s="16"/>
      <c r="R88" s="17"/>
      <c r="S88" s="16"/>
      <c r="T88" s="113"/>
      <c r="U88" s="589"/>
      <c r="V88" s="590"/>
      <c r="X88" s="86"/>
      <c r="Y88" s="86"/>
      <c r="Z88" s="83"/>
      <c r="AA88" s="83"/>
      <c r="AB88" s="83"/>
      <c r="AC88" s="83"/>
      <c r="AD88" s="83"/>
      <c r="AE88" s="83"/>
      <c r="AF88" s="83"/>
      <c r="AG88" s="84"/>
      <c r="AH88" s="84"/>
      <c r="AI88" s="84"/>
      <c r="AJ88" s="84"/>
      <c r="AK88" s="84"/>
      <c r="AL88" s="83"/>
      <c r="AM88" s="66"/>
      <c r="AN88" s="59"/>
      <c r="AO88" s="4"/>
      <c r="AP88" s="4"/>
      <c r="AQ88" s="4"/>
      <c r="AR88" s="4"/>
      <c r="AS88" s="4"/>
    </row>
    <row r="89" spans="1:45" ht="15.6" x14ac:dyDescent="0.3">
      <c r="A89" s="121"/>
      <c r="B89" s="111">
        <v>11</v>
      </c>
      <c r="C89" s="28"/>
      <c r="D89" s="29"/>
      <c r="E89" s="29"/>
      <c r="F89" s="29"/>
      <c r="G89" s="30"/>
      <c r="H89" s="30"/>
      <c r="I89" s="31"/>
      <c r="J89" s="33"/>
      <c r="K89" s="33"/>
      <c r="L89" s="33"/>
      <c r="M89" s="32"/>
      <c r="N89" s="27"/>
      <c r="O89" s="16"/>
      <c r="P89" s="17"/>
      <c r="Q89" s="16"/>
      <c r="R89" s="17"/>
      <c r="S89" s="16"/>
      <c r="T89" s="113"/>
      <c r="U89" s="589"/>
      <c r="V89" s="590"/>
      <c r="X89" s="142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</row>
    <row r="90" spans="1:45" ht="16.2" thickBot="1" x14ac:dyDescent="0.35">
      <c r="A90" s="145"/>
      <c r="B90" s="163">
        <v>12</v>
      </c>
      <c r="C90" s="34"/>
      <c r="D90" s="35"/>
      <c r="E90" s="35"/>
      <c r="F90" s="35"/>
      <c r="G90" s="36"/>
      <c r="H90" s="36"/>
      <c r="I90" s="36"/>
      <c r="J90" s="37"/>
      <c r="K90" s="37"/>
      <c r="L90" s="37"/>
      <c r="M90" s="37"/>
      <c r="N90" s="38"/>
      <c r="O90" s="39"/>
      <c r="P90" s="40"/>
      <c r="Q90" s="39"/>
      <c r="R90" s="40"/>
      <c r="S90" s="39"/>
      <c r="T90" s="114"/>
      <c r="U90" s="591"/>
      <c r="V90" s="592"/>
      <c r="X90" s="8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158"/>
      <c r="AJ90" s="158"/>
      <c r="AK90" s="158"/>
      <c r="AL90" s="158"/>
      <c r="AM90" s="171"/>
      <c r="AN90" s="169"/>
      <c r="AO90" s="4"/>
      <c r="AP90" s="4"/>
      <c r="AQ90" s="4"/>
      <c r="AR90" s="4"/>
      <c r="AS90" s="4"/>
    </row>
    <row r="91" spans="1:45" ht="15.6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44"/>
      <c r="AN91" s="68"/>
      <c r="AO91" s="4"/>
      <c r="AP91" s="4"/>
      <c r="AQ91" s="4"/>
      <c r="AR91" s="4"/>
      <c r="AS91" s="4"/>
    </row>
    <row r="92" spans="1:45" ht="16.2" thickBot="1" x14ac:dyDescent="0.35">
      <c r="A92" s="84" t="s">
        <v>151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4"/>
      <c r="P92" s="43"/>
      <c r="Q92" s="61"/>
      <c r="R92" s="4"/>
      <c r="S92" s="4"/>
      <c r="T92" s="6"/>
      <c r="U92" s="6"/>
      <c r="V92" s="6"/>
      <c r="X92" s="142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44"/>
      <c r="AN92" s="68"/>
      <c r="AO92" s="4"/>
      <c r="AP92" s="4"/>
      <c r="AQ92" s="4"/>
      <c r="AR92" s="4"/>
      <c r="AS92" s="4"/>
    </row>
    <row r="93" spans="1:45" ht="16.2" thickBot="1" x14ac:dyDescent="0.35">
      <c r="A93" s="79" t="s">
        <v>64</v>
      </c>
      <c r="B93" s="92" t="s">
        <v>132</v>
      </c>
      <c r="C93" s="92" t="s">
        <v>28</v>
      </c>
      <c r="D93" s="92" t="s">
        <v>62</v>
      </c>
      <c r="E93" s="92" t="s">
        <v>98</v>
      </c>
      <c r="F93" s="92" t="s">
        <v>74</v>
      </c>
      <c r="G93" s="92" t="s">
        <v>128</v>
      </c>
      <c r="H93" s="92" t="s">
        <v>108</v>
      </c>
      <c r="I93" s="92" t="s">
        <v>25</v>
      </c>
      <c r="J93" s="92" t="s">
        <v>72</v>
      </c>
      <c r="K93" s="92" t="s">
        <v>110</v>
      </c>
      <c r="L93" s="92" t="s">
        <v>67</v>
      </c>
      <c r="M93" s="92" t="s">
        <v>1</v>
      </c>
      <c r="N93" s="92" t="s">
        <v>135</v>
      </c>
      <c r="O93" s="92" t="s">
        <v>96</v>
      </c>
      <c r="P93" s="92" t="s">
        <v>129</v>
      </c>
      <c r="Q93" s="92" t="s">
        <v>109</v>
      </c>
      <c r="R93" s="92" t="s">
        <v>127</v>
      </c>
      <c r="S93" s="92" t="s">
        <v>8</v>
      </c>
      <c r="T93" s="92" t="s">
        <v>48</v>
      </c>
      <c r="U93" s="92" t="s">
        <v>76</v>
      </c>
      <c r="V93" s="92" t="s">
        <v>142</v>
      </c>
      <c r="X93" s="83"/>
      <c r="Y93" s="84"/>
      <c r="Z93" s="43"/>
      <c r="AA93" s="61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4"/>
      <c r="AN93" s="68"/>
      <c r="AO93" s="4"/>
      <c r="AP93" s="4"/>
      <c r="AQ93" s="4"/>
      <c r="AR93" s="4"/>
      <c r="AS93" s="4"/>
    </row>
    <row r="94" spans="1:45" ht="15.6" x14ac:dyDescent="0.3">
      <c r="A94" s="90" t="s">
        <v>71</v>
      </c>
      <c r="L94" s="89"/>
      <c r="M94" s="89"/>
      <c r="N94" s="89"/>
      <c r="O94" s="89"/>
      <c r="P94" s="172"/>
      <c r="Q94" s="9"/>
      <c r="X94" s="83"/>
      <c r="Y94" s="84"/>
      <c r="Z94" s="43"/>
      <c r="AA94" s="61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44"/>
      <c r="AN94" s="68"/>
      <c r="AO94" s="4"/>
      <c r="AP94" s="4"/>
      <c r="AQ94" s="4"/>
      <c r="AR94" s="4"/>
      <c r="AS94" s="4"/>
    </row>
    <row r="95" spans="1:45" ht="15.6" x14ac:dyDescent="0.3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44"/>
      <c r="Q95" s="68"/>
      <c r="R95" s="4"/>
      <c r="S95" s="4"/>
      <c r="T95" s="4"/>
      <c r="U95" s="4"/>
      <c r="V95" s="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44"/>
      <c r="AN95" s="68"/>
    </row>
    <row r="96" spans="1:45" ht="15.6" x14ac:dyDescent="0.3">
      <c r="A96" s="14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4"/>
      <c r="P96" s="43"/>
      <c r="Q96" s="61"/>
      <c r="R96" s="4"/>
      <c r="S96" s="4"/>
      <c r="T96" s="4"/>
      <c r="U96" s="4"/>
      <c r="V96" s="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44"/>
      <c r="AN96" s="68"/>
    </row>
    <row r="97" spans="1:46" ht="15.6" x14ac:dyDescent="0.3">
      <c r="A97" s="85"/>
      <c r="B97" s="86"/>
      <c r="C97" s="83"/>
      <c r="D97" s="83"/>
      <c r="E97" s="83"/>
      <c r="F97" s="83"/>
      <c r="G97" s="83"/>
      <c r="H97" s="83"/>
      <c r="I97" s="83"/>
      <c r="J97" s="142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X97" s="84"/>
      <c r="Y97" s="43"/>
      <c r="Z97" s="61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44"/>
      <c r="AN97" s="68"/>
    </row>
    <row r="98" spans="1:46" ht="22.8" x14ac:dyDescent="0.4">
      <c r="A98" s="170"/>
      <c r="B98" s="4"/>
      <c r="C98" s="4"/>
      <c r="D98" s="4"/>
      <c r="E98" s="4"/>
      <c r="F98" s="4"/>
      <c r="G98" s="4"/>
      <c r="H98" s="4"/>
      <c r="I98" s="4"/>
      <c r="J98" s="85"/>
      <c r="K98" s="86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X98" s="142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5"/>
    </row>
    <row r="99" spans="1:46" ht="22.8" x14ac:dyDescent="0.4">
      <c r="A99" s="17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X99" s="8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4"/>
      <c r="AN99" s="68"/>
      <c r="AO99" s="4"/>
      <c r="AP99" s="4"/>
      <c r="AQ99" s="4"/>
      <c r="AR99" s="4"/>
      <c r="AS99" s="4"/>
    </row>
    <row r="100" spans="1:46" ht="22.8" x14ac:dyDescent="0.4">
      <c r="A100" s="170" t="s">
        <v>0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169"/>
      <c r="AO100" s="4"/>
      <c r="AP100" s="4"/>
      <c r="AQ100" s="4"/>
      <c r="AR100" s="4"/>
      <c r="AS100" s="4"/>
    </row>
    <row r="101" spans="1:46" ht="13.8" thickBot="1" x14ac:dyDescent="0.3"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6" ht="98.25" customHeight="1" thickBot="1" x14ac:dyDescent="0.55000000000000004">
      <c r="A102" s="612" t="s">
        <v>160</v>
      </c>
      <c r="B102" s="613"/>
      <c r="C102" s="605" t="s">
        <v>155</v>
      </c>
      <c r="D102" s="606"/>
      <c r="E102" s="607"/>
      <c r="F102" s="607"/>
      <c r="G102" s="607"/>
      <c r="H102" s="607"/>
      <c r="I102" s="607"/>
      <c r="J102" s="608"/>
      <c r="K102" s="609"/>
      <c r="L102" s="610">
        <v>3</v>
      </c>
      <c r="M102" s="611"/>
      <c r="N102" s="119" t="s">
        <v>69</v>
      </c>
      <c r="O102" s="595" t="s">
        <v>157</v>
      </c>
      <c r="P102" s="596"/>
      <c r="Q102" s="595" t="s">
        <v>156</v>
      </c>
      <c r="R102" s="596"/>
      <c r="S102" s="595" t="s">
        <v>73</v>
      </c>
      <c r="T102" s="596"/>
      <c r="U102" s="597" t="s">
        <v>95</v>
      </c>
      <c r="V102" s="598"/>
      <c r="W102" s="153" t="s">
        <v>147</v>
      </c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6" ht="16.2" thickBot="1" x14ac:dyDescent="0.35">
      <c r="A103" s="108" t="s">
        <v>100</v>
      </c>
      <c r="B103" s="116"/>
      <c r="C103" s="117">
        <v>1</v>
      </c>
      <c r="D103" s="118">
        <v>2</v>
      </c>
      <c r="E103" s="118">
        <v>3</v>
      </c>
      <c r="F103" s="118">
        <v>4</v>
      </c>
      <c r="G103" s="118">
        <v>5</v>
      </c>
      <c r="H103" s="118">
        <v>6</v>
      </c>
      <c r="I103" s="118">
        <v>7</v>
      </c>
      <c r="J103" s="118">
        <v>8</v>
      </c>
      <c r="K103" s="118">
        <v>9</v>
      </c>
      <c r="L103" s="55">
        <v>10</v>
      </c>
      <c r="M103" s="55">
        <v>11</v>
      </c>
      <c r="N103" s="56">
        <v>12</v>
      </c>
      <c r="O103" s="108" t="s">
        <v>99</v>
      </c>
      <c r="P103" s="109" t="s">
        <v>101</v>
      </c>
      <c r="Q103" s="110" t="s">
        <v>99</v>
      </c>
      <c r="R103" s="56" t="s">
        <v>101</v>
      </c>
      <c r="S103" s="110" t="s">
        <v>99</v>
      </c>
      <c r="T103" s="54" t="s">
        <v>101</v>
      </c>
      <c r="U103" s="599"/>
      <c r="V103" s="600"/>
      <c r="X103" s="142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</row>
    <row r="104" spans="1:46" ht="15.6" x14ac:dyDescent="0.3">
      <c r="A104" s="121"/>
      <c r="B104" s="111">
        <v>1</v>
      </c>
      <c r="C104" s="11"/>
      <c r="D104" s="12"/>
      <c r="E104" s="12"/>
      <c r="F104" s="12"/>
      <c r="G104" s="13"/>
      <c r="H104" s="13"/>
      <c r="I104" s="13"/>
      <c r="J104" s="14"/>
      <c r="K104" s="14"/>
      <c r="L104" s="14"/>
      <c r="M104" s="14"/>
      <c r="N104" s="15"/>
      <c r="O104" s="16"/>
      <c r="P104" s="17"/>
      <c r="Q104" s="16"/>
      <c r="R104" s="17"/>
      <c r="S104" s="16"/>
      <c r="T104" s="113"/>
      <c r="U104" s="589"/>
      <c r="V104" s="590"/>
      <c r="X104" s="8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6" ht="15.6" x14ac:dyDescent="0.3">
      <c r="A105" s="121"/>
      <c r="B105" s="112">
        <v>2</v>
      </c>
      <c r="C105" s="18"/>
      <c r="D105" s="19"/>
      <c r="E105" s="20"/>
      <c r="F105" s="20"/>
      <c r="G105" s="21"/>
      <c r="H105" s="21"/>
      <c r="I105" s="21"/>
      <c r="J105" s="22"/>
      <c r="K105" s="22"/>
      <c r="L105" s="22"/>
      <c r="M105" s="22"/>
      <c r="N105" s="15"/>
      <c r="O105" s="16"/>
      <c r="P105" s="17"/>
      <c r="Q105" s="16"/>
      <c r="R105" s="17"/>
      <c r="S105" s="16"/>
      <c r="T105" s="113"/>
      <c r="U105" s="589"/>
      <c r="V105" s="590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</row>
    <row r="106" spans="1:46" ht="15.6" x14ac:dyDescent="0.3">
      <c r="A106" s="121"/>
      <c r="B106" s="111">
        <v>3</v>
      </c>
      <c r="C106" s="18"/>
      <c r="D106" s="20"/>
      <c r="E106" s="19"/>
      <c r="F106" s="20"/>
      <c r="G106" s="21"/>
      <c r="H106" s="21"/>
      <c r="I106" s="21"/>
      <c r="J106" s="22"/>
      <c r="K106" s="22"/>
      <c r="L106" s="22"/>
      <c r="M106" s="22"/>
      <c r="N106" s="15"/>
      <c r="O106" s="16"/>
      <c r="P106" s="17"/>
      <c r="Q106" s="16"/>
      <c r="R106" s="17"/>
      <c r="S106" s="16"/>
      <c r="T106" s="113"/>
      <c r="U106" s="589"/>
      <c r="V106" s="590"/>
      <c r="X106" s="158"/>
      <c r="Y106" s="4"/>
      <c r="Z106" s="4"/>
      <c r="AA106" s="4"/>
      <c r="AB106" s="4"/>
      <c r="AC106" s="4"/>
      <c r="AD106" s="4"/>
      <c r="AE106" s="158"/>
      <c r="AF106" s="158"/>
      <c r="AG106" s="158"/>
      <c r="AH106" s="158"/>
      <c r="AI106" s="158"/>
      <c r="AJ106" s="158"/>
      <c r="AK106" s="158"/>
      <c r="AL106" s="158"/>
      <c r="AM106" s="171"/>
      <c r="AN106" s="169"/>
      <c r="AO106" s="4"/>
      <c r="AP106" s="4"/>
      <c r="AQ106" s="4"/>
      <c r="AR106" s="4"/>
      <c r="AS106" s="4"/>
    </row>
    <row r="107" spans="1:46" ht="15.6" x14ac:dyDescent="0.3">
      <c r="A107" s="121"/>
      <c r="B107" s="112">
        <v>4</v>
      </c>
      <c r="C107" s="18"/>
      <c r="D107" s="20"/>
      <c r="E107" s="20"/>
      <c r="F107" s="19"/>
      <c r="G107" s="21"/>
      <c r="H107" s="21"/>
      <c r="I107" s="21"/>
      <c r="J107" s="22"/>
      <c r="K107" s="22"/>
      <c r="L107" s="22"/>
      <c r="M107" s="22"/>
      <c r="N107" s="15"/>
      <c r="O107" s="16"/>
      <c r="P107" s="17"/>
      <c r="Q107" s="16"/>
      <c r="R107" s="17"/>
      <c r="S107" s="16"/>
      <c r="T107" s="113"/>
      <c r="U107" s="589"/>
      <c r="V107" s="590"/>
      <c r="X107" s="4"/>
      <c r="Y107" s="84"/>
      <c r="Z107" s="84"/>
      <c r="AA107" s="8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171"/>
      <c r="AN107" s="169"/>
      <c r="AO107" s="4"/>
      <c r="AP107" s="4"/>
      <c r="AQ107" s="4"/>
      <c r="AR107" s="4"/>
      <c r="AS107" s="4"/>
    </row>
    <row r="108" spans="1:46" ht="15.6" x14ac:dyDescent="0.3">
      <c r="A108" s="121"/>
      <c r="B108" s="111">
        <v>5</v>
      </c>
      <c r="C108" s="23"/>
      <c r="D108" s="21"/>
      <c r="E108" s="21"/>
      <c r="F108" s="21"/>
      <c r="G108" s="19"/>
      <c r="H108" s="20"/>
      <c r="I108" s="20"/>
      <c r="J108" s="24"/>
      <c r="K108" s="24"/>
      <c r="L108" s="24"/>
      <c r="M108" s="24"/>
      <c r="N108" s="25"/>
      <c r="O108" s="16"/>
      <c r="P108" s="17"/>
      <c r="Q108" s="16"/>
      <c r="R108" s="17"/>
      <c r="S108" s="16"/>
      <c r="T108" s="113"/>
      <c r="U108" s="589"/>
      <c r="V108" s="590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6" ht="15.6" x14ac:dyDescent="0.3">
      <c r="A109" s="121"/>
      <c r="B109" s="112">
        <v>6</v>
      </c>
      <c r="C109" s="23"/>
      <c r="D109" s="21"/>
      <c r="E109" s="21"/>
      <c r="F109" s="21"/>
      <c r="G109" s="20"/>
      <c r="H109" s="19"/>
      <c r="I109" s="20"/>
      <c r="J109" s="24"/>
      <c r="K109" s="24"/>
      <c r="L109" s="24"/>
      <c r="M109" s="24"/>
      <c r="N109" s="25"/>
      <c r="O109" s="16"/>
      <c r="P109" s="17"/>
      <c r="Q109" s="16"/>
      <c r="R109" s="17"/>
      <c r="S109" s="16"/>
      <c r="T109" s="113"/>
      <c r="U109" s="589"/>
      <c r="V109" s="590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6" ht="15.6" x14ac:dyDescent="0.3">
      <c r="A110" s="121"/>
      <c r="B110" s="111">
        <v>7</v>
      </c>
      <c r="C110" s="23"/>
      <c r="D110" s="21"/>
      <c r="E110" s="21"/>
      <c r="F110" s="21"/>
      <c r="G110" s="20"/>
      <c r="H110" s="20"/>
      <c r="I110" s="19"/>
      <c r="J110" s="26"/>
      <c r="K110" s="26"/>
      <c r="L110" s="26"/>
      <c r="M110" s="26"/>
      <c r="N110" s="27"/>
      <c r="O110" s="16"/>
      <c r="P110" s="17"/>
      <c r="Q110" s="16"/>
      <c r="R110" s="17"/>
      <c r="S110" s="16"/>
      <c r="T110" s="113"/>
      <c r="U110" s="589"/>
      <c r="V110" s="590"/>
      <c r="X110" s="160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</row>
    <row r="111" spans="1:46" ht="15.6" x14ac:dyDescent="0.3">
      <c r="A111" s="121"/>
      <c r="B111" s="112">
        <v>8</v>
      </c>
      <c r="C111" s="28"/>
      <c r="D111" s="29"/>
      <c r="E111" s="29"/>
      <c r="F111" s="29"/>
      <c r="G111" s="30"/>
      <c r="H111" s="30"/>
      <c r="I111" s="31"/>
      <c r="J111" s="32"/>
      <c r="K111" s="33"/>
      <c r="L111" s="33"/>
      <c r="M111" s="33"/>
      <c r="N111" s="27"/>
      <c r="O111" s="16"/>
      <c r="P111" s="17"/>
      <c r="Q111" s="16"/>
      <c r="R111" s="17"/>
      <c r="S111" s="16"/>
      <c r="T111" s="113"/>
      <c r="U111" s="589"/>
      <c r="V111" s="590"/>
      <c r="X111" s="158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171"/>
      <c r="AN111" s="169"/>
      <c r="AO111" s="4"/>
      <c r="AP111" s="4"/>
      <c r="AQ111" s="4"/>
      <c r="AR111" s="4"/>
      <c r="AS111" s="4"/>
    </row>
    <row r="112" spans="1:46" ht="15.6" x14ac:dyDescent="0.3">
      <c r="A112" s="121"/>
      <c r="B112" s="111">
        <v>9</v>
      </c>
      <c r="C112" s="28"/>
      <c r="D112" s="29"/>
      <c r="E112" s="29"/>
      <c r="F112" s="29"/>
      <c r="G112" s="30"/>
      <c r="H112" s="30"/>
      <c r="I112" s="31"/>
      <c r="J112" s="33"/>
      <c r="K112" s="32"/>
      <c r="L112" s="33"/>
      <c r="M112" s="33"/>
      <c r="N112" s="27"/>
      <c r="O112" s="16"/>
      <c r="P112" s="17"/>
      <c r="Q112" s="16"/>
      <c r="R112" s="17"/>
      <c r="S112" s="16"/>
      <c r="T112" s="113"/>
      <c r="U112" s="589"/>
      <c r="V112" s="590"/>
      <c r="X112" s="4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</row>
    <row r="113" spans="1:45" ht="15.6" x14ac:dyDescent="0.3">
      <c r="A113" s="121"/>
      <c r="B113" s="112">
        <v>10</v>
      </c>
      <c r="C113" s="28"/>
      <c r="D113" s="29"/>
      <c r="E113" s="29"/>
      <c r="F113" s="29"/>
      <c r="G113" s="30"/>
      <c r="H113" s="30"/>
      <c r="I113" s="31"/>
      <c r="J113" s="33"/>
      <c r="K113" s="33"/>
      <c r="L113" s="32"/>
      <c r="M113" s="33"/>
      <c r="N113" s="27"/>
      <c r="O113" s="16"/>
      <c r="P113" s="17"/>
      <c r="Q113" s="16"/>
      <c r="R113" s="17"/>
      <c r="S113" s="16"/>
      <c r="T113" s="113"/>
      <c r="U113" s="589"/>
      <c r="V113" s="590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5.6" x14ac:dyDescent="0.3">
      <c r="A114" s="121"/>
      <c r="B114" s="111">
        <v>11</v>
      </c>
      <c r="C114" s="28"/>
      <c r="D114" s="29"/>
      <c r="E114" s="29"/>
      <c r="F114" s="29"/>
      <c r="G114" s="30"/>
      <c r="H114" s="30"/>
      <c r="I114" s="31"/>
      <c r="J114" s="33"/>
      <c r="K114" s="33"/>
      <c r="L114" s="33"/>
      <c r="M114" s="32"/>
      <c r="N114" s="27"/>
      <c r="O114" s="16"/>
      <c r="P114" s="17"/>
      <c r="Q114" s="16"/>
      <c r="R114" s="17"/>
      <c r="S114" s="16"/>
      <c r="T114" s="113"/>
      <c r="U114" s="589"/>
      <c r="V114" s="590"/>
      <c r="X114" s="4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4"/>
      <c r="AM114" s="4"/>
      <c r="AN114" s="4"/>
      <c r="AO114" s="4"/>
      <c r="AP114" s="4"/>
      <c r="AQ114" s="4"/>
      <c r="AR114" s="4"/>
      <c r="AS114" s="4"/>
    </row>
    <row r="115" spans="1:45" ht="16.2" thickBot="1" x14ac:dyDescent="0.35">
      <c r="A115" s="145"/>
      <c r="B115" s="163">
        <v>12</v>
      </c>
      <c r="C115" s="34"/>
      <c r="D115" s="35"/>
      <c r="E115" s="35"/>
      <c r="F115" s="35"/>
      <c r="G115" s="36"/>
      <c r="H115" s="36"/>
      <c r="I115" s="36"/>
      <c r="J115" s="37"/>
      <c r="K115" s="37"/>
      <c r="L115" s="37"/>
      <c r="M115" s="37"/>
      <c r="N115" s="38"/>
      <c r="O115" s="39"/>
      <c r="P115" s="40"/>
      <c r="Q115" s="39"/>
      <c r="R115" s="40"/>
      <c r="S115" s="39"/>
      <c r="T115" s="114"/>
      <c r="U115" s="591"/>
      <c r="V115" s="592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6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6.5" customHeight="1" x14ac:dyDescent="0.25">
      <c r="A117" s="84" t="s">
        <v>151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4"/>
      <c r="P117" s="43"/>
      <c r="Q117" s="61"/>
      <c r="R117" s="4"/>
      <c r="S117" s="4"/>
      <c r="T117" s="4"/>
      <c r="U117" s="4"/>
      <c r="V117" s="4"/>
      <c r="X117" s="142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</row>
    <row r="118" spans="1:45" ht="16.5" customHeight="1" x14ac:dyDescent="0.25">
      <c r="A118" s="142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X118" s="8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16.5" customHeight="1" x14ac:dyDescent="0.25">
      <c r="A119" s="8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X119" s="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</row>
    <row r="120" spans="1:45" ht="16.5" customHeight="1" x14ac:dyDescent="0.2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X120" s="158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16.5" customHeight="1" x14ac:dyDescent="0.25">
      <c r="A121" s="158"/>
      <c r="B121" s="4"/>
      <c r="C121" s="4"/>
      <c r="D121" s="4"/>
      <c r="E121" s="4"/>
      <c r="F121" s="4"/>
      <c r="G121" s="4"/>
      <c r="H121" s="158"/>
      <c r="I121" s="158"/>
      <c r="J121" s="158"/>
      <c r="K121" s="158"/>
      <c r="L121" s="158"/>
      <c r="M121" s="158"/>
      <c r="N121" s="158"/>
      <c r="O121" s="158"/>
      <c r="P121" s="171"/>
      <c r="Q121" s="169"/>
      <c r="R121" s="4"/>
      <c r="S121" s="4"/>
      <c r="T121" s="4"/>
      <c r="U121" s="4"/>
      <c r="V121" s="4"/>
      <c r="X121" s="158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</row>
    <row r="122" spans="1:45" ht="16.5" customHeight="1" x14ac:dyDescent="0.25">
      <c r="A122" s="4"/>
      <c r="B122" s="84"/>
      <c r="C122" s="84"/>
      <c r="D122" s="8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71"/>
      <c r="Q122" s="169"/>
      <c r="R122" s="4"/>
      <c r="S122" s="4"/>
      <c r="T122" s="4"/>
      <c r="U122" s="4"/>
      <c r="V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16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X123" s="4"/>
      <c r="Y123" s="84"/>
      <c r="Z123" s="84"/>
      <c r="AA123" s="161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16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17.399999999999999" x14ac:dyDescent="0.3">
      <c r="A125" s="614" t="s">
        <v>53</v>
      </c>
      <c r="B125" s="615"/>
      <c r="C125" s="615"/>
      <c r="D125" s="615"/>
      <c r="E125" s="61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3.8" thickBot="1" x14ac:dyDescent="0.3"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93" customHeight="1" thickBot="1" x14ac:dyDescent="0.55000000000000004">
      <c r="A127" s="612" t="s">
        <v>160</v>
      </c>
      <c r="B127" s="613"/>
      <c r="C127" s="605" t="s">
        <v>155</v>
      </c>
      <c r="D127" s="606"/>
      <c r="E127" s="607"/>
      <c r="F127" s="607"/>
      <c r="G127" s="607"/>
      <c r="H127" s="607"/>
      <c r="I127" s="607"/>
      <c r="J127" s="608"/>
      <c r="K127" s="609"/>
      <c r="L127" s="610">
        <v>3</v>
      </c>
      <c r="M127" s="611"/>
      <c r="N127" s="119" t="s">
        <v>69</v>
      </c>
      <c r="O127" s="595" t="s">
        <v>157</v>
      </c>
      <c r="P127" s="596"/>
      <c r="Q127" s="595" t="s">
        <v>156</v>
      </c>
      <c r="R127" s="596"/>
      <c r="S127" s="595" t="s">
        <v>73</v>
      </c>
      <c r="T127" s="596"/>
      <c r="U127" s="597" t="s">
        <v>95</v>
      </c>
      <c r="V127" s="598"/>
      <c r="W127" s="153" t="s">
        <v>148</v>
      </c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16.2" thickBot="1" x14ac:dyDescent="0.35">
      <c r="A128" s="108" t="s">
        <v>100</v>
      </c>
      <c r="B128" s="116"/>
      <c r="C128" s="117">
        <v>1</v>
      </c>
      <c r="D128" s="118">
        <v>2</v>
      </c>
      <c r="E128" s="118">
        <v>3</v>
      </c>
      <c r="F128" s="118">
        <v>4</v>
      </c>
      <c r="G128" s="118">
        <v>5</v>
      </c>
      <c r="H128" s="118">
        <v>6</v>
      </c>
      <c r="I128" s="118">
        <v>7</v>
      </c>
      <c r="J128" s="118">
        <v>8</v>
      </c>
      <c r="K128" s="118">
        <v>9</v>
      </c>
      <c r="L128" s="55">
        <v>10</v>
      </c>
      <c r="M128" s="55">
        <v>11</v>
      </c>
      <c r="N128" s="56">
        <v>12</v>
      </c>
      <c r="O128" s="108" t="s">
        <v>99</v>
      </c>
      <c r="P128" s="109" t="s">
        <v>101</v>
      </c>
      <c r="Q128" s="110" t="s">
        <v>99</v>
      </c>
      <c r="R128" s="56" t="s">
        <v>101</v>
      </c>
      <c r="S128" s="110" t="s">
        <v>99</v>
      </c>
      <c r="T128" s="54" t="s">
        <v>101</v>
      </c>
      <c r="U128" s="599"/>
      <c r="V128" s="600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15.6" x14ac:dyDescent="0.3">
      <c r="A129" s="121"/>
      <c r="B129" s="111">
        <v>1</v>
      </c>
      <c r="C129" s="11"/>
      <c r="D129" s="12"/>
      <c r="E129" s="12"/>
      <c r="F129" s="12"/>
      <c r="G129" s="13"/>
      <c r="H129" s="13"/>
      <c r="I129" s="13"/>
      <c r="J129" s="14"/>
      <c r="K129" s="14"/>
      <c r="L129" s="14"/>
      <c r="M129" s="14"/>
      <c r="N129" s="15"/>
      <c r="O129" s="16"/>
      <c r="P129" s="17"/>
      <c r="Q129" s="16"/>
      <c r="R129" s="17"/>
      <c r="S129" s="16"/>
      <c r="T129" s="113"/>
      <c r="U129" s="589"/>
      <c r="V129" s="590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15.6" x14ac:dyDescent="0.3">
      <c r="A130" s="121"/>
      <c r="B130" s="112">
        <v>2</v>
      </c>
      <c r="C130" s="18"/>
      <c r="D130" s="19"/>
      <c r="E130" s="20"/>
      <c r="F130" s="20"/>
      <c r="G130" s="21"/>
      <c r="H130" s="21"/>
      <c r="I130" s="21"/>
      <c r="J130" s="22"/>
      <c r="K130" s="22"/>
      <c r="L130" s="22"/>
      <c r="M130" s="22"/>
      <c r="N130" s="15"/>
      <c r="O130" s="16"/>
      <c r="P130" s="17"/>
      <c r="Q130" s="16"/>
      <c r="R130" s="17"/>
      <c r="S130" s="16"/>
      <c r="T130" s="113"/>
      <c r="U130" s="589"/>
      <c r="V130" s="590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15.6" x14ac:dyDescent="0.3">
      <c r="A131" s="121"/>
      <c r="B131" s="111">
        <v>3</v>
      </c>
      <c r="C131" s="18"/>
      <c r="D131" s="20"/>
      <c r="E131" s="19"/>
      <c r="F131" s="20"/>
      <c r="G131" s="21"/>
      <c r="H131" s="21"/>
      <c r="I131" s="21"/>
      <c r="J131" s="22"/>
      <c r="K131" s="22"/>
      <c r="L131" s="22"/>
      <c r="M131" s="22"/>
      <c r="N131" s="15"/>
      <c r="O131" s="16"/>
      <c r="P131" s="17"/>
      <c r="Q131" s="16"/>
      <c r="R131" s="17"/>
      <c r="S131" s="16"/>
      <c r="T131" s="113"/>
      <c r="U131" s="589"/>
      <c r="V131" s="590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15.6" x14ac:dyDescent="0.3">
      <c r="A132" s="121"/>
      <c r="B132" s="112">
        <v>4</v>
      </c>
      <c r="C132" s="18"/>
      <c r="D132" s="20"/>
      <c r="E132" s="20"/>
      <c r="F132" s="19"/>
      <c r="G132" s="21"/>
      <c r="H132" s="21"/>
      <c r="I132" s="21"/>
      <c r="J132" s="22"/>
      <c r="K132" s="22"/>
      <c r="L132" s="22"/>
      <c r="M132" s="22"/>
      <c r="N132" s="15"/>
      <c r="O132" s="16"/>
      <c r="P132" s="17"/>
      <c r="Q132" s="16"/>
      <c r="R132" s="17"/>
      <c r="S132" s="16"/>
      <c r="T132" s="113"/>
      <c r="U132" s="589"/>
      <c r="V132" s="590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15.6" x14ac:dyDescent="0.3">
      <c r="A133" s="121"/>
      <c r="B133" s="111">
        <v>5</v>
      </c>
      <c r="C133" s="23"/>
      <c r="D133" s="21"/>
      <c r="E133" s="21"/>
      <c r="F133" s="21"/>
      <c r="G133" s="19"/>
      <c r="H133" s="20"/>
      <c r="I133" s="20"/>
      <c r="J133" s="24"/>
      <c r="K133" s="24"/>
      <c r="L133" s="24"/>
      <c r="M133" s="24"/>
      <c r="N133" s="25"/>
      <c r="O133" s="16"/>
      <c r="P133" s="17"/>
      <c r="Q133" s="16"/>
      <c r="R133" s="17"/>
      <c r="S133" s="16"/>
      <c r="T133" s="113"/>
      <c r="U133" s="589"/>
      <c r="V133" s="590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ht="15.6" x14ac:dyDescent="0.3">
      <c r="A134" s="121"/>
      <c r="B134" s="112">
        <v>6</v>
      </c>
      <c r="C134" s="23"/>
      <c r="D134" s="21"/>
      <c r="E134" s="21"/>
      <c r="F134" s="21"/>
      <c r="G134" s="20"/>
      <c r="H134" s="19"/>
      <c r="I134" s="20"/>
      <c r="J134" s="24"/>
      <c r="K134" s="24"/>
      <c r="L134" s="24"/>
      <c r="M134" s="24"/>
      <c r="N134" s="25"/>
      <c r="O134" s="16"/>
      <c r="P134" s="17"/>
      <c r="Q134" s="16"/>
      <c r="R134" s="17"/>
      <c r="S134" s="16"/>
      <c r="T134" s="113"/>
      <c r="U134" s="589"/>
      <c r="V134" s="590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15.6" x14ac:dyDescent="0.3">
      <c r="A135" s="121"/>
      <c r="B135" s="111">
        <v>7</v>
      </c>
      <c r="C135" s="23"/>
      <c r="D135" s="21"/>
      <c r="E135" s="21"/>
      <c r="F135" s="21"/>
      <c r="G135" s="20"/>
      <c r="H135" s="20"/>
      <c r="I135" s="19"/>
      <c r="J135" s="26"/>
      <c r="K135" s="26"/>
      <c r="L135" s="26"/>
      <c r="M135" s="26"/>
      <c r="N135" s="27"/>
      <c r="O135" s="16"/>
      <c r="P135" s="17"/>
      <c r="Q135" s="16"/>
      <c r="R135" s="17"/>
      <c r="S135" s="16"/>
      <c r="T135" s="113"/>
      <c r="U135" s="589"/>
      <c r="V135" s="590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5.6" x14ac:dyDescent="0.3">
      <c r="A136" s="121"/>
      <c r="B136" s="112">
        <v>8</v>
      </c>
      <c r="C136" s="28"/>
      <c r="D136" s="29"/>
      <c r="E136" s="29"/>
      <c r="F136" s="29"/>
      <c r="G136" s="30"/>
      <c r="H136" s="30"/>
      <c r="I136" s="31"/>
      <c r="J136" s="32"/>
      <c r="K136" s="33"/>
      <c r="L136" s="33"/>
      <c r="M136" s="33"/>
      <c r="N136" s="27"/>
      <c r="O136" s="16"/>
      <c r="P136" s="17"/>
      <c r="Q136" s="16"/>
      <c r="R136" s="17"/>
      <c r="S136" s="16"/>
      <c r="T136" s="113"/>
      <c r="U136" s="589"/>
      <c r="V136" s="590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15.6" x14ac:dyDescent="0.3">
      <c r="A137" s="121"/>
      <c r="B137" s="111">
        <v>9</v>
      </c>
      <c r="C137" s="28"/>
      <c r="D137" s="29"/>
      <c r="E137" s="29"/>
      <c r="F137" s="29"/>
      <c r="G137" s="30"/>
      <c r="H137" s="30"/>
      <c r="I137" s="31"/>
      <c r="J137" s="33"/>
      <c r="K137" s="32"/>
      <c r="L137" s="33"/>
      <c r="M137" s="33"/>
      <c r="N137" s="27"/>
      <c r="O137" s="16"/>
      <c r="P137" s="17"/>
      <c r="Q137" s="16"/>
      <c r="R137" s="17"/>
      <c r="S137" s="16"/>
      <c r="T137" s="113"/>
      <c r="U137" s="589"/>
      <c r="V137" s="590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5.6" x14ac:dyDescent="0.3">
      <c r="A138" s="121"/>
      <c r="B138" s="112">
        <v>10</v>
      </c>
      <c r="C138" s="28"/>
      <c r="D138" s="29"/>
      <c r="E138" s="29"/>
      <c r="F138" s="29"/>
      <c r="G138" s="30"/>
      <c r="H138" s="30"/>
      <c r="I138" s="31"/>
      <c r="J138" s="33"/>
      <c r="K138" s="33"/>
      <c r="L138" s="32"/>
      <c r="M138" s="33"/>
      <c r="N138" s="27"/>
      <c r="O138" s="16"/>
      <c r="P138" s="17"/>
      <c r="Q138" s="16"/>
      <c r="R138" s="17"/>
      <c r="S138" s="16"/>
      <c r="T138" s="113"/>
      <c r="U138" s="589"/>
      <c r="V138" s="590"/>
      <c r="X138" s="142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4"/>
      <c r="AM138" s="43"/>
      <c r="AN138" s="61"/>
      <c r="AO138" s="4"/>
      <c r="AP138" s="4"/>
      <c r="AQ138" s="4"/>
      <c r="AR138" s="4"/>
      <c r="AS138" s="4"/>
    </row>
    <row r="139" spans="1:45" ht="15.6" x14ac:dyDescent="0.3">
      <c r="A139" s="121"/>
      <c r="B139" s="111">
        <v>11</v>
      </c>
      <c r="C139" s="28"/>
      <c r="D139" s="29"/>
      <c r="E139" s="29"/>
      <c r="F139" s="29"/>
      <c r="G139" s="30"/>
      <c r="H139" s="30"/>
      <c r="I139" s="31"/>
      <c r="J139" s="33"/>
      <c r="K139" s="33"/>
      <c r="L139" s="33"/>
      <c r="M139" s="32"/>
      <c r="N139" s="27"/>
      <c r="O139" s="16"/>
      <c r="P139" s="17"/>
      <c r="Q139" s="16"/>
      <c r="R139" s="17"/>
      <c r="S139" s="16"/>
      <c r="T139" s="113"/>
      <c r="U139" s="589"/>
      <c r="V139" s="590"/>
      <c r="X139" s="85"/>
      <c r="Y139" s="86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4"/>
      <c r="AM139" s="43"/>
      <c r="AN139" s="61"/>
      <c r="AO139" s="4"/>
      <c r="AP139" s="4"/>
      <c r="AQ139" s="4"/>
      <c r="AR139" s="4"/>
      <c r="AS139" s="4"/>
    </row>
    <row r="140" spans="1:45" ht="16.2" thickBot="1" x14ac:dyDescent="0.35">
      <c r="A140" s="145"/>
      <c r="B140" s="163">
        <v>12</v>
      </c>
      <c r="C140" s="34"/>
      <c r="D140" s="35"/>
      <c r="E140" s="35"/>
      <c r="F140" s="35"/>
      <c r="G140" s="36"/>
      <c r="H140" s="36"/>
      <c r="I140" s="36"/>
      <c r="J140" s="37"/>
      <c r="K140" s="37"/>
      <c r="L140" s="37"/>
      <c r="M140" s="37"/>
      <c r="N140" s="38"/>
      <c r="O140" s="39"/>
      <c r="P140" s="40"/>
      <c r="Q140" s="39"/>
      <c r="R140" s="40"/>
      <c r="S140" s="39"/>
      <c r="T140" s="114"/>
      <c r="U140" s="591"/>
      <c r="V140" s="592"/>
      <c r="X140" s="142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158"/>
      <c r="AJ140" s="84"/>
      <c r="AK140" s="84"/>
      <c r="AL140" s="84"/>
      <c r="AM140" s="43"/>
      <c r="AN140" s="61"/>
      <c r="AO140" s="4"/>
      <c r="AP140" s="4"/>
      <c r="AQ140" s="4"/>
      <c r="AR140" s="4"/>
      <c r="AS140" s="4"/>
    </row>
    <row r="141" spans="1:45" ht="1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X141" s="84"/>
      <c r="Y141" s="84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4"/>
      <c r="AK141" s="84"/>
      <c r="AL141" s="84"/>
      <c r="AM141" s="43"/>
      <c r="AN141" s="61"/>
      <c r="AO141" s="4"/>
      <c r="AP141" s="4"/>
      <c r="AQ141" s="4"/>
      <c r="AR141" s="4"/>
      <c r="AS141" s="4"/>
    </row>
    <row r="142" spans="1:45" ht="15" x14ac:dyDescent="0.25">
      <c r="A142" s="84" t="s">
        <v>151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X142" s="86"/>
      <c r="Y142" s="86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4"/>
      <c r="AK142" s="84"/>
      <c r="AL142" s="84"/>
      <c r="AM142" s="43"/>
      <c r="AN142" s="61"/>
      <c r="AO142" s="4"/>
      <c r="AP142" s="4"/>
      <c r="AQ142" s="4"/>
      <c r="AR142" s="4"/>
      <c r="AS142" s="4"/>
    </row>
    <row r="143" spans="1:45" x14ac:dyDescent="0.25">
      <c r="A143" s="160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X143" s="142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161"/>
      <c r="AK143" s="84"/>
      <c r="AL143" s="84"/>
      <c r="AM143" s="84"/>
      <c r="AN143" s="4"/>
      <c r="AO143" s="4"/>
      <c r="AP143" s="4"/>
      <c r="AQ143" s="4"/>
      <c r="AR143" s="4"/>
      <c r="AS143" s="4"/>
    </row>
    <row r="144" spans="1:45" ht="15" x14ac:dyDescent="0.25">
      <c r="A144" s="15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71"/>
      <c r="Q144" s="169"/>
      <c r="R144" s="4"/>
      <c r="S144" s="4"/>
      <c r="T144" s="4"/>
      <c r="U144" s="4"/>
      <c r="V144" s="4"/>
      <c r="X144" s="84"/>
      <c r="Y144" s="4"/>
      <c r="Z144" s="4"/>
      <c r="AA144" s="4"/>
      <c r="AB144" s="4"/>
      <c r="AC144" s="4"/>
      <c r="AD144" s="4"/>
      <c r="AE144" s="4"/>
      <c r="AF144" s="84"/>
      <c r="AG144" s="84"/>
      <c r="AH144" s="84"/>
      <c r="AI144" s="84"/>
      <c r="AJ144" s="84"/>
      <c r="AK144" s="83"/>
      <c r="AL144" s="83"/>
      <c r="AM144" s="66"/>
      <c r="AN144" s="59"/>
      <c r="AO144" s="4"/>
      <c r="AP144" s="4"/>
      <c r="AQ144" s="4"/>
      <c r="AR144" s="4"/>
      <c r="AS144" s="4"/>
    </row>
    <row r="145" spans="1:45" ht="15" x14ac:dyDescent="0.25">
      <c r="A145" s="4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X145" s="86"/>
      <c r="Y145" s="86"/>
      <c r="Z145" s="83"/>
      <c r="AA145" s="83"/>
      <c r="AB145" s="83"/>
      <c r="AC145" s="83"/>
      <c r="AD145" s="83"/>
      <c r="AE145" s="83"/>
      <c r="AF145" s="83"/>
      <c r="AG145" s="84"/>
      <c r="AH145" s="84"/>
      <c r="AI145" s="84"/>
      <c r="AJ145" s="84"/>
      <c r="AK145" s="84"/>
      <c r="AL145" s="83"/>
      <c r="AM145" s="66"/>
      <c r="AN145" s="59"/>
      <c r="AO145" s="4"/>
      <c r="AP145" s="4"/>
      <c r="AQ145" s="4"/>
      <c r="AR145" s="4"/>
      <c r="AS145" s="4"/>
    </row>
    <row r="146" spans="1:4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X146" s="142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</row>
    <row r="147" spans="1:45" ht="15" x14ac:dyDescent="0.25">
      <c r="A147" s="4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4"/>
      <c r="P147" s="4"/>
      <c r="Q147" s="4"/>
      <c r="R147" s="4"/>
      <c r="S147" s="4"/>
      <c r="T147" s="4"/>
      <c r="U147" s="4"/>
      <c r="V147" s="4"/>
      <c r="X147" s="8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158"/>
      <c r="AJ147" s="158"/>
      <c r="AK147" s="158"/>
      <c r="AL147" s="158"/>
      <c r="AM147" s="171"/>
      <c r="AN147" s="169"/>
      <c r="AO147" s="4"/>
      <c r="AP147" s="4"/>
      <c r="AQ147" s="4"/>
      <c r="AR147" s="4"/>
      <c r="AS147" s="4"/>
    </row>
    <row r="148" spans="1:45" ht="15.6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44"/>
      <c r="AN148" s="68"/>
      <c r="AO148" s="4"/>
      <c r="AP148" s="4"/>
      <c r="AQ148" s="4"/>
      <c r="AR148" s="4"/>
      <c r="AS148" s="4"/>
    </row>
    <row r="149" spans="1:45" ht="15.6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X149" s="142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44"/>
      <c r="AN149" s="68"/>
      <c r="AO149" s="4"/>
      <c r="AP149" s="4"/>
      <c r="AQ149" s="4"/>
      <c r="AR149" s="4"/>
      <c r="AS149" s="4"/>
    </row>
    <row r="150" spans="1:45" ht="22.8" x14ac:dyDescent="0.4">
      <c r="A150" s="143" t="s">
        <v>53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X150" s="8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4"/>
      <c r="AN150" s="68"/>
      <c r="AO150" s="4"/>
      <c r="AP150" s="4"/>
      <c r="AQ150" s="4"/>
      <c r="AR150" s="4"/>
      <c r="AS150" s="4"/>
    </row>
    <row r="151" spans="1:45" ht="16.2" thickBot="1" x14ac:dyDescent="0.35"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44"/>
      <c r="AN151" s="68"/>
      <c r="AO151" s="4"/>
      <c r="AP151" s="4"/>
      <c r="AQ151" s="4"/>
      <c r="AR151" s="4"/>
      <c r="AS151" s="4"/>
    </row>
    <row r="152" spans="1:45" ht="105.75" customHeight="1" thickBot="1" x14ac:dyDescent="0.55000000000000004">
      <c r="A152" s="612" t="s">
        <v>160</v>
      </c>
      <c r="B152" s="613"/>
      <c r="C152" s="605" t="s">
        <v>155</v>
      </c>
      <c r="D152" s="606"/>
      <c r="E152" s="607"/>
      <c r="F152" s="607"/>
      <c r="G152" s="607"/>
      <c r="H152" s="607"/>
      <c r="I152" s="607"/>
      <c r="J152" s="608"/>
      <c r="K152" s="609"/>
      <c r="L152" s="610">
        <v>3</v>
      </c>
      <c r="M152" s="611"/>
      <c r="N152" s="119" t="s">
        <v>69</v>
      </c>
      <c r="O152" s="595" t="s">
        <v>157</v>
      </c>
      <c r="P152" s="596"/>
      <c r="Q152" s="595" t="s">
        <v>156</v>
      </c>
      <c r="R152" s="596"/>
      <c r="S152" s="595" t="s">
        <v>73</v>
      </c>
      <c r="T152" s="596"/>
      <c r="U152" s="597" t="s">
        <v>95</v>
      </c>
      <c r="V152" s="598"/>
      <c r="W152" s="153" t="s">
        <v>149</v>
      </c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44"/>
      <c r="AN152" s="68"/>
      <c r="AO152" s="4"/>
      <c r="AP152" s="4"/>
      <c r="AQ152" s="4"/>
      <c r="AR152" s="4"/>
      <c r="AS152" s="4"/>
    </row>
    <row r="153" spans="1:45" ht="16.2" thickBot="1" x14ac:dyDescent="0.35">
      <c r="A153" s="108" t="s">
        <v>100</v>
      </c>
      <c r="B153" s="116"/>
      <c r="C153" s="117">
        <v>1</v>
      </c>
      <c r="D153" s="118">
        <v>2</v>
      </c>
      <c r="E153" s="118">
        <v>3</v>
      </c>
      <c r="F153" s="118">
        <v>4</v>
      </c>
      <c r="G153" s="118">
        <v>5</v>
      </c>
      <c r="H153" s="118">
        <v>6</v>
      </c>
      <c r="I153" s="118">
        <v>7</v>
      </c>
      <c r="J153" s="118">
        <v>8</v>
      </c>
      <c r="K153" s="118">
        <v>9</v>
      </c>
      <c r="L153" s="55">
        <v>10</v>
      </c>
      <c r="M153" s="55">
        <v>11</v>
      </c>
      <c r="N153" s="56">
        <v>12</v>
      </c>
      <c r="O153" s="108" t="s">
        <v>99</v>
      </c>
      <c r="P153" s="109" t="s">
        <v>101</v>
      </c>
      <c r="Q153" s="110" t="s">
        <v>99</v>
      </c>
      <c r="R153" s="56" t="s">
        <v>101</v>
      </c>
      <c r="S153" s="110" t="s">
        <v>99</v>
      </c>
      <c r="T153" s="54" t="s">
        <v>101</v>
      </c>
      <c r="U153" s="599"/>
      <c r="V153" s="600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44"/>
      <c r="AN153" s="68"/>
      <c r="AO153" s="4"/>
      <c r="AP153" s="4"/>
      <c r="AQ153" s="4"/>
      <c r="AR153" s="4"/>
      <c r="AS153" s="4"/>
    </row>
    <row r="154" spans="1:45" ht="15.75" customHeight="1" x14ac:dyDescent="0.3">
      <c r="A154" s="121"/>
      <c r="B154" s="111">
        <v>1</v>
      </c>
      <c r="C154" s="11"/>
      <c r="D154" s="12"/>
      <c r="E154" s="12"/>
      <c r="F154" s="12"/>
      <c r="G154" s="13"/>
      <c r="H154" s="13"/>
      <c r="I154" s="13"/>
      <c r="J154" s="14"/>
      <c r="K154" s="14"/>
      <c r="L154" s="14"/>
      <c r="M154" s="14"/>
      <c r="N154" s="15"/>
      <c r="O154" s="16"/>
      <c r="P154" s="17"/>
      <c r="Q154" s="16"/>
      <c r="R154" s="17"/>
      <c r="S154" s="16"/>
      <c r="T154" s="113"/>
      <c r="U154" s="589"/>
      <c r="V154" s="590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ht="15.6" x14ac:dyDescent="0.3">
      <c r="A155" s="121"/>
      <c r="B155" s="112">
        <v>2</v>
      </c>
      <c r="C155" s="18"/>
      <c r="D155" s="19"/>
      <c r="E155" s="20"/>
      <c r="F155" s="20"/>
      <c r="G155" s="21"/>
      <c r="H155" s="21"/>
      <c r="I155" s="21"/>
      <c r="J155" s="22"/>
      <c r="K155" s="22"/>
      <c r="L155" s="22"/>
      <c r="M155" s="22"/>
      <c r="N155" s="15"/>
      <c r="O155" s="16"/>
      <c r="P155" s="17"/>
      <c r="Q155" s="16"/>
      <c r="R155" s="17"/>
      <c r="S155" s="16"/>
      <c r="T155" s="113"/>
      <c r="U155" s="589"/>
      <c r="V155" s="590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ht="15.6" x14ac:dyDescent="0.3">
      <c r="A156" s="121"/>
      <c r="B156" s="111">
        <v>3</v>
      </c>
      <c r="C156" s="18"/>
      <c r="D156" s="20"/>
      <c r="E156" s="19"/>
      <c r="F156" s="20"/>
      <c r="G156" s="21"/>
      <c r="H156" s="21"/>
      <c r="I156" s="21"/>
      <c r="J156" s="22"/>
      <c r="K156" s="22"/>
      <c r="L156" s="22"/>
      <c r="M156" s="22"/>
      <c r="N156" s="15"/>
      <c r="O156" s="16"/>
      <c r="P156" s="17"/>
      <c r="Q156" s="16"/>
      <c r="R156" s="17"/>
      <c r="S156" s="16"/>
      <c r="T156" s="113"/>
      <c r="U156" s="589"/>
      <c r="V156" s="590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ht="15.6" x14ac:dyDescent="0.3">
      <c r="A157" s="121"/>
      <c r="B157" s="112">
        <v>4</v>
      </c>
      <c r="C157" s="18"/>
      <c r="D157" s="20"/>
      <c r="E157" s="20"/>
      <c r="F157" s="19"/>
      <c r="G157" s="21"/>
      <c r="H157" s="21"/>
      <c r="I157" s="21"/>
      <c r="J157" s="22"/>
      <c r="K157" s="22"/>
      <c r="L157" s="22"/>
      <c r="M157" s="22"/>
      <c r="N157" s="15"/>
      <c r="O157" s="16"/>
      <c r="P157" s="17"/>
      <c r="Q157" s="16"/>
      <c r="R157" s="17"/>
      <c r="S157" s="16"/>
      <c r="T157" s="113"/>
      <c r="U157" s="589"/>
      <c r="V157" s="590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ht="15.6" x14ac:dyDescent="0.3">
      <c r="A158" s="121"/>
      <c r="B158" s="111">
        <v>5</v>
      </c>
      <c r="C158" s="23"/>
      <c r="D158" s="21"/>
      <c r="E158" s="21"/>
      <c r="F158" s="21"/>
      <c r="G158" s="19"/>
      <c r="H158" s="20"/>
      <c r="I158" s="20"/>
      <c r="J158" s="24"/>
      <c r="K158" s="24"/>
      <c r="L158" s="24"/>
      <c r="M158" s="24"/>
      <c r="N158" s="25"/>
      <c r="O158" s="16"/>
      <c r="P158" s="17"/>
      <c r="Q158" s="16"/>
      <c r="R158" s="17"/>
      <c r="S158" s="16"/>
      <c r="T158" s="113"/>
      <c r="U158" s="589"/>
      <c r="V158" s="590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ht="15.6" x14ac:dyDescent="0.3">
      <c r="A159" s="121"/>
      <c r="B159" s="112">
        <v>6</v>
      </c>
      <c r="C159" s="23"/>
      <c r="D159" s="21"/>
      <c r="E159" s="21"/>
      <c r="F159" s="21"/>
      <c r="G159" s="20"/>
      <c r="H159" s="19"/>
      <c r="I159" s="20"/>
      <c r="J159" s="24"/>
      <c r="K159" s="24"/>
      <c r="L159" s="24"/>
      <c r="M159" s="24"/>
      <c r="N159" s="25"/>
      <c r="O159" s="16"/>
      <c r="P159" s="17"/>
      <c r="Q159" s="16"/>
      <c r="R159" s="17"/>
      <c r="S159" s="16"/>
      <c r="T159" s="113"/>
      <c r="U159" s="589"/>
      <c r="V159" s="590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ht="15.6" x14ac:dyDescent="0.3">
      <c r="A160" s="121"/>
      <c r="B160" s="111">
        <v>7</v>
      </c>
      <c r="C160" s="23"/>
      <c r="D160" s="21"/>
      <c r="E160" s="21"/>
      <c r="F160" s="21"/>
      <c r="G160" s="20"/>
      <c r="H160" s="20"/>
      <c r="I160" s="19"/>
      <c r="J160" s="26"/>
      <c r="K160" s="26"/>
      <c r="L160" s="26"/>
      <c r="M160" s="26"/>
      <c r="N160" s="27"/>
      <c r="O160" s="16"/>
      <c r="P160" s="17"/>
      <c r="Q160" s="16"/>
      <c r="R160" s="17"/>
      <c r="S160" s="16"/>
      <c r="T160" s="113"/>
      <c r="U160" s="589"/>
      <c r="V160" s="590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ht="15.6" x14ac:dyDescent="0.3">
      <c r="A161" s="121"/>
      <c r="B161" s="112">
        <v>8</v>
      </c>
      <c r="C161" s="28"/>
      <c r="D161" s="29"/>
      <c r="E161" s="29"/>
      <c r="F161" s="29"/>
      <c r="G161" s="30"/>
      <c r="H161" s="30"/>
      <c r="I161" s="31"/>
      <c r="J161" s="32"/>
      <c r="K161" s="33"/>
      <c r="L161" s="33"/>
      <c r="M161" s="33"/>
      <c r="N161" s="27"/>
      <c r="O161" s="16"/>
      <c r="P161" s="17"/>
      <c r="Q161" s="16"/>
      <c r="R161" s="17"/>
      <c r="S161" s="16"/>
      <c r="T161" s="113"/>
      <c r="U161" s="589"/>
      <c r="V161" s="590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15.6" x14ac:dyDescent="0.3">
      <c r="A162" s="121"/>
      <c r="B162" s="111">
        <v>9</v>
      </c>
      <c r="C162" s="28"/>
      <c r="D162" s="29"/>
      <c r="E162" s="29"/>
      <c r="F162" s="29"/>
      <c r="G162" s="30"/>
      <c r="H162" s="30"/>
      <c r="I162" s="31"/>
      <c r="J162" s="33"/>
      <c r="K162" s="32"/>
      <c r="L162" s="33"/>
      <c r="M162" s="33"/>
      <c r="N162" s="27"/>
      <c r="O162" s="16"/>
      <c r="P162" s="17"/>
      <c r="Q162" s="16"/>
      <c r="R162" s="17"/>
      <c r="S162" s="16"/>
      <c r="T162" s="113"/>
      <c r="U162" s="589"/>
      <c r="V162" s="590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15.6" x14ac:dyDescent="0.3">
      <c r="A163" s="121"/>
      <c r="B163" s="112">
        <v>10</v>
      </c>
      <c r="C163" s="28"/>
      <c r="D163" s="29"/>
      <c r="E163" s="29"/>
      <c r="F163" s="29"/>
      <c r="G163" s="30"/>
      <c r="H163" s="30"/>
      <c r="I163" s="31"/>
      <c r="J163" s="33"/>
      <c r="K163" s="33"/>
      <c r="L163" s="32"/>
      <c r="M163" s="33"/>
      <c r="N163" s="27"/>
      <c r="O163" s="16"/>
      <c r="P163" s="17"/>
      <c r="Q163" s="16"/>
      <c r="R163" s="17"/>
      <c r="S163" s="16"/>
      <c r="T163" s="113"/>
      <c r="U163" s="589"/>
      <c r="V163" s="590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15.6" x14ac:dyDescent="0.3">
      <c r="A164" s="121"/>
      <c r="B164" s="111">
        <v>11</v>
      </c>
      <c r="C164" s="28"/>
      <c r="D164" s="29"/>
      <c r="E164" s="29"/>
      <c r="F164" s="29"/>
      <c r="G164" s="30"/>
      <c r="H164" s="30"/>
      <c r="I164" s="31"/>
      <c r="J164" s="33"/>
      <c r="K164" s="33"/>
      <c r="L164" s="33"/>
      <c r="M164" s="32"/>
      <c r="N164" s="27"/>
      <c r="O164" s="16"/>
      <c r="P164" s="17"/>
      <c r="Q164" s="16"/>
      <c r="R164" s="17"/>
      <c r="S164" s="16"/>
      <c r="T164" s="113"/>
      <c r="U164" s="589"/>
      <c r="V164" s="590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ht="16.2" thickBot="1" x14ac:dyDescent="0.35">
      <c r="A165" s="145"/>
      <c r="B165" s="163">
        <v>12</v>
      </c>
      <c r="C165" s="34"/>
      <c r="D165" s="35"/>
      <c r="E165" s="35"/>
      <c r="F165" s="35"/>
      <c r="G165" s="36"/>
      <c r="H165" s="36"/>
      <c r="I165" s="36"/>
      <c r="J165" s="37"/>
      <c r="K165" s="37"/>
      <c r="L165" s="37"/>
      <c r="M165" s="37"/>
      <c r="N165" s="38"/>
      <c r="O165" s="39"/>
      <c r="P165" s="40"/>
      <c r="Q165" s="39"/>
      <c r="R165" s="40"/>
      <c r="S165" s="39"/>
      <c r="T165" s="114"/>
      <c r="U165" s="591"/>
      <c r="V165" s="592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x14ac:dyDescent="0.25">
      <c r="A167" s="84" t="s">
        <v>151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x14ac:dyDescent="0.25">
      <c r="A168" s="142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x14ac:dyDescent="0.25">
      <c r="A169" s="8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x14ac:dyDescent="0.25">
      <c r="A170" s="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x14ac:dyDescent="0.25">
      <c r="A171" s="158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x14ac:dyDescent="0.25">
      <c r="A172" s="158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x14ac:dyDescent="0.25">
      <c r="A174" s="4"/>
      <c r="B174" s="84"/>
      <c r="C174" s="84"/>
      <c r="D174" s="16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17.399999999999999" x14ac:dyDescent="0.3">
      <c r="A175" s="601" t="s">
        <v>53</v>
      </c>
      <c r="B175" s="602"/>
      <c r="C175" s="602"/>
      <c r="D175" s="602"/>
      <c r="E175" s="602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3.8" thickBot="1" x14ac:dyDescent="0.3"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99.75" customHeight="1" thickBot="1" x14ac:dyDescent="0.65">
      <c r="A177" s="603" t="s">
        <v>161</v>
      </c>
      <c r="B177" s="604"/>
      <c r="C177" s="605" t="s">
        <v>155</v>
      </c>
      <c r="D177" s="606"/>
      <c r="E177" s="607"/>
      <c r="F177" s="607"/>
      <c r="G177" s="607"/>
      <c r="H177" s="607"/>
      <c r="I177" s="607"/>
      <c r="J177" s="608"/>
      <c r="K177" s="609"/>
      <c r="L177" s="610">
        <v>3</v>
      </c>
      <c r="M177" s="611"/>
      <c r="N177" s="119" t="s">
        <v>69</v>
      </c>
      <c r="O177" s="595" t="s">
        <v>157</v>
      </c>
      <c r="P177" s="596"/>
      <c r="Q177" s="595" t="s">
        <v>156</v>
      </c>
      <c r="R177" s="596"/>
      <c r="S177" s="595" t="s">
        <v>73</v>
      </c>
      <c r="T177" s="596"/>
      <c r="U177" s="597" t="s">
        <v>95</v>
      </c>
      <c r="V177" s="598"/>
      <c r="W177" s="153" t="s">
        <v>150</v>
      </c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6.2" thickBot="1" x14ac:dyDescent="0.35">
      <c r="A178" s="108" t="s">
        <v>100</v>
      </c>
      <c r="B178" s="116"/>
      <c r="C178" s="117">
        <v>1</v>
      </c>
      <c r="D178" s="118">
        <v>2</v>
      </c>
      <c r="E178" s="118">
        <v>3</v>
      </c>
      <c r="F178" s="118">
        <v>4</v>
      </c>
      <c r="G178" s="118">
        <v>5</v>
      </c>
      <c r="H178" s="118">
        <v>6</v>
      </c>
      <c r="I178" s="118">
        <v>7</v>
      </c>
      <c r="J178" s="118">
        <v>8</v>
      </c>
      <c r="K178" s="118">
        <v>9</v>
      </c>
      <c r="L178" s="55">
        <v>10</v>
      </c>
      <c r="M178" s="55">
        <v>11</v>
      </c>
      <c r="N178" s="56">
        <v>12</v>
      </c>
      <c r="O178" s="108" t="s">
        <v>99</v>
      </c>
      <c r="P178" s="109" t="s">
        <v>101</v>
      </c>
      <c r="Q178" s="110" t="s">
        <v>99</v>
      </c>
      <c r="R178" s="56" t="s">
        <v>101</v>
      </c>
      <c r="S178" s="110" t="s">
        <v>99</v>
      </c>
      <c r="T178" s="54" t="s">
        <v>101</v>
      </c>
      <c r="U178" s="599"/>
      <c r="V178" s="600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7.25" customHeight="1" x14ac:dyDescent="0.3">
      <c r="A179" s="121"/>
      <c r="B179" s="111">
        <v>1</v>
      </c>
      <c r="C179" s="11"/>
      <c r="D179" s="12"/>
      <c r="E179" s="12"/>
      <c r="F179" s="12"/>
      <c r="G179" s="13"/>
      <c r="H179" s="13"/>
      <c r="I179" s="13"/>
      <c r="J179" s="14"/>
      <c r="K179" s="14"/>
      <c r="L179" s="14"/>
      <c r="M179" s="14"/>
      <c r="N179" s="15"/>
      <c r="O179" s="16"/>
      <c r="P179" s="17"/>
      <c r="Q179" s="16"/>
      <c r="R179" s="17"/>
      <c r="S179" s="16"/>
      <c r="T179" s="113"/>
      <c r="U179" s="589"/>
      <c r="V179" s="590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5.6" x14ac:dyDescent="0.3">
      <c r="A180" s="121"/>
      <c r="B180" s="112">
        <v>2</v>
      </c>
      <c r="C180" s="18"/>
      <c r="D180" s="19"/>
      <c r="E180" s="20"/>
      <c r="F180" s="20"/>
      <c r="G180" s="21"/>
      <c r="H180" s="21"/>
      <c r="I180" s="21"/>
      <c r="J180" s="22"/>
      <c r="K180" s="22"/>
      <c r="L180" s="22"/>
      <c r="M180" s="22"/>
      <c r="N180" s="15"/>
      <c r="O180" s="16"/>
      <c r="P180" s="17"/>
      <c r="Q180" s="16"/>
      <c r="R180" s="17"/>
      <c r="S180" s="16"/>
      <c r="T180" s="113"/>
      <c r="U180" s="589"/>
      <c r="V180" s="590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5.6" x14ac:dyDescent="0.3">
      <c r="A181" s="121"/>
      <c r="B181" s="111">
        <v>3</v>
      </c>
      <c r="C181" s="18"/>
      <c r="D181" s="20"/>
      <c r="E181" s="19"/>
      <c r="F181" s="20"/>
      <c r="G181" s="21"/>
      <c r="H181" s="21"/>
      <c r="I181" s="21"/>
      <c r="J181" s="22"/>
      <c r="K181" s="22"/>
      <c r="L181" s="22"/>
      <c r="M181" s="22"/>
      <c r="N181" s="15"/>
      <c r="O181" s="16"/>
      <c r="P181" s="17"/>
      <c r="Q181" s="16"/>
      <c r="R181" s="17"/>
      <c r="S181" s="16"/>
      <c r="T181" s="113"/>
      <c r="U181" s="589"/>
      <c r="V181" s="590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5.6" x14ac:dyDescent="0.3">
      <c r="A182" s="121"/>
      <c r="B182" s="112">
        <v>4</v>
      </c>
      <c r="C182" s="18"/>
      <c r="D182" s="20"/>
      <c r="E182" s="20"/>
      <c r="F182" s="19"/>
      <c r="G182" s="21"/>
      <c r="H182" s="21"/>
      <c r="I182" s="21"/>
      <c r="J182" s="22"/>
      <c r="K182" s="22"/>
      <c r="L182" s="22"/>
      <c r="M182" s="22"/>
      <c r="N182" s="15"/>
      <c r="O182" s="16"/>
      <c r="P182" s="17"/>
      <c r="Q182" s="16"/>
      <c r="R182" s="17"/>
      <c r="S182" s="16"/>
      <c r="T182" s="113"/>
      <c r="U182" s="589"/>
      <c r="V182" s="590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5.6" x14ac:dyDescent="0.3">
      <c r="A183" s="121"/>
      <c r="B183" s="111">
        <v>5</v>
      </c>
      <c r="C183" s="23"/>
      <c r="D183" s="21"/>
      <c r="E183" s="21"/>
      <c r="F183" s="21"/>
      <c r="G183" s="19"/>
      <c r="H183" s="20"/>
      <c r="I183" s="20"/>
      <c r="J183" s="24"/>
      <c r="K183" s="24"/>
      <c r="L183" s="24"/>
      <c r="M183" s="24"/>
      <c r="N183" s="25"/>
      <c r="O183" s="16"/>
      <c r="P183" s="17"/>
      <c r="Q183" s="16"/>
      <c r="R183" s="17"/>
      <c r="S183" s="16"/>
      <c r="T183" s="113"/>
      <c r="U183" s="589"/>
      <c r="V183" s="590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5.6" x14ac:dyDescent="0.3">
      <c r="A184" s="121"/>
      <c r="B184" s="112">
        <v>6</v>
      </c>
      <c r="C184" s="23"/>
      <c r="D184" s="21"/>
      <c r="E184" s="21"/>
      <c r="F184" s="21"/>
      <c r="G184" s="20"/>
      <c r="H184" s="19"/>
      <c r="I184" s="20"/>
      <c r="J184" s="24"/>
      <c r="K184" s="24"/>
      <c r="L184" s="24"/>
      <c r="M184" s="24"/>
      <c r="N184" s="25"/>
      <c r="O184" s="16"/>
      <c r="P184" s="17"/>
      <c r="Q184" s="16"/>
      <c r="R184" s="17"/>
      <c r="S184" s="16"/>
      <c r="T184" s="113"/>
      <c r="U184" s="589"/>
      <c r="V184" s="590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5.6" x14ac:dyDescent="0.3">
      <c r="A185" s="121"/>
      <c r="B185" s="111">
        <v>7</v>
      </c>
      <c r="C185" s="23"/>
      <c r="D185" s="21"/>
      <c r="E185" s="21"/>
      <c r="F185" s="21"/>
      <c r="G185" s="20"/>
      <c r="H185" s="20"/>
      <c r="I185" s="19"/>
      <c r="J185" s="26"/>
      <c r="K185" s="26"/>
      <c r="L185" s="26"/>
      <c r="M185" s="26"/>
      <c r="N185" s="27"/>
      <c r="O185" s="16"/>
      <c r="P185" s="17"/>
      <c r="Q185" s="16"/>
      <c r="R185" s="17"/>
      <c r="S185" s="16"/>
      <c r="T185" s="113"/>
      <c r="U185" s="589"/>
      <c r="V185" s="590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5.6" x14ac:dyDescent="0.3">
      <c r="A186" s="121"/>
      <c r="B186" s="112">
        <v>8</v>
      </c>
      <c r="C186" s="28"/>
      <c r="D186" s="29"/>
      <c r="E186" s="29"/>
      <c r="F186" s="29"/>
      <c r="G186" s="30"/>
      <c r="H186" s="30"/>
      <c r="I186" s="31"/>
      <c r="J186" s="32"/>
      <c r="K186" s="33"/>
      <c r="L186" s="33"/>
      <c r="M186" s="33"/>
      <c r="N186" s="27"/>
      <c r="O186" s="16"/>
      <c r="P186" s="17"/>
      <c r="Q186" s="16"/>
      <c r="R186" s="17"/>
      <c r="S186" s="16"/>
      <c r="T186" s="113"/>
      <c r="U186" s="589"/>
      <c r="V186" s="590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5.6" x14ac:dyDescent="0.3">
      <c r="A187" s="121"/>
      <c r="B187" s="111">
        <v>9</v>
      </c>
      <c r="C187" s="28"/>
      <c r="D187" s="29"/>
      <c r="E187" s="29"/>
      <c r="F187" s="29"/>
      <c r="G187" s="30"/>
      <c r="H187" s="30"/>
      <c r="I187" s="31"/>
      <c r="J187" s="33"/>
      <c r="K187" s="32"/>
      <c r="L187" s="33"/>
      <c r="M187" s="33"/>
      <c r="N187" s="27"/>
      <c r="O187" s="16"/>
      <c r="P187" s="17"/>
      <c r="Q187" s="16"/>
      <c r="R187" s="17"/>
      <c r="S187" s="16"/>
      <c r="T187" s="113"/>
      <c r="U187" s="589"/>
      <c r="V187" s="590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5.6" x14ac:dyDescent="0.3">
      <c r="A188" s="121"/>
      <c r="B188" s="112">
        <v>10</v>
      </c>
      <c r="C188" s="28"/>
      <c r="D188" s="29"/>
      <c r="E188" s="29"/>
      <c r="F188" s="29"/>
      <c r="G188" s="30"/>
      <c r="H188" s="30"/>
      <c r="I188" s="31"/>
      <c r="J188" s="33"/>
      <c r="K188" s="33"/>
      <c r="L188" s="32"/>
      <c r="M188" s="33"/>
      <c r="N188" s="27"/>
      <c r="O188" s="16"/>
      <c r="P188" s="17"/>
      <c r="Q188" s="16"/>
      <c r="R188" s="17"/>
      <c r="S188" s="16"/>
      <c r="T188" s="113"/>
      <c r="U188" s="589"/>
      <c r="V188" s="590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5.6" x14ac:dyDescent="0.3">
      <c r="A189" s="121"/>
      <c r="B189" s="111">
        <v>11</v>
      </c>
      <c r="C189" s="28"/>
      <c r="D189" s="29"/>
      <c r="E189" s="29"/>
      <c r="F189" s="29"/>
      <c r="G189" s="30"/>
      <c r="H189" s="30"/>
      <c r="I189" s="31"/>
      <c r="J189" s="33"/>
      <c r="K189" s="33"/>
      <c r="L189" s="33"/>
      <c r="M189" s="32"/>
      <c r="N189" s="27"/>
      <c r="O189" s="16"/>
      <c r="P189" s="17"/>
      <c r="Q189" s="16"/>
      <c r="R189" s="17"/>
      <c r="S189" s="16"/>
      <c r="T189" s="113"/>
      <c r="U189" s="589"/>
      <c r="V189" s="590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6.2" thickBot="1" x14ac:dyDescent="0.35">
      <c r="A190" s="145"/>
      <c r="B190" s="163">
        <v>12</v>
      </c>
      <c r="C190" s="34"/>
      <c r="D190" s="35"/>
      <c r="E190" s="35"/>
      <c r="F190" s="35"/>
      <c r="G190" s="36"/>
      <c r="H190" s="36"/>
      <c r="I190" s="36"/>
      <c r="J190" s="37"/>
      <c r="K190" s="37"/>
      <c r="L190" s="37"/>
      <c r="M190" s="37"/>
      <c r="N190" s="38"/>
      <c r="O190" s="39"/>
      <c r="P190" s="40"/>
      <c r="Q190" s="39"/>
      <c r="R190" s="40"/>
      <c r="S190" s="39"/>
      <c r="T190" s="114"/>
      <c r="U190" s="591"/>
      <c r="V190" s="592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x14ac:dyDescent="0.25">
      <c r="A192" s="84" t="s">
        <v>151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x14ac:dyDescent="0.25">
      <c r="A193" s="142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161"/>
      <c r="N193" s="84"/>
      <c r="O193" s="84"/>
      <c r="P193" s="84"/>
      <c r="Q193" s="4"/>
      <c r="R193" s="4"/>
      <c r="S193" s="4"/>
      <c r="T193" s="4"/>
      <c r="U193" s="4"/>
      <c r="V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15" x14ac:dyDescent="0.25">
      <c r="A194" s="84"/>
      <c r="B194" s="4"/>
      <c r="C194" s="4"/>
      <c r="D194" s="4"/>
      <c r="E194" s="4"/>
      <c r="F194" s="4"/>
      <c r="G194" s="4"/>
      <c r="H194" s="4"/>
      <c r="I194" s="84"/>
      <c r="J194" s="84"/>
      <c r="K194" s="84"/>
      <c r="L194" s="84"/>
      <c r="M194" s="84"/>
      <c r="N194" s="83"/>
      <c r="O194" s="83"/>
      <c r="P194" s="66"/>
      <c r="Q194" s="59"/>
      <c r="R194" s="4"/>
      <c r="S194" s="4"/>
      <c r="T194" s="4"/>
      <c r="U194" s="4"/>
      <c r="V194" s="4"/>
      <c r="W19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15" x14ac:dyDescent="0.25">
      <c r="A195" s="4"/>
      <c r="B195" s="4"/>
      <c r="C195" s="4"/>
      <c r="D195" s="4"/>
      <c r="E195" s="4"/>
      <c r="F195" s="84"/>
      <c r="G195" s="84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4"/>
      <c r="S195" s="84"/>
      <c r="T195" s="84"/>
      <c r="U195" s="43"/>
      <c r="V195" s="61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166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166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66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66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20.399999999999999" x14ac:dyDescent="0.35">
      <c r="A200" s="593" t="s">
        <v>53</v>
      </c>
      <c r="B200" s="594"/>
      <c r="C200" s="594"/>
      <c r="D200" s="594"/>
      <c r="E200" s="59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166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x14ac:dyDescent="0.25"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166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x14ac:dyDescent="0.25"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</sheetData>
  <mergeCells count="160">
    <mergeCell ref="A3:B3"/>
    <mergeCell ref="C3:K3"/>
    <mergeCell ref="L3:M3"/>
    <mergeCell ref="O3:P3"/>
    <mergeCell ref="Q3:R3"/>
    <mergeCell ref="S3:T3"/>
    <mergeCell ref="U9:V9"/>
    <mergeCell ref="U10:V10"/>
    <mergeCell ref="U11:V11"/>
    <mergeCell ref="U12:V12"/>
    <mergeCell ref="U13:V13"/>
    <mergeCell ref="U14:V14"/>
    <mergeCell ref="U3:V4"/>
    <mergeCell ref="X3:AN3"/>
    <mergeCell ref="U5:V5"/>
    <mergeCell ref="U6:V6"/>
    <mergeCell ref="U7:V7"/>
    <mergeCell ref="U8:V8"/>
    <mergeCell ref="U30:V30"/>
    <mergeCell ref="U31:V31"/>
    <mergeCell ref="U32:V32"/>
    <mergeCell ref="U33:V33"/>
    <mergeCell ref="U34:V34"/>
    <mergeCell ref="U35:V35"/>
    <mergeCell ref="U15:V15"/>
    <mergeCell ref="U16:V16"/>
    <mergeCell ref="A26:E26"/>
    <mergeCell ref="A28:B28"/>
    <mergeCell ref="C28:K28"/>
    <mergeCell ref="L28:M28"/>
    <mergeCell ref="O28:P28"/>
    <mergeCell ref="Q28:R28"/>
    <mergeCell ref="S28:T28"/>
    <mergeCell ref="U28:V29"/>
    <mergeCell ref="A51:F51"/>
    <mergeCell ref="A52:B52"/>
    <mergeCell ref="C52:K52"/>
    <mergeCell ref="L52:M52"/>
    <mergeCell ref="O52:P52"/>
    <mergeCell ref="Q52:R52"/>
    <mergeCell ref="U36:V36"/>
    <mergeCell ref="U37:V37"/>
    <mergeCell ref="U38:V38"/>
    <mergeCell ref="U39:V39"/>
    <mergeCell ref="U40:V40"/>
    <mergeCell ref="U41:V41"/>
    <mergeCell ref="U58:V58"/>
    <mergeCell ref="U59:V59"/>
    <mergeCell ref="U60:V60"/>
    <mergeCell ref="U61:V61"/>
    <mergeCell ref="U62:V62"/>
    <mergeCell ref="U63:V63"/>
    <mergeCell ref="S52:T52"/>
    <mergeCell ref="U52:V53"/>
    <mergeCell ref="U54:V54"/>
    <mergeCell ref="U55:V55"/>
    <mergeCell ref="U56:V56"/>
    <mergeCell ref="U57:V57"/>
    <mergeCell ref="U64:V64"/>
    <mergeCell ref="U65:V65"/>
    <mergeCell ref="A75:E75"/>
    <mergeCell ref="A77:B77"/>
    <mergeCell ref="C77:K77"/>
    <mergeCell ref="L77:M77"/>
    <mergeCell ref="O77:P77"/>
    <mergeCell ref="Q77:R77"/>
    <mergeCell ref="S77:T77"/>
    <mergeCell ref="U77:V78"/>
    <mergeCell ref="U84:V84"/>
    <mergeCell ref="U85:V85"/>
    <mergeCell ref="U86:V86"/>
    <mergeCell ref="U87:V87"/>
    <mergeCell ref="U88:V88"/>
    <mergeCell ref="U89:V89"/>
    <mergeCell ref="X78:AN78"/>
    <mergeCell ref="U79:V79"/>
    <mergeCell ref="U80:V80"/>
    <mergeCell ref="U81:V81"/>
    <mergeCell ref="U82:V82"/>
    <mergeCell ref="U83:V83"/>
    <mergeCell ref="U104:V104"/>
    <mergeCell ref="U105:V105"/>
    <mergeCell ref="U106:V106"/>
    <mergeCell ref="U107:V107"/>
    <mergeCell ref="U108:V108"/>
    <mergeCell ref="U109:V109"/>
    <mergeCell ref="U90:V90"/>
    <mergeCell ref="A102:B102"/>
    <mergeCell ref="C102:K102"/>
    <mergeCell ref="L102:M102"/>
    <mergeCell ref="O102:P102"/>
    <mergeCell ref="Q102:R102"/>
    <mergeCell ref="S102:T102"/>
    <mergeCell ref="U102:V103"/>
    <mergeCell ref="A125:E125"/>
    <mergeCell ref="A127:B127"/>
    <mergeCell ref="C127:K127"/>
    <mergeCell ref="L127:M127"/>
    <mergeCell ref="O127:P127"/>
    <mergeCell ref="Q127:R127"/>
    <mergeCell ref="U110:V110"/>
    <mergeCell ref="U111:V111"/>
    <mergeCell ref="U112:V112"/>
    <mergeCell ref="U113:V113"/>
    <mergeCell ref="U114:V114"/>
    <mergeCell ref="U115:V115"/>
    <mergeCell ref="U133:V133"/>
    <mergeCell ref="U134:V134"/>
    <mergeCell ref="U135:V135"/>
    <mergeCell ref="U136:V136"/>
    <mergeCell ref="U137:V137"/>
    <mergeCell ref="U138:V138"/>
    <mergeCell ref="S127:T127"/>
    <mergeCell ref="U127:V128"/>
    <mergeCell ref="U129:V129"/>
    <mergeCell ref="U130:V130"/>
    <mergeCell ref="U131:V131"/>
    <mergeCell ref="U132:V132"/>
    <mergeCell ref="U139:V139"/>
    <mergeCell ref="U140:V140"/>
    <mergeCell ref="A152:B152"/>
    <mergeCell ref="C152:K152"/>
    <mergeCell ref="L152:M152"/>
    <mergeCell ref="O152:P152"/>
    <mergeCell ref="Q152:R152"/>
    <mergeCell ref="S152:T152"/>
    <mergeCell ref="U152:V153"/>
    <mergeCell ref="U160:V160"/>
    <mergeCell ref="U161:V161"/>
    <mergeCell ref="U162:V162"/>
    <mergeCell ref="U163:V163"/>
    <mergeCell ref="U164:V164"/>
    <mergeCell ref="U165:V165"/>
    <mergeCell ref="U154:V154"/>
    <mergeCell ref="U155:V155"/>
    <mergeCell ref="U156:V156"/>
    <mergeCell ref="U157:V157"/>
    <mergeCell ref="U158:V158"/>
    <mergeCell ref="U159:V159"/>
    <mergeCell ref="S177:T177"/>
    <mergeCell ref="U177:V178"/>
    <mergeCell ref="U179:V179"/>
    <mergeCell ref="U180:V180"/>
    <mergeCell ref="U181:V181"/>
    <mergeCell ref="U182:V182"/>
    <mergeCell ref="A175:E175"/>
    <mergeCell ref="A177:B177"/>
    <mergeCell ref="C177:K177"/>
    <mergeCell ref="L177:M177"/>
    <mergeCell ref="O177:P177"/>
    <mergeCell ref="Q177:R177"/>
    <mergeCell ref="U189:V189"/>
    <mergeCell ref="U190:V190"/>
    <mergeCell ref="A200:E200"/>
    <mergeCell ref="U183:V183"/>
    <mergeCell ref="U184:V184"/>
    <mergeCell ref="U185:V185"/>
    <mergeCell ref="U186:V186"/>
    <mergeCell ref="U187:V187"/>
    <mergeCell ref="U188:V188"/>
  </mergeCells>
  <dataValidations count="2">
    <dataValidation type="list" allowBlank="1" showInputMessage="1" showErrorMessage="1" errorTitle="poule" error="Poule wordt maximaal 4 x uitgevoerd" sqref="L28:M28 L177:M177 L152:M152 L127:M127 L102:M102 L77:M77 L52:M52 L3:M3" xr:uid="{00000000-0002-0000-0600-000000000000}">
      <formula1>$AU$5:$AU$8</formula1>
    </dataValidation>
    <dataValidation type="list" allowBlank="1" showInputMessage="1" showErrorMessage="1" sqref="C3:K3 C28:K28 C52:K52 C77:K77 C102:K102 C127:K127 C152:K152 C177:K177" xr:uid="{00000000-0002-0000-0600-000001000000}">
      <formula1>$Z$55:$Z$57</formula1>
    </dataValidation>
  </dataValidations>
  <pageMargins left="0" right="0" top="0.39000000000000007" bottom="1.1000000000000001" header="0.51" footer="1.18"/>
  <pageSetup paperSize="9" orientation="landscape" verticalDpi="0" r:id="rId1"/>
  <headerFooter alignWithMargins="0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66593" r:id="rId4" name="Button 1">
              <controlPr defaultSize="0" print="0" autoFill="0" autoPict="0" macro="[0]!PSPrint_A">
                <anchor moveWithCells="1" sizeWithCells="1">
                  <from>
                    <xdr:col>0</xdr:col>
                    <xdr:colOff>45720</xdr:colOff>
                    <xdr:row>2</xdr:row>
                    <xdr:rowOff>38100</xdr:rowOff>
                  </from>
                  <to>
                    <xdr:col>1</xdr:col>
                    <xdr:colOff>144780</xdr:colOff>
                    <xdr:row>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594" r:id="rId5" name="Button 2">
              <controlPr defaultSize="0" print="0" autoFill="0" autoPict="0" macro="[0]!PSPrint_B">
                <anchor moveWithCells="1" sizeWithCells="1">
                  <from>
                    <xdr:col>0</xdr:col>
                    <xdr:colOff>30480</xdr:colOff>
                    <xdr:row>27</xdr:row>
                    <xdr:rowOff>38100</xdr:rowOff>
                  </from>
                  <to>
                    <xdr:col>1</xdr:col>
                    <xdr:colOff>121920</xdr:colOff>
                    <xdr:row>27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595" r:id="rId6" name="Button 3">
              <controlPr defaultSize="0" print="0" autoFill="0" autoPict="0" macro="[0]!PSPrint_C">
                <anchor moveWithCells="1" sizeWithCells="1">
                  <from>
                    <xdr:col>0</xdr:col>
                    <xdr:colOff>60960</xdr:colOff>
                    <xdr:row>51</xdr:row>
                    <xdr:rowOff>38100</xdr:rowOff>
                  </from>
                  <to>
                    <xdr:col>1</xdr:col>
                    <xdr:colOff>152400</xdr:colOff>
                    <xdr:row>51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596" r:id="rId7" name="Button 4">
              <controlPr defaultSize="0" print="0" autoFill="0" autoPict="0" macro="[0]!PSPrint_D">
                <anchor moveWithCells="1" sizeWithCells="1">
                  <from>
                    <xdr:col>0</xdr:col>
                    <xdr:colOff>60960</xdr:colOff>
                    <xdr:row>76</xdr:row>
                    <xdr:rowOff>38100</xdr:rowOff>
                  </from>
                  <to>
                    <xdr:col>1</xdr:col>
                    <xdr:colOff>152400</xdr:colOff>
                    <xdr:row>76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597" r:id="rId8" name="Button 5">
              <controlPr defaultSize="0" print="0" autoFill="0" autoPict="0" macro="[0]!PSPrint_E">
                <anchor moveWithCells="1" sizeWithCells="1">
                  <from>
                    <xdr:col>0</xdr:col>
                    <xdr:colOff>60960</xdr:colOff>
                    <xdr:row>101</xdr:row>
                    <xdr:rowOff>38100</xdr:rowOff>
                  </from>
                  <to>
                    <xdr:col>1</xdr:col>
                    <xdr:colOff>152400</xdr:colOff>
                    <xdr:row>101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598" r:id="rId9" name="Button 6">
              <controlPr defaultSize="0" print="0" autoFill="0" autoPict="0" macro="[0]!PSPrint_F">
                <anchor moveWithCells="1" sizeWithCells="1">
                  <from>
                    <xdr:col>0</xdr:col>
                    <xdr:colOff>38100</xdr:colOff>
                    <xdr:row>126</xdr:row>
                    <xdr:rowOff>68580</xdr:rowOff>
                  </from>
                  <to>
                    <xdr:col>1</xdr:col>
                    <xdr:colOff>137160</xdr:colOff>
                    <xdr:row>126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599" r:id="rId10" name="Button 7">
              <controlPr defaultSize="0" print="0" autoFill="0" autoPict="0" macro="[0]!PSPrint_G">
                <anchor moveWithCells="1" sizeWithCells="1">
                  <from>
                    <xdr:col>0</xdr:col>
                    <xdr:colOff>76200</xdr:colOff>
                    <xdr:row>151</xdr:row>
                    <xdr:rowOff>38100</xdr:rowOff>
                  </from>
                  <to>
                    <xdr:col>1</xdr:col>
                    <xdr:colOff>175260</xdr:colOff>
                    <xdr:row>151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0" r:id="rId11" name="Button 8">
              <controlPr defaultSize="0" print="0" autoFill="0" autoPict="0" macro="[0]!PSPrint_H">
                <anchor moveWithCells="1" sizeWithCells="1">
                  <from>
                    <xdr:col>0</xdr:col>
                    <xdr:colOff>76200</xdr:colOff>
                    <xdr:row>176</xdr:row>
                    <xdr:rowOff>38100</xdr:rowOff>
                  </from>
                  <to>
                    <xdr:col>1</xdr:col>
                    <xdr:colOff>175260</xdr:colOff>
                    <xdr:row>176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1" r:id="rId12" name="Button 9">
              <controlPr defaultSize="0" print="0" autoFill="0" autoPict="0" macro="[0]!kopie4">
                <anchor moveWithCells="1" sizeWithCells="1">
                  <from>
                    <xdr:col>5</xdr:col>
                    <xdr:colOff>83820</xdr:colOff>
                    <xdr:row>98</xdr:row>
                    <xdr:rowOff>83820</xdr:rowOff>
                  </from>
                  <to>
                    <xdr:col>6</xdr:col>
                    <xdr:colOff>198120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2" r:id="rId13" name="Button 10">
              <controlPr defaultSize="0" print="0" autoFill="0" autoPict="0" macro="[0]!kopie5">
                <anchor moveWithCells="1" sizeWithCells="1">
                  <from>
                    <xdr:col>7</xdr:col>
                    <xdr:colOff>144780</xdr:colOff>
                    <xdr:row>98</xdr:row>
                    <xdr:rowOff>83820</xdr:rowOff>
                  </from>
                  <to>
                    <xdr:col>8</xdr:col>
                    <xdr:colOff>266700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3" r:id="rId14" name="Button 11">
              <controlPr defaultSize="0" print="0" autoFill="0" autoPict="0" macro="[0]!kopie6">
                <anchor moveWithCells="1" sizeWithCells="1">
                  <from>
                    <xdr:col>9</xdr:col>
                    <xdr:colOff>220980</xdr:colOff>
                    <xdr:row>98</xdr:row>
                    <xdr:rowOff>83820</xdr:rowOff>
                  </from>
                  <to>
                    <xdr:col>11</xdr:col>
                    <xdr:colOff>45720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4" r:id="rId15" name="Button 12">
              <controlPr defaultSize="0" print="0" autoFill="0" autoPict="0" macro="[0]!kopie7">
                <anchor moveWithCells="1" sizeWithCells="1">
                  <from>
                    <xdr:col>11</xdr:col>
                    <xdr:colOff>281940</xdr:colOff>
                    <xdr:row>98</xdr:row>
                    <xdr:rowOff>83820</xdr:rowOff>
                  </from>
                  <to>
                    <xdr:col>13</xdr:col>
                    <xdr:colOff>106680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5" r:id="rId16" name="Button 13">
              <controlPr defaultSize="0" print="0" autoFill="0" autoPict="0" macro="[0]!kopie8">
                <anchor moveWithCells="1" sizeWithCells="1">
                  <from>
                    <xdr:col>14</xdr:col>
                    <xdr:colOff>129540</xdr:colOff>
                    <xdr:row>98</xdr:row>
                    <xdr:rowOff>83820</xdr:rowOff>
                  </from>
                  <to>
                    <xdr:col>15</xdr:col>
                    <xdr:colOff>129540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6" r:id="rId17" name="Button 14">
              <controlPr defaultSize="0" print="0" autoFill="0" autoPict="0" macro="[0]!kopie9">
                <anchor moveWithCells="1" sizeWithCells="1">
                  <from>
                    <xdr:col>16</xdr:col>
                    <xdr:colOff>0</xdr:colOff>
                    <xdr:row>98</xdr:row>
                    <xdr:rowOff>83820</xdr:rowOff>
                  </from>
                  <to>
                    <xdr:col>16</xdr:col>
                    <xdr:colOff>419100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7" r:id="rId18" name="Button 15">
              <controlPr defaultSize="0" print="0" autoFill="0" autoPict="0" macro="[0]!kopie10">
                <anchor moveWithCells="1" sizeWithCells="1">
                  <from>
                    <xdr:col>17</xdr:col>
                    <xdr:colOff>198120</xdr:colOff>
                    <xdr:row>98</xdr:row>
                    <xdr:rowOff>83820</xdr:rowOff>
                  </from>
                  <to>
                    <xdr:col>18</xdr:col>
                    <xdr:colOff>198120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8" r:id="rId19" name="Button 16">
              <controlPr defaultSize="0" print="0" autoFill="0" autoPict="0" macro="[0]!kopie11">
                <anchor moveWithCells="1" sizeWithCells="1">
                  <from>
                    <xdr:col>18</xdr:col>
                    <xdr:colOff>411480</xdr:colOff>
                    <xdr:row>98</xdr:row>
                    <xdr:rowOff>83820</xdr:rowOff>
                  </from>
                  <to>
                    <xdr:col>19</xdr:col>
                    <xdr:colOff>411480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09" r:id="rId20" name="Button 17">
              <controlPr defaultSize="0" print="0" autoFill="0" autoPict="0" macro="[0]!kopie12">
                <anchor moveWithCells="1" sizeWithCells="1">
                  <from>
                    <xdr:col>20</xdr:col>
                    <xdr:colOff>190500</xdr:colOff>
                    <xdr:row>98</xdr:row>
                    <xdr:rowOff>83820</xdr:rowOff>
                  </from>
                  <to>
                    <xdr:col>21</xdr:col>
                    <xdr:colOff>182880</xdr:colOff>
                    <xdr:row>98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0" r:id="rId21" name="Button 18">
              <controlPr defaultSize="0" print="0" autoFill="0" autoPict="0" macro="[0]!kopie4">
                <anchor moveWithCells="1" sizeWithCells="1">
                  <from>
                    <xdr:col>5</xdr:col>
                    <xdr:colOff>0</xdr:colOff>
                    <xdr:row>25</xdr:row>
                    <xdr:rowOff>76200</xdr:rowOff>
                  </from>
                  <to>
                    <xdr:col>6</xdr:col>
                    <xdr:colOff>121920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1" r:id="rId22" name="Button 19">
              <controlPr defaultSize="0" print="0" autoFill="0" autoPict="0" macro="[0]!kopie5">
                <anchor moveWithCells="1" sizeWithCells="1">
                  <from>
                    <xdr:col>7</xdr:col>
                    <xdr:colOff>60960</xdr:colOff>
                    <xdr:row>25</xdr:row>
                    <xdr:rowOff>76200</xdr:rowOff>
                  </from>
                  <to>
                    <xdr:col>8</xdr:col>
                    <xdr:colOff>182880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2" r:id="rId23" name="Button 20">
              <controlPr defaultSize="0" print="0" autoFill="0" autoPict="0" macro="[0]!kopie6">
                <anchor moveWithCells="1" sizeWithCells="1">
                  <from>
                    <xdr:col>9</xdr:col>
                    <xdr:colOff>144780</xdr:colOff>
                    <xdr:row>25</xdr:row>
                    <xdr:rowOff>76200</xdr:rowOff>
                  </from>
                  <to>
                    <xdr:col>10</xdr:col>
                    <xdr:colOff>266700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3" r:id="rId24" name="Button 21">
              <controlPr defaultSize="0" print="0" autoFill="0" autoPict="0" macro="[0]!kopie7">
                <anchor moveWithCells="1" sizeWithCells="1">
                  <from>
                    <xdr:col>11</xdr:col>
                    <xdr:colOff>198120</xdr:colOff>
                    <xdr:row>25</xdr:row>
                    <xdr:rowOff>76200</xdr:rowOff>
                  </from>
                  <to>
                    <xdr:col>13</xdr:col>
                    <xdr:colOff>30480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4" r:id="rId25" name="Button 22">
              <controlPr defaultSize="0" print="0" autoFill="0" autoPict="0" macro="[0]!kopie8">
                <anchor moveWithCells="1" sizeWithCells="1">
                  <from>
                    <xdr:col>14</xdr:col>
                    <xdr:colOff>53340</xdr:colOff>
                    <xdr:row>25</xdr:row>
                    <xdr:rowOff>76200</xdr:rowOff>
                  </from>
                  <to>
                    <xdr:col>15</xdr:col>
                    <xdr:colOff>45720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5" r:id="rId26" name="Button 23">
              <controlPr defaultSize="0" print="0" autoFill="0" autoPict="0" macro="[0]!kopie9">
                <anchor moveWithCells="1" sizeWithCells="1">
                  <from>
                    <xdr:col>15</xdr:col>
                    <xdr:colOff>342900</xdr:colOff>
                    <xdr:row>25</xdr:row>
                    <xdr:rowOff>76200</xdr:rowOff>
                  </from>
                  <to>
                    <xdr:col>16</xdr:col>
                    <xdr:colOff>335280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6" r:id="rId27" name="Button 24">
              <controlPr defaultSize="0" print="0" autoFill="0" autoPict="0" macro="[0]!kopie10">
                <anchor moveWithCells="1" sizeWithCells="1">
                  <from>
                    <xdr:col>17</xdr:col>
                    <xdr:colOff>121920</xdr:colOff>
                    <xdr:row>25</xdr:row>
                    <xdr:rowOff>76200</xdr:rowOff>
                  </from>
                  <to>
                    <xdr:col>18</xdr:col>
                    <xdr:colOff>114300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7" r:id="rId28" name="Button 25">
              <controlPr defaultSize="0" print="0" autoFill="0" autoPict="0" macro="[0]!kopie11">
                <anchor moveWithCells="1" sizeWithCells="1">
                  <from>
                    <xdr:col>18</xdr:col>
                    <xdr:colOff>327660</xdr:colOff>
                    <xdr:row>25</xdr:row>
                    <xdr:rowOff>76200</xdr:rowOff>
                  </from>
                  <to>
                    <xdr:col>19</xdr:col>
                    <xdr:colOff>335280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8" r:id="rId29" name="Button 26">
              <controlPr defaultSize="0" print="0" autoFill="0" autoPict="0" macro="[0]!kopie12">
                <anchor moveWithCells="1" sizeWithCells="1">
                  <from>
                    <xdr:col>20</xdr:col>
                    <xdr:colOff>106680</xdr:colOff>
                    <xdr:row>25</xdr:row>
                    <xdr:rowOff>76200</xdr:rowOff>
                  </from>
                  <to>
                    <xdr:col>21</xdr:col>
                    <xdr:colOff>106680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19" r:id="rId30" name="Button 27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50</xdr:row>
                    <xdr:rowOff>106680</xdr:rowOff>
                  </from>
                  <to>
                    <xdr:col>5</xdr:col>
                    <xdr:colOff>281940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0" r:id="rId31" name="Button 28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50</xdr:row>
                    <xdr:rowOff>106680</xdr:rowOff>
                  </from>
                  <to>
                    <xdr:col>8</xdr:col>
                    <xdr:colOff>60960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1" r:id="rId32" name="Button 29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50</xdr:row>
                    <xdr:rowOff>106680</xdr:rowOff>
                  </from>
                  <to>
                    <xdr:col>10</xdr:col>
                    <xdr:colOff>152400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2" r:id="rId33" name="Button 30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50</xdr:row>
                    <xdr:rowOff>106680</xdr:rowOff>
                  </from>
                  <to>
                    <xdr:col>12</xdr:col>
                    <xdr:colOff>220980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3" r:id="rId34" name="Button 31">
              <controlPr defaultSize="0" print="0" autoFill="0" autoPict="0" macro="[0]!kopie8">
                <anchor moveWithCells="1" sizeWithCells="1">
                  <from>
                    <xdr:col>13</xdr:col>
                    <xdr:colOff>251460</xdr:colOff>
                    <xdr:row>50</xdr:row>
                    <xdr:rowOff>106680</xdr:rowOff>
                  </from>
                  <to>
                    <xdr:col>14</xdr:col>
                    <xdr:colOff>373380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4" r:id="rId35" name="Button 32">
              <controlPr defaultSize="0" print="0" autoFill="0" autoPict="0" macro="[0]!kopie9">
                <anchor moveWithCells="1" sizeWithCells="1">
                  <from>
                    <xdr:col>15</xdr:col>
                    <xdr:colOff>259080</xdr:colOff>
                    <xdr:row>50</xdr:row>
                    <xdr:rowOff>106680</xdr:rowOff>
                  </from>
                  <to>
                    <xdr:col>16</xdr:col>
                    <xdr:colOff>251460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5" r:id="rId36" name="Button 33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50</xdr:row>
                    <xdr:rowOff>106680</xdr:rowOff>
                  </from>
                  <to>
                    <xdr:col>18</xdr:col>
                    <xdr:colOff>45720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6" r:id="rId37" name="Button 34">
              <controlPr defaultSize="0" print="0" autoFill="0" autoPict="0" macro="[0]!kopie11">
                <anchor moveWithCells="1" sizeWithCells="1">
                  <from>
                    <xdr:col>18</xdr:col>
                    <xdr:colOff>259080</xdr:colOff>
                    <xdr:row>50</xdr:row>
                    <xdr:rowOff>106680</xdr:rowOff>
                  </from>
                  <to>
                    <xdr:col>19</xdr:col>
                    <xdr:colOff>266700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7" r:id="rId38" name="Button 35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50</xdr:row>
                    <xdr:rowOff>106680</xdr:rowOff>
                  </from>
                  <to>
                    <xdr:col>21</xdr:col>
                    <xdr:colOff>53340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8" r:id="rId39" name="Button 36">
              <controlPr defaultSize="0" print="0" autoFill="0" autoPict="0" macro="[0]!kopie4">
                <anchor moveWithCells="1" sizeWithCells="1">
                  <from>
                    <xdr:col>5</xdr:col>
                    <xdr:colOff>68580</xdr:colOff>
                    <xdr:row>74</xdr:row>
                    <xdr:rowOff>0</xdr:rowOff>
                  </from>
                  <to>
                    <xdr:col>6</xdr:col>
                    <xdr:colOff>190500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29" r:id="rId40" name="Button 37">
              <controlPr defaultSize="0" print="0" autoFill="0" autoPict="0" macro="[0]!kopie5">
                <anchor moveWithCells="1" sizeWithCells="1">
                  <from>
                    <xdr:col>7</xdr:col>
                    <xdr:colOff>137160</xdr:colOff>
                    <xdr:row>74</xdr:row>
                    <xdr:rowOff>0</xdr:rowOff>
                  </from>
                  <to>
                    <xdr:col>8</xdr:col>
                    <xdr:colOff>251460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0" r:id="rId41" name="Button 38">
              <controlPr defaultSize="0" print="0" autoFill="0" autoPict="0" macro="[0]!kopie6">
                <anchor moveWithCells="1" sizeWithCells="1">
                  <from>
                    <xdr:col>9</xdr:col>
                    <xdr:colOff>213360</xdr:colOff>
                    <xdr:row>74</xdr:row>
                    <xdr:rowOff>0</xdr:rowOff>
                  </from>
                  <to>
                    <xdr:col>11</xdr:col>
                    <xdr:colOff>38100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1" r:id="rId42" name="Button 39">
              <controlPr defaultSize="0" print="0" autoFill="0" autoPict="0" macro="[0]!kopie7">
                <anchor moveWithCells="1" sizeWithCells="1">
                  <from>
                    <xdr:col>11</xdr:col>
                    <xdr:colOff>266700</xdr:colOff>
                    <xdr:row>74</xdr:row>
                    <xdr:rowOff>0</xdr:rowOff>
                  </from>
                  <to>
                    <xdr:col>13</xdr:col>
                    <xdr:colOff>99060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2" r:id="rId43" name="Button 40">
              <controlPr defaultSize="0" print="0" autoFill="0" autoPict="0" macro="[0]!kopie8">
                <anchor moveWithCells="1" sizeWithCells="1">
                  <from>
                    <xdr:col>14</xdr:col>
                    <xdr:colOff>121920</xdr:colOff>
                    <xdr:row>74</xdr:row>
                    <xdr:rowOff>0</xdr:rowOff>
                  </from>
                  <to>
                    <xdr:col>15</xdr:col>
                    <xdr:colOff>114300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3" r:id="rId44" name="Button 41">
              <controlPr defaultSize="0" print="0" autoFill="0" autoPict="0" macro="[0]!kopie9">
                <anchor moveWithCells="1" sizeWithCells="1">
                  <from>
                    <xdr:col>15</xdr:col>
                    <xdr:colOff>411480</xdr:colOff>
                    <xdr:row>74</xdr:row>
                    <xdr:rowOff>0</xdr:rowOff>
                  </from>
                  <to>
                    <xdr:col>16</xdr:col>
                    <xdr:colOff>403860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4" r:id="rId45" name="Button 42">
              <controlPr defaultSize="0" print="0" autoFill="0" autoPict="0" macro="[0]!kopie10">
                <anchor moveWithCells="1" sizeWithCells="1">
                  <from>
                    <xdr:col>17</xdr:col>
                    <xdr:colOff>190500</xdr:colOff>
                    <xdr:row>74</xdr:row>
                    <xdr:rowOff>0</xdr:rowOff>
                  </from>
                  <to>
                    <xdr:col>18</xdr:col>
                    <xdr:colOff>182880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5" r:id="rId46" name="Button 43">
              <controlPr defaultSize="0" print="0" autoFill="0" autoPict="0" macro="[0]!kopie11">
                <anchor moveWithCells="1" sizeWithCells="1">
                  <from>
                    <xdr:col>18</xdr:col>
                    <xdr:colOff>396240</xdr:colOff>
                    <xdr:row>74</xdr:row>
                    <xdr:rowOff>0</xdr:rowOff>
                  </from>
                  <to>
                    <xdr:col>19</xdr:col>
                    <xdr:colOff>403860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6" r:id="rId47" name="Button 44">
              <controlPr defaultSize="0" print="0" autoFill="0" autoPict="0" macro="[0]!kopie12">
                <anchor moveWithCells="1" sizeWithCells="1">
                  <from>
                    <xdr:col>20</xdr:col>
                    <xdr:colOff>175260</xdr:colOff>
                    <xdr:row>74</xdr:row>
                    <xdr:rowOff>0</xdr:rowOff>
                  </from>
                  <to>
                    <xdr:col>21</xdr:col>
                    <xdr:colOff>175260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7" r:id="rId48" name="Button 45">
              <controlPr defaultSize="0" print="0" autoFill="0" autoPict="0" macro="[0]!kopie4">
                <anchor moveWithCells="1" sizeWithCells="1">
                  <from>
                    <xdr:col>5</xdr:col>
                    <xdr:colOff>0</xdr:colOff>
                    <xdr:row>149</xdr:row>
                    <xdr:rowOff>106680</xdr:rowOff>
                  </from>
                  <to>
                    <xdr:col>6</xdr:col>
                    <xdr:colOff>121920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8" r:id="rId49" name="Button 46">
              <controlPr defaultSize="0" print="0" autoFill="0" autoPict="0" macro="[0]!kopie5">
                <anchor moveWithCells="1" sizeWithCells="1">
                  <from>
                    <xdr:col>7</xdr:col>
                    <xdr:colOff>60960</xdr:colOff>
                    <xdr:row>149</xdr:row>
                    <xdr:rowOff>106680</xdr:rowOff>
                  </from>
                  <to>
                    <xdr:col>8</xdr:col>
                    <xdr:colOff>182880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39" r:id="rId50" name="Button 47">
              <controlPr defaultSize="0" print="0" autoFill="0" autoPict="0" macro="[0]!kopie6">
                <anchor moveWithCells="1" sizeWithCells="1">
                  <from>
                    <xdr:col>9</xdr:col>
                    <xdr:colOff>144780</xdr:colOff>
                    <xdr:row>149</xdr:row>
                    <xdr:rowOff>106680</xdr:rowOff>
                  </from>
                  <to>
                    <xdr:col>10</xdr:col>
                    <xdr:colOff>266700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0" r:id="rId51" name="Button 48">
              <controlPr defaultSize="0" print="0" autoFill="0" autoPict="0" macro="[0]!kopie7">
                <anchor moveWithCells="1" sizeWithCells="1">
                  <from>
                    <xdr:col>11</xdr:col>
                    <xdr:colOff>198120</xdr:colOff>
                    <xdr:row>149</xdr:row>
                    <xdr:rowOff>106680</xdr:rowOff>
                  </from>
                  <to>
                    <xdr:col>13</xdr:col>
                    <xdr:colOff>30480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1" r:id="rId52" name="Button 49">
              <controlPr defaultSize="0" print="0" autoFill="0" autoPict="0" macro="[0]!kopie8">
                <anchor moveWithCells="1" sizeWithCells="1">
                  <from>
                    <xdr:col>14</xdr:col>
                    <xdr:colOff>53340</xdr:colOff>
                    <xdr:row>149</xdr:row>
                    <xdr:rowOff>106680</xdr:rowOff>
                  </from>
                  <to>
                    <xdr:col>15</xdr:col>
                    <xdr:colOff>45720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2" r:id="rId53" name="Button 50">
              <controlPr defaultSize="0" print="0" autoFill="0" autoPict="0" macro="[0]!kopie9">
                <anchor moveWithCells="1" sizeWithCells="1">
                  <from>
                    <xdr:col>15</xdr:col>
                    <xdr:colOff>342900</xdr:colOff>
                    <xdr:row>149</xdr:row>
                    <xdr:rowOff>106680</xdr:rowOff>
                  </from>
                  <to>
                    <xdr:col>16</xdr:col>
                    <xdr:colOff>335280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3" r:id="rId54" name="Button 51">
              <controlPr defaultSize="0" print="0" autoFill="0" autoPict="0" macro="[0]!kopie10">
                <anchor moveWithCells="1" sizeWithCells="1">
                  <from>
                    <xdr:col>17</xdr:col>
                    <xdr:colOff>121920</xdr:colOff>
                    <xdr:row>149</xdr:row>
                    <xdr:rowOff>106680</xdr:rowOff>
                  </from>
                  <to>
                    <xdr:col>18</xdr:col>
                    <xdr:colOff>114300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4" r:id="rId55" name="Button 52">
              <controlPr defaultSize="0" print="0" autoFill="0" autoPict="0" macro="[0]!kopie11">
                <anchor moveWithCells="1" sizeWithCells="1">
                  <from>
                    <xdr:col>18</xdr:col>
                    <xdr:colOff>327660</xdr:colOff>
                    <xdr:row>149</xdr:row>
                    <xdr:rowOff>106680</xdr:rowOff>
                  </from>
                  <to>
                    <xdr:col>19</xdr:col>
                    <xdr:colOff>335280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5" r:id="rId56" name="Button 53">
              <controlPr defaultSize="0" print="0" autoFill="0" autoPict="0" macro="[0]!kopie12">
                <anchor moveWithCells="1" sizeWithCells="1">
                  <from>
                    <xdr:col>20</xdr:col>
                    <xdr:colOff>106680</xdr:colOff>
                    <xdr:row>149</xdr:row>
                    <xdr:rowOff>106680</xdr:rowOff>
                  </from>
                  <to>
                    <xdr:col>21</xdr:col>
                    <xdr:colOff>106680</xdr:colOff>
                    <xdr:row>149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6" r:id="rId57" name="Button 54">
              <controlPr defaultSize="0" print="0" autoFill="0" autoPict="0" macro="[0]!kopie4">
                <anchor moveWithCells="1" sizeWithCells="1">
                  <from>
                    <xdr:col>5</xdr:col>
                    <xdr:colOff>129540</xdr:colOff>
                    <xdr:row>174</xdr:row>
                    <xdr:rowOff>0</xdr:rowOff>
                  </from>
                  <to>
                    <xdr:col>6</xdr:col>
                    <xdr:colOff>251460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7" r:id="rId58" name="Button 55">
              <controlPr defaultSize="0" print="0" autoFill="0" autoPict="0" macro="[0]!kopie5">
                <anchor moveWithCells="1" sizeWithCells="1">
                  <from>
                    <xdr:col>7</xdr:col>
                    <xdr:colOff>190500</xdr:colOff>
                    <xdr:row>174</xdr:row>
                    <xdr:rowOff>0</xdr:rowOff>
                  </from>
                  <to>
                    <xdr:col>9</xdr:col>
                    <xdr:colOff>15240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8" r:id="rId59" name="Button 56">
              <controlPr defaultSize="0" print="0" autoFill="0" autoPict="0" macro="[0]!kopie6">
                <anchor moveWithCells="1" sizeWithCells="1">
                  <from>
                    <xdr:col>9</xdr:col>
                    <xdr:colOff>274320</xdr:colOff>
                    <xdr:row>174</xdr:row>
                    <xdr:rowOff>0</xdr:rowOff>
                  </from>
                  <to>
                    <xdr:col>11</xdr:col>
                    <xdr:colOff>99060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49" r:id="rId60" name="Button 57">
              <controlPr defaultSize="0" print="0" autoFill="0" autoPict="0" macro="[0]!kopie7">
                <anchor moveWithCells="1" sizeWithCells="1">
                  <from>
                    <xdr:col>12</xdr:col>
                    <xdr:colOff>30480</xdr:colOff>
                    <xdr:row>174</xdr:row>
                    <xdr:rowOff>0</xdr:rowOff>
                  </from>
                  <to>
                    <xdr:col>13</xdr:col>
                    <xdr:colOff>160020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0" r:id="rId61" name="Button 58">
              <controlPr defaultSize="0" print="0" autoFill="0" autoPict="0" macro="[0]!kopie8">
                <anchor moveWithCells="1" sizeWithCells="1">
                  <from>
                    <xdr:col>14</xdr:col>
                    <xdr:colOff>182880</xdr:colOff>
                    <xdr:row>174</xdr:row>
                    <xdr:rowOff>0</xdr:rowOff>
                  </from>
                  <to>
                    <xdr:col>15</xdr:col>
                    <xdr:colOff>175260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1" r:id="rId62" name="Button 59">
              <controlPr defaultSize="0" print="0" autoFill="0" autoPict="0" macro="[0]!kopie9">
                <anchor moveWithCells="1" sizeWithCells="1">
                  <from>
                    <xdr:col>16</xdr:col>
                    <xdr:colOff>53340</xdr:colOff>
                    <xdr:row>174</xdr:row>
                    <xdr:rowOff>0</xdr:rowOff>
                  </from>
                  <to>
                    <xdr:col>17</xdr:col>
                    <xdr:colOff>45720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2" r:id="rId63" name="Button 60">
              <controlPr defaultSize="0" print="0" autoFill="0" autoPict="0" macro="[0]!kopie10">
                <anchor moveWithCells="1" sizeWithCells="1">
                  <from>
                    <xdr:col>17</xdr:col>
                    <xdr:colOff>251460</xdr:colOff>
                    <xdr:row>174</xdr:row>
                    <xdr:rowOff>0</xdr:rowOff>
                  </from>
                  <to>
                    <xdr:col>18</xdr:col>
                    <xdr:colOff>243840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3" r:id="rId64" name="Button 61">
              <controlPr defaultSize="0" print="0" autoFill="0" autoPict="0" macro="[0]!kopie11">
                <anchor moveWithCells="1" sizeWithCells="1">
                  <from>
                    <xdr:col>19</xdr:col>
                    <xdr:colOff>38100</xdr:colOff>
                    <xdr:row>174</xdr:row>
                    <xdr:rowOff>0</xdr:rowOff>
                  </from>
                  <to>
                    <xdr:col>20</xdr:col>
                    <xdr:colOff>38100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4" r:id="rId65" name="Button 62">
              <controlPr defaultSize="0" print="0" autoFill="0" autoPict="0" macro="[0]!kopie12">
                <anchor moveWithCells="1" sizeWithCells="1">
                  <from>
                    <xdr:col>20</xdr:col>
                    <xdr:colOff>236220</xdr:colOff>
                    <xdr:row>174</xdr:row>
                    <xdr:rowOff>0</xdr:rowOff>
                  </from>
                  <to>
                    <xdr:col>21</xdr:col>
                    <xdr:colOff>236220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5" r:id="rId66" name="Button 63">
              <controlPr defaultSize="0" print="0" autoFill="0" autoPict="0" macro="[0]!kopie4">
                <anchor moveWithCells="1" sizeWithCells="1">
                  <from>
                    <xdr:col>5</xdr:col>
                    <xdr:colOff>137160</xdr:colOff>
                    <xdr:row>199</xdr:row>
                    <xdr:rowOff>0</xdr:rowOff>
                  </from>
                  <to>
                    <xdr:col>6</xdr:col>
                    <xdr:colOff>259080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6" r:id="rId67" name="Button 64">
              <controlPr defaultSize="0" print="0" autoFill="0" autoPict="0" macro="[0]!kopie5">
                <anchor moveWithCells="1" sizeWithCells="1">
                  <from>
                    <xdr:col>7</xdr:col>
                    <xdr:colOff>205740</xdr:colOff>
                    <xdr:row>199</xdr:row>
                    <xdr:rowOff>0</xdr:rowOff>
                  </from>
                  <to>
                    <xdr:col>9</xdr:col>
                    <xdr:colOff>22860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7" r:id="rId68" name="Button 65">
              <controlPr defaultSize="0" print="0" autoFill="0" autoPict="0" macro="[0]!kopie6">
                <anchor moveWithCells="1" sizeWithCells="1">
                  <from>
                    <xdr:col>9</xdr:col>
                    <xdr:colOff>281940</xdr:colOff>
                    <xdr:row>199</xdr:row>
                    <xdr:rowOff>0</xdr:rowOff>
                  </from>
                  <to>
                    <xdr:col>11</xdr:col>
                    <xdr:colOff>106680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8" r:id="rId69" name="Button 66">
              <controlPr defaultSize="0" print="0" autoFill="0" autoPict="0" macro="[0]!kopie7">
                <anchor moveWithCells="1" sizeWithCells="1">
                  <from>
                    <xdr:col>12</xdr:col>
                    <xdr:colOff>38100</xdr:colOff>
                    <xdr:row>199</xdr:row>
                    <xdr:rowOff>0</xdr:rowOff>
                  </from>
                  <to>
                    <xdr:col>13</xdr:col>
                    <xdr:colOff>167640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59" r:id="rId70" name="Button 67">
              <controlPr defaultSize="0" print="0" autoFill="0" autoPict="0" macro="[0]!kopie8">
                <anchor moveWithCells="1" sizeWithCells="1">
                  <from>
                    <xdr:col>14</xdr:col>
                    <xdr:colOff>190500</xdr:colOff>
                    <xdr:row>199</xdr:row>
                    <xdr:rowOff>0</xdr:rowOff>
                  </from>
                  <to>
                    <xdr:col>15</xdr:col>
                    <xdr:colOff>182880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0" r:id="rId71" name="Button 68">
              <controlPr defaultSize="0" print="0" autoFill="0" autoPict="0" macro="[0]!kopie9">
                <anchor moveWithCells="1" sizeWithCells="1">
                  <from>
                    <xdr:col>16</xdr:col>
                    <xdr:colOff>60960</xdr:colOff>
                    <xdr:row>199</xdr:row>
                    <xdr:rowOff>0</xdr:rowOff>
                  </from>
                  <to>
                    <xdr:col>17</xdr:col>
                    <xdr:colOff>53340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1" r:id="rId72" name="Button 69">
              <controlPr defaultSize="0" print="0" autoFill="0" autoPict="0" macro="[0]!kopie10">
                <anchor moveWithCells="1" sizeWithCells="1">
                  <from>
                    <xdr:col>17</xdr:col>
                    <xdr:colOff>259080</xdr:colOff>
                    <xdr:row>199</xdr:row>
                    <xdr:rowOff>0</xdr:rowOff>
                  </from>
                  <to>
                    <xdr:col>18</xdr:col>
                    <xdr:colOff>251460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2" r:id="rId73" name="Button 70">
              <controlPr defaultSize="0" print="0" autoFill="0" autoPict="0" macro="[0]!kopie11">
                <anchor moveWithCells="1" sizeWithCells="1">
                  <from>
                    <xdr:col>19</xdr:col>
                    <xdr:colOff>45720</xdr:colOff>
                    <xdr:row>199</xdr:row>
                    <xdr:rowOff>0</xdr:rowOff>
                  </from>
                  <to>
                    <xdr:col>20</xdr:col>
                    <xdr:colOff>45720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3" r:id="rId74" name="Button 71">
              <controlPr defaultSize="0" print="0" autoFill="0" autoPict="0" macro="[0]!kopie12">
                <anchor moveWithCells="1" sizeWithCells="1">
                  <from>
                    <xdr:col>20</xdr:col>
                    <xdr:colOff>243840</xdr:colOff>
                    <xdr:row>199</xdr:row>
                    <xdr:rowOff>0</xdr:rowOff>
                  </from>
                  <to>
                    <xdr:col>21</xdr:col>
                    <xdr:colOff>243840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4" r:id="rId75" name="Button 72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141</xdr:row>
                    <xdr:rowOff>0</xdr:rowOff>
                  </from>
                  <to>
                    <xdr:col>4</xdr:col>
                    <xdr:colOff>83820</xdr:colOff>
                    <xdr:row>141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5" r:id="rId76" name="Button 73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116</xdr:row>
                    <xdr:rowOff>0</xdr:rowOff>
                  </from>
                  <to>
                    <xdr:col>4</xdr:col>
                    <xdr:colOff>83820</xdr:colOff>
                    <xdr:row>116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6" r:id="rId77" name="Button 74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17</xdr:row>
                    <xdr:rowOff>0</xdr:rowOff>
                  </from>
                  <to>
                    <xdr:col>4</xdr:col>
                    <xdr:colOff>83820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7" r:id="rId78" name="Button 75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42</xdr:row>
                    <xdr:rowOff>0</xdr:rowOff>
                  </from>
                  <to>
                    <xdr:col>4</xdr:col>
                    <xdr:colOff>83820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8" r:id="rId79" name="Button 76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66</xdr:row>
                    <xdr:rowOff>0</xdr:rowOff>
                  </from>
                  <to>
                    <xdr:col>4</xdr:col>
                    <xdr:colOff>83820</xdr:colOff>
                    <xdr:row>66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69" r:id="rId80" name="Button 77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91</xdr:row>
                    <xdr:rowOff>0</xdr:rowOff>
                  </from>
                  <to>
                    <xdr:col>4</xdr:col>
                    <xdr:colOff>83820</xdr:colOff>
                    <xdr:row>91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0" r:id="rId81" name="Button 78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166</xdr:row>
                    <xdr:rowOff>0</xdr:rowOff>
                  </from>
                  <to>
                    <xdr:col>4</xdr:col>
                    <xdr:colOff>83820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1" r:id="rId82" name="Button 79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191</xdr:row>
                    <xdr:rowOff>0</xdr:rowOff>
                  </from>
                  <to>
                    <xdr:col>4</xdr:col>
                    <xdr:colOff>83820</xdr:colOff>
                    <xdr:row>192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2" r:id="rId83" name="Button 80">
              <controlPr defaultSize="0" print="0" autoFill="0" autoPict="0" macro="[0]!kopie4">
                <anchor moveWithCells="1" sizeWithCells="1">
                  <from>
                    <xdr:col>5</xdr:col>
                    <xdr:colOff>0</xdr:colOff>
                    <xdr:row>124</xdr:row>
                    <xdr:rowOff>0</xdr:rowOff>
                  </from>
                  <to>
                    <xdr:col>6</xdr:col>
                    <xdr:colOff>121920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3" r:id="rId84" name="Button 81">
              <controlPr defaultSize="0" print="0" autoFill="0" autoPict="0" macro="[0]!kopie5">
                <anchor moveWithCells="1" sizeWithCells="1">
                  <from>
                    <xdr:col>7</xdr:col>
                    <xdr:colOff>60960</xdr:colOff>
                    <xdr:row>124</xdr:row>
                    <xdr:rowOff>0</xdr:rowOff>
                  </from>
                  <to>
                    <xdr:col>8</xdr:col>
                    <xdr:colOff>182880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4" r:id="rId85" name="Button 82">
              <controlPr defaultSize="0" print="0" autoFill="0" autoPict="0" macro="[0]!kopie6">
                <anchor moveWithCells="1" sizeWithCells="1">
                  <from>
                    <xdr:col>9</xdr:col>
                    <xdr:colOff>144780</xdr:colOff>
                    <xdr:row>124</xdr:row>
                    <xdr:rowOff>0</xdr:rowOff>
                  </from>
                  <to>
                    <xdr:col>10</xdr:col>
                    <xdr:colOff>266700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5" r:id="rId86" name="Button 83">
              <controlPr defaultSize="0" print="0" autoFill="0" autoPict="0" macro="[0]!kopie7">
                <anchor moveWithCells="1" sizeWithCells="1">
                  <from>
                    <xdr:col>11</xdr:col>
                    <xdr:colOff>198120</xdr:colOff>
                    <xdr:row>124</xdr:row>
                    <xdr:rowOff>0</xdr:rowOff>
                  </from>
                  <to>
                    <xdr:col>13</xdr:col>
                    <xdr:colOff>30480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6" r:id="rId87" name="Button 84">
              <controlPr defaultSize="0" print="0" autoFill="0" autoPict="0" macro="[0]!kopie8">
                <anchor moveWithCells="1" sizeWithCells="1">
                  <from>
                    <xdr:col>14</xdr:col>
                    <xdr:colOff>53340</xdr:colOff>
                    <xdr:row>124</xdr:row>
                    <xdr:rowOff>0</xdr:rowOff>
                  </from>
                  <to>
                    <xdr:col>15</xdr:col>
                    <xdr:colOff>45720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7" r:id="rId88" name="Button 85">
              <controlPr defaultSize="0" print="0" autoFill="0" autoPict="0" macro="[0]!kopie9">
                <anchor moveWithCells="1" sizeWithCells="1">
                  <from>
                    <xdr:col>15</xdr:col>
                    <xdr:colOff>342900</xdr:colOff>
                    <xdr:row>124</xdr:row>
                    <xdr:rowOff>0</xdr:rowOff>
                  </from>
                  <to>
                    <xdr:col>16</xdr:col>
                    <xdr:colOff>335280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8" r:id="rId89" name="Button 86">
              <controlPr defaultSize="0" print="0" autoFill="0" autoPict="0" macro="[0]!kopie10">
                <anchor moveWithCells="1" sizeWithCells="1">
                  <from>
                    <xdr:col>17</xdr:col>
                    <xdr:colOff>121920</xdr:colOff>
                    <xdr:row>124</xdr:row>
                    <xdr:rowOff>0</xdr:rowOff>
                  </from>
                  <to>
                    <xdr:col>18</xdr:col>
                    <xdr:colOff>114300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79" r:id="rId90" name="Button 87">
              <controlPr defaultSize="0" print="0" autoFill="0" autoPict="0" macro="[0]!kopie11">
                <anchor moveWithCells="1" sizeWithCells="1">
                  <from>
                    <xdr:col>18</xdr:col>
                    <xdr:colOff>327660</xdr:colOff>
                    <xdr:row>124</xdr:row>
                    <xdr:rowOff>0</xdr:rowOff>
                  </from>
                  <to>
                    <xdr:col>19</xdr:col>
                    <xdr:colOff>335280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80" r:id="rId91" name="Button 88">
              <controlPr defaultSize="0" print="0" autoFill="0" autoPict="0" macro="[0]!kopie12">
                <anchor moveWithCells="1" sizeWithCells="1">
                  <from>
                    <xdr:col>20</xdr:col>
                    <xdr:colOff>106680</xdr:colOff>
                    <xdr:row>124</xdr:row>
                    <xdr:rowOff>0</xdr:rowOff>
                  </from>
                  <to>
                    <xdr:col>21</xdr:col>
                    <xdr:colOff>106680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81" r:id="rId92" name="Button 89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17</xdr:row>
                    <xdr:rowOff>0</xdr:rowOff>
                  </from>
                  <to>
                    <xdr:col>21</xdr:col>
                    <xdr:colOff>190500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82" r:id="rId93" name="Button 90">
              <controlPr defaultSize="0" print="0" autoFill="0" autoPict="0" macro="[0]!Knop220_Klikken">
                <anchor moveWithCells="1" sizeWithCells="1">
                  <from>
                    <xdr:col>5</xdr:col>
                    <xdr:colOff>106680</xdr:colOff>
                    <xdr:row>42</xdr:row>
                    <xdr:rowOff>0</xdr:rowOff>
                  </from>
                  <to>
                    <xdr:col>21</xdr:col>
                    <xdr:colOff>160020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83" r:id="rId94" name="Button 91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66</xdr:row>
                    <xdr:rowOff>0</xdr:rowOff>
                  </from>
                  <to>
                    <xdr:col>21</xdr:col>
                    <xdr:colOff>190500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84" r:id="rId95" name="Button 92">
              <controlPr defaultSize="0" print="0" autoFill="0" autoPict="0" macro="[0]!Knop220_Klikken">
                <anchor moveWithCells="1" sizeWithCells="1">
                  <from>
                    <xdr:col>5</xdr:col>
                    <xdr:colOff>7620</xdr:colOff>
                    <xdr:row>91</xdr:row>
                    <xdr:rowOff>0</xdr:rowOff>
                  </from>
                  <to>
                    <xdr:col>21</xdr:col>
                    <xdr:colOff>68580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85" r:id="rId96" name="Button 93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116</xdr:row>
                    <xdr:rowOff>0</xdr:rowOff>
                  </from>
                  <to>
                    <xdr:col>21</xdr:col>
                    <xdr:colOff>190500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86" r:id="rId97" name="Button 94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141</xdr:row>
                    <xdr:rowOff>0</xdr:rowOff>
                  </from>
                  <to>
                    <xdr:col>21</xdr:col>
                    <xdr:colOff>190500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87" r:id="rId98" name="Button 95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166</xdr:row>
                    <xdr:rowOff>0</xdr:rowOff>
                  </from>
                  <to>
                    <xdr:col>21</xdr:col>
                    <xdr:colOff>190500</xdr:colOff>
                    <xdr:row>167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688" r:id="rId99" name="Button 96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191</xdr:row>
                    <xdr:rowOff>0</xdr:rowOff>
                  </from>
                  <to>
                    <xdr:col>21</xdr:col>
                    <xdr:colOff>190500</xdr:colOff>
                    <xdr:row>192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F971-F04D-47B8-80D4-BA0BFD51530F}">
  <dimension ref="A1:AML126"/>
  <sheetViews>
    <sheetView zoomScale="110" zoomScaleNormal="110" workbookViewId="0">
      <pane xSplit="9" ySplit="1" topLeftCell="AI11" activePane="bottomRight" state="frozen"/>
      <selection activeCell="D9" sqref="D9:D15"/>
      <selection pane="topRight" activeCell="D9" sqref="D9:D15"/>
      <selection pane="bottomLeft" activeCell="D9" sqref="D9:D15"/>
      <selection pane="bottomRight" activeCell="AK27" sqref="AK27"/>
    </sheetView>
  </sheetViews>
  <sheetFormatPr defaultColWidth="8.88671875" defaultRowHeight="14.4" x14ac:dyDescent="0.3"/>
  <cols>
    <col min="1" max="1" width="4.33203125" style="384" customWidth="1"/>
    <col min="2" max="2" width="6.44140625" style="384" customWidth="1"/>
    <col min="3" max="3" width="10" style="385" customWidth="1"/>
    <col min="4" max="4" width="25.6640625" style="363" customWidth="1"/>
    <col min="5" max="5" width="9.109375" style="384" customWidth="1"/>
    <col min="6" max="6" width="15" style="384" customWidth="1"/>
    <col min="7" max="7" width="9.33203125" style="363" customWidth="1"/>
    <col min="8" max="8" width="9.6640625" style="384" customWidth="1"/>
    <col min="9" max="10" width="10.6640625" style="386" customWidth="1"/>
    <col min="11" max="11" width="9.6640625" style="387" customWidth="1"/>
    <col min="12" max="12" width="7.6640625" style="363" customWidth="1"/>
    <col min="13" max="15" width="4.6640625" style="363" customWidth="1"/>
    <col min="16" max="16" width="9" style="363" customWidth="1"/>
    <col min="17" max="18" width="4.6640625" style="363" customWidth="1"/>
    <col min="19" max="19" width="7" style="363" customWidth="1"/>
    <col min="20" max="20" width="7.109375" style="363" customWidth="1"/>
    <col min="21" max="22" width="4.6640625" style="363" customWidth="1"/>
    <col min="23" max="23" width="4.6640625" style="384" customWidth="1"/>
    <col min="24" max="24" width="6.88671875" style="363" customWidth="1"/>
    <col min="25" max="26" width="4.6640625" style="363" customWidth="1"/>
    <col min="27" max="27" width="4" style="384" customWidth="1"/>
    <col min="28" max="28" width="7.6640625" style="363" customWidth="1"/>
    <col min="29" max="31" width="4.6640625" style="363" customWidth="1"/>
    <col min="32" max="32" width="7.6640625" style="363" customWidth="1"/>
    <col min="33" max="35" width="4.6640625" style="363" customWidth="1"/>
    <col min="36" max="36" width="7.88671875" style="363" customWidth="1"/>
    <col min="37" max="38" width="4.6640625" style="363" customWidth="1"/>
    <col min="39" max="40" width="6.44140625" style="363" customWidth="1"/>
    <col min="41" max="43" width="4.6640625" style="363" customWidth="1"/>
    <col min="44" max="44" width="6.6640625" style="363" customWidth="1"/>
    <col min="45" max="47" width="4.6640625" style="363" customWidth="1"/>
    <col min="48" max="48" width="6.44140625" style="363" customWidth="1"/>
    <col min="49" max="51" width="4.6640625" style="363" customWidth="1"/>
    <col min="52" max="52" width="9.109375" style="362" bestFit="1" customWidth="1"/>
    <col min="53" max="53" width="12.33203125" style="390" customWidth="1"/>
    <col min="54" max="54" width="5.44140625" style="363" customWidth="1"/>
    <col min="55" max="55" width="29.6640625" style="363" customWidth="1"/>
    <col min="56" max="56" width="4.44140625" style="372" customWidth="1"/>
    <col min="57" max="257" width="8.6640625" style="363" customWidth="1"/>
    <col min="258" max="258" width="4.33203125" style="363" customWidth="1"/>
    <col min="259" max="259" width="6.44140625" style="363" customWidth="1"/>
    <col min="260" max="260" width="10" style="363" customWidth="1"/>
    <col min="261" max="261" width="25.6640625" style="363" customWidth="1"/>
    <col min="262" max="262" width="9.109375" style="363" customWidth="1"/>
    <col min="263" max="263" width="15" style="363" customWidth="1"/>
    <col min="264" max="264" width="9.33203125" style="363" customWidth="1"/>
    <col min="265" max="265" width="10" style="363" customWidth="1"/>
    <col min="266" max="303" width="8.6640625" style="363" customWidth="1"/>
    <col min="304" max="307" width="4.6640625" style="363" customWidth="1"/>
    <col min="308" max="308" width="7.44140625" style="363" customWidth="1"/>
    <col min="309" max="309" width="12.33203125" style="363" customWidth="1"/>
    <col min="310" max="310" width="5.44140625" style="363" customWidth="1"/>
    <col min="311" max="311" width="23" style="363" customWidth="1"/>
    <col min="312" max="312" width="4.44140625" style="363" customWidth="1"/>
    <col min="313" max="513" width="8.6640625" style="363" customWidth="1"/>
    <col min="514" max="514" width="4.33203125" style="363" customWidth="1"/>
    <col min="515" max="515" width="6.44140625" style="363" customWidth="1"/>
    <col min="516" max="516" width="10" style="363" customWidth="1"/>
    <col min="517" max="517" width="25.6640625" style="363" customWidth="1"/>
    <col min="518" max="518" width="9.109375" style="363" customWidth="1"/>
    <col min="519" max="519" width="15" style="363" customWidth="1"/>
    <col min="520" max="520" width="9.33203125" style="363" customWidth="1"/>
    <col min="521" max="521" width="10" style="363" customWidth="1"/>
    <col min="522" max="559" width="8.6640625" style="363" customWidth="1"/>
    <col min="560" max="563" width="4.6640625" style="363" customWidth="1"/>
    <col min="564" max="564" width="7.44140625" style="363" customWidth="1"/>
    <col min="565" max="565" width="12.33203125" style="363" customWidth="1"/>
    <col min="566" max="566" width="5.44140625" style="363" customWidth="1"/>
    <col min="567" max="567" width="23" style="363" customWidth="1"/>
    <col min="568" max="568" width="4.44140625" style="363" customWidth="1"/>
    <col min="569" max="769" width="8.6640625" style="363" customWidth="1"/>
    <col min="770" max="770" width="4.33203125" style="363" customWidth="1"/>
    <col min="771" max="771" width="6.44140625" style="363" customWidth="1"/>
    <col min="772" max="772" width="10" style="363" customWidth="1"/>
    <col min="773" max="773" width="25.6640625" style="363" customWidth="1"/>
    <col min="774" max="774" width="9.109375" style="363" customWidth="1"/>
    <col min="775" max="775" width="15" style="363" customWidth="1"/>
    <col min="776" max="776" width="9.33203125" style="363" customWidth="1"/>
    <col min="777" max="777" width="10" style="363" customWidth="1"/>
    <col min="778" max="815" width="8.6640625" style="363" customWidth="1"/>
    <col min="816" max="819" width="4.6640625" style="363" customWidth="1"/>
    <col min="820" max="820" width="7.44140625" style="363" customWidth="1"/>
    <col min="821" max="821" width="12.33203125" style="363" customWidth="1"/>
    <col min="822" max="822" width="5.44140625" style="363" customWidth="1"/>
    <col min="823" max="823" width="23" style="363" customWidth="1"/>
    <col min="824" max="824" width="4.44140625" style="363" customWidth="1"/>
    <col min="825" max="1026" width="8.6640625" style="363" customWidth="1"/>
    <col min="1027" max="16384" width="8.88671875" style="391"/>
  </cols>
  <sheetData>
    <row r="1" spans="1:61" ht="59.4" x14ac:dyDescent="0.6">
      <c r="A1" s="345" t="s">
        <v>190</v>
      </c>
      <c r="B1" s="346" t="s">
        <v>191</v>
      </c>
      <c r="C1" s="347">
        <f>SUM(C2:C125)</f>
        <v>0</v>
      </c>
      <c r="D1" s="348" t="s">
        <v>193</v>
      </c>
      <c r="E1" s="349" t="s">
        <v>194</v>
      </c>
      <c r="F1" s="348" t="s">
        <v>195</v>
      </c>
      <c r="G1" s="350" t="s">
        <v>283</v>
      </c>
      <c r="H1" s="348" t="s">
        <v>197</v>
      </c>
      <c r="I1" s="351" t="s">
        <v>364</v>
      </c>
      <c r="J1" s="351" t="s">
        <v>199</v>
      </c>
      <c r="K1" s="352" t="s">
        <v>365</v>
      </c>
      <c r="L1" s="353" t="s">
        <v>201</v>
      </c>
      <c r="M1" s="353" t="s">
        <v>99</v>
      </c>
      <c r="N1" s="353" t="s">
        <v>202</v>
      </c>
      <c r="O1" s="354" t="s">
        <v>203</v>
      </c>
      <c r="P1" s="353" t="s">
        <v>204</v>
      </c>
      <c r="Q1" s="353" t="s">
        <v>99</v>
      </c>
      <c r="R1" s="355" t="s">
        <v>366</v>
      </c>
      <c r="S1" s="354" t="s">
        <v>206</v>
      </c>
      <c r="T1" s="353" t="s">
        <v>204</v>
      </c>
      <c r="U1" s="353" t="s">
        <v>99</v>
      </c>
      <c r="V1" s="355" t="s">
        <v>209</v>
      </c>
      <c r="W1" s="356" t="s">
        <v>207</v>
      </c>
      <c r="X1" s="353" t="s">
        <v>204</v>
      </c>
      <c r="Y1" s="353" t="s">
        <v>99</v>
      </c>
      <c r="Z1" s="355" t="s">
        <v>209</v>
      </c>
      <c r="AA1" s="354" t="s">
        <v>208</v>
      </c>
      <c r="AB1" s="353" t="s">
        <v>204</v>
      </c>
      <c r="AC1" s="353" t="s">
        <v>99</v>
      </c>
      <c r="AD1" s="357" t="s">
        <v>209</v>
      </c>
      <c r="AE1" s="356" t="s">
        <v>210</v>
      </c>
      <c r="AF1" s="353" t="s">
        <v>204</v>
      </c>
      <c r="AG1" s="353" t="s">
        <v>99</v>
      </c>
      <c r="AH1" s="357" t="s">
        <v>209</v>
      </c>
      <c r="AI1" s="356" t="s">
        <v>211</v>
      </c>
      <c r="AJ1" s="353" t="s">
        <v>204</v>
      </c>
      <c r="AK1" s="353" t="s">
        <v>99</v>
      </c>
      <c r="AL1" s="357" t="s">
        <v>209</v>
      </c>
      <c r="AM1" s="356" t="s">
        <v>212</v>
      </c>
      <c r="AN1" s="353" t="s">
        <v>204</v>
      </c>
      <c r="AO1" s="353" t="s">
        <v>99</v>
      </c>
      <c r="AP1" s="357" t="s">
        <v>209</v>
      </c>
      <c r="AQ1" s="356" t="s">
        <v>213</v>
      </c>
      <c r="AR1" s="353" t="s">
        <v>204</v>
      </c>
      <c r="AS1" s="353" t="s">
        <v>99</v>
      </c>
      <c r="AT1" s="357" t="s">
        <v>209</v>
      </c>
      <c r="AU1" s="356" t="s">
        <v>214</v>
      </c>
      <c r="AV1" s="353" t="s">
        <v>204</v>
      </c>
      <c r="AW1" s="353" t="s">
        <v>99</v>
      </c>
      <c r="AX1" s="357" t="s">
        <v>209</v>
      </c>
      <c r="AY1" s="356" t="s">
        <v>215</v>
      </c>
      <c r="AZ1" s="358" t="s">
        <v>216</v>
      </c>
      <c r="BA1" s="359" t="s">
        <v>217</v>
      </c>
      <c r="BB1" s="358" t="s">
        <v>218</v>
      </c>
      <c r="BC1" s="360" t="s">
        <v>219</v>
      </c>
      <c r="BD1" s="360" t="s">
        <v>284</v>
      </c>
      <c r="BE1" s="361"/>
      <c r="BF1" s="362"/>
      <c r="BG1" s="625"/>
      <c r="BH1" s="625"/>
      <c r="BI1" s="625"/>
    </row>
    <row r="2" spans="1:61" x14ac:dyDescent="0.3">
      <c r="A2" s="345">
        <v>2</v>
      </c>
      <c r="B2" s="345" t="str">
        <f t="shared" ref="B2:B33" si="0">IF(A2=BD2,"v","x")</f>
        <v>v</v>
      </c>
      <c r="C2" s="364"/>
      <c r="D2" s="365" t="s">
        <v>367</v>
      </c>
      <c r="E2" s="364">
        <v>116326</v>
      </c>
      <c r="F2" s="364" t="s">
        <v>368</v>
      </c>
      <c r="G2" s="364">
        <f t="shared" ref="G2:G33" si="1">SUM(K2+O2+S2+W2+AA2+AE2+AI2+AM2+AQ2+AU2+AY2)</f>
        <v>1396.3253968253969</v>
      </c>
      <c r="H2" s="364">
        <v>2007</v>
      </c>
      <c r="I2" s="366">
        <f t="shared" ref="I2:I33" si="2">2019-H2</f>
        <v>12</v>
      </c>
      <c r="J2" s="367">
        <f t="shared" ref="J2:J33" si="3">G2-K2</f>
        <v>87</v>
      </c>
      <c r="K2" s="368">
        <v>1309.3253968253969</v>
      </c>
      <c r="L2" s="369">
        <v>1</v>
      </c>
      <c r="M2" s="369"/>
      <c r="N2" s="369"/>
      <c r="O2" s="370">
        <f t="shared" ref="O2:O33" si="4">SUM(M2*10+N2)/L2*10</f>
        <v>0</v>
      </c>
      <c r="P2" s="369">
        <v>1</v>
      </c>
      <c r="Q2" s="369"/>
      <c r="R2" s="369"/>
      <c r="S2" s="370">
        <f t="shared" ref="S2:S33" si="5">SUM(Q2*10+R2)/P2*10</f>
        <v>0</v>
      </c>
      <c r="T2" s="369">
        <v>1</v>
      </c>
      <c r="U2" s="369"/>
      <c r="V2" s="369"/>
      <c r="W2" s="370">
        <f t="shared" ref="W2:W33" si="6">SUM(U2*10+V2)/T2*10</f>
        <v>0</v>
      </c>
      <c r="X2" s="369">
        <v>1</v>
      </c>
      <c r="Y2" s="369"/>
      <c r="Z2" s="369"/>
      <c r="AA2" s="370">
        <f t="shared" ref="AA2:AA33" si="7">SUM(Y2*10+Z2)/X2*10</f>
        <v>0</v>
      </c>
      <c r="AB2" s="369">
        <v>1</v>
      </c>
      <c r="AC2" s="369"/>
      <c r="AD2" s="369"/>
      <c r="AE2" s="370">
        <f t="shared" ref="AE2:AE33" si="8">SUM(AC2*10+AD2)/AB2*10</f>
        <v>0</v>
      </c>
      <c r="AF2" s="369">
        <v>1</v>
      </c>
      <c r="AG2" s="369"/>
      <c r="AH2" s="369"/>
      <c r="AI2" s="370">
        <f t="shared" ref="AI2:AI21" si="9">SUM(AG2*10+AH2)/AF2*10</f>
        <v>0</v>
      </c>
      <c r="AJ2" s="369">
        <v>10</v>
      </c>
      <c r="AK2" s="369">
        <v>5</v>
      </c>
      <c r="AL2" s="369">
        <v>37</v>
      </c>
      <c r="AM2" s="370">
        <f t="shared" ref="AM2:AM33" si="10">SUM(AK2*10+AL2)/AJ2*10</f>
        <v>87</v>
      </c>
      <c r="AN2" s="369">
        <v>1</v>
      </c>
      <c r="AO2" s="369"/>
      <c r="AP2" s="369"/>
      <c r="AQ2" s="370">
        <f t="shared" ref="AQ2:AQ33" si="11">SUM(AO2*10+AP2)/AN2*10</f>
        <v>0</v>
      </c>
      <c r="AR2" s="369">
        <v>1</v>
      </c>
      <c r="AS2" s="369"/>
      <c r="AT2" s="369"/>
      <c r="AU2" s="370">
        <f t="shared" ref="AU2:AU33" si="12">SUM(AS2*10+AT2)/AR2*10</f>
        <v>0</v>
      </c>
      <c r="AV2" s="369">
        <v>1</v>
      </c>
      <c r="AW2" s="369"/>
      <c r="AX2" s="369"/>
      <c r="AY2" s="370">
        <f t="shared" ref="AY2:AY33" si="13">SUM(AW2*10+AX2)/AV2*10</f>
        <v>0</v>
      </c>
      <c r="AZ2" s="371">
        <f t="shared" ref="AZ2:AZ33" si="14">IF(G2&lt;250,0,IF(G2&lt;500,250,IF(G2&lt;750,"500",IF(G2&lt;1000,750,IF(G2&lt;1500,1000,IF(G2&lt;2000,1500,IF(G2&lt;2500,2000,IF(G2&lt;3000,2500,3000))))))))</f>
        <v>1000</v>
      </c>
      <c r="BA2" s="235">
        <v>1000</v>
      </c>
      <c r="BB2" s="364">
        <f t="shared" ref="BB2:BB33" si="15">AZ2-BA2</f>
        <v>0</v>
      </c>
      <c r="BC2" s="371" t="str">
        <f t="shared" ref="BC2:BC33" si="16">IF(BB2=0,"geen actie",CONCATENATE("diploma uitschrijven: ",AZ2," punten"))</f>
        <v>geen actie</v>
      </c>
      <c r="BD2" s="345">
        <v>2</v>
      </c>
      <c r="BF2" s="372"/>
    </row>
    <row r="3" spans="1:61" ht="15.45" customHeight="1" x14ac:dyDescent="0.3">
      <c r="A3" s="345">
        <v>1</v>
      </c>
      <c r="B3" s="345" t="str">
        <f t="shared" si="0"/>
        <v>v</v>
      </c>
      <c r="C3" s="373"/>
      <c r="D3" s="365" t="s">
        <v>369</v>
      </c>
      <c r="E3" s="364">
        <v>115872</v>
      </c>
      <c r="F3" s="364" t="s">
        <v>223</v>
      </c>
      <c r="G3" s="364">
        <f t="shared" si="1"/>
        <v>570.11363636363637</v>
      </c>
      <c r="H3" s="364">
        <v>2004</v>
      </c>
      <c r="I3" s="366">
        <f t="shared" si="2"/>
        <v>15</v>
      </c>
      <c r="J3" s="367">
        <f t="shared" si="3"/>
        <v>349.36363636363637</v>
      </c>
      <c r="K3" s="374">
        <v>220.75</v>
      </c>
      <c r="L3" s="369">
        <v>1</v>
      </c>
      <c r="M3" s="369"/>
      <c r="N3" s="369"/>
      <c r="O3" s="370">
        <f t="shared" si="4"/>
        <v>0</v>
      </c>
      <c r="P3" s="369">
        <v>1</v>
      </c>
      <c r="Q3" s="369"/>
      <c r="R3" s="369"/>
      <c r="S3" s="370">
        <f t="shared" si="5"/>
        <v>0</v>
      </c>
      <c r="T3" s="369">
        <v>11</v>
      </c>
      <c r="U3" s="369">
        <v>6</v>
      </c>
      <c r="V3" s="369">
        <v>46</v>
      </c>
      <c r="W3" s="370">
        <f t="shared" si="6"/>
        <v>96.363636363636374</v>
      </c>
      <c r="X3" s="369">
        <v>10</v>
      </c>
      <c r="Y3" s="369">
        <v>6</v>
      </c>
      <c r="Z3" s="369">
        <v>43</v>
      </c>
      <c r="AA3" s="370">
        <f t="shared" si="7"/>
        <v>103</v>
      </c>
      <c r="AB3" s="369">
        <v>9</v>
      </c>
      <c r="AC3" s="369">
        <v>9</v>
      </c>
      <c r="AD3" s="369">
        <v>45</v>
      </c>
      <c r="AE3" s="370">
        <f t="shared" si="8"/>
        <v>150</v>
      </c>
      <c r="AF3" s="369">
        <v>1</v>
      </c>
      <c r="AG3" s="369"/>
      <c r="AH3" s="369"/>
      <c r="AI3" s="370">
        <f t="shared" si="9"/>
        <v>0</v>
      </c>
      <c r="AJ3" s="369">
        <v>1</v>
      </c>
      <c r="AK3" s="369"/>
      <c r="AL3" s="369"/>
      <c r="AM3" s="370">
        <f t="shared" si="10"/>
        <v>0</v>
      </c>
      <c r="AN3" s="369">
        <v>1</v>
      </c>
      <c r="AO3" s="369"/>
      <c r="AP3" s="369"/>
      <c r="AQ3" s="370">
        <f t="shared" si="11"/>
        <v>0</v>
      </c>
      <c r="AR3" s="369">
        <v>1</v>
      </c>
      <c r="AS3" s="369"/>
      <c r="AT3" s="369"/>
      <c r="AU3" s="370">
        <f t="shared" si="12"/>
        <v>0</v>
      </c>
      <c r="AV3" s="369">
        <v>1</v>
      </c>
      <c r="AW3" s="369"/>
      <c r="AX3" s="369"/>
      <c r="AY3" s="370">
        <f t="shared" si="13"/>
        <v>0</v>
      </c>
      <c r="AZ3" s="371" t="str">
        <f t="shared" si="14"/>
        <v>500</v>
      </c>
      <c r="BA3" s="375">
        <v>500</v>
      </c>
      <c r="BB3" s="364">
        <f t="shared" si="15"/>
        <v>0</v>
      </c>
      <c r="BC3" s="371" t="str">
        <f t="shared" si="16"/>
        <v>geen actie</v>
      </c>
      <c r="BD3" s="345">
        <v>1</v>
      </c>
      <c r="BF3" s="372"/>
    </row>
    <row r="4" spans="1:61" s="372" customFormat="1" x14ac:dyDescent="0.3">
      <c r="A4" s="345">
        <v>7</v>
      </c>
      <c r="B4" s="345" t="str">
        <f t="shared" si="0"/>
        <v>v</v>
      </c>
      <c r="C4" s="345"/>
      <c r="D4" s="365" t="s">
        <v>370</v>
      </c>
      <c r="E4" s="364">
        <v>116707</v>
      </c>
      <c r="F4" s="364" t="s">
        <v>371</v>
      </c>
      <c r="G4" s="364">
        <f t="shared" si="1"/>
        <v>623.59523809523807</v>
      </c>
      <c r="H4" s="364">
        <v>2007</v>
      </c>
      <c r="I4" s="366">
        <f t="shared" si="2"/>
        <v>12</v>
      </c>
      <c r="J4" s="367">
        <f t="shared" si="3"/>
        <v>0</v>
      </c>
      <c r="K4" s="368">
        <v>623.59523809523807</v>
      </c>
      <c r="L4" s="369">
        <v>1</v>
      </c>
      <c r="M4" s="369"/>
      <c r="N4" s="369"/>
      <c r="O4" s="370">
        <f t="shared" si="4"/>
        <v>0</v>
      </c>
      <c r="P4" s="369">
        <v>1</v>
      </c>
      <c r="Q4" s="369"/>
      <c r="R4" s="369"/>
      <c r="S4" s="370">
        <f t="shared" si="5"/>
        <v>0</v>
      </c>
      <c r="T4" s="369">
        <v>1</v>
      </c>
      <c r="U4" s="369"/>
      <c r="V4" s="369"/>
      <c r="W4" s="370">
        <f t="shared" si="6"/>
        <v>0</v>
      </c>
      <c r="X4" s="369">
        <v>1</v>
      </c>
      <c r="Y4" s="369"/>
      <c r="Z4" s="369"/>
      <c r="AA4" s="370">
        <f t="shared" si="7"/>
        <v>0</v>
      </c>
      <c r="AB4" s="369">
        <v>1</v>
      </c>
      <c r="AC4" s="369"/>
      <c r="AD4" s="369"/>
      <c r="AE4" s="370">
        <f t="shared" si="8"/>
        <v>0</v>
      </c>
      <c r="AF4" s="369">
        <v>1</v>
      </c>
      <c r="AG4" s="369"/>
      <c r="AH4" s="369"/>
      <c r="AI4" s="370">
        <f t="shared" si="9"/>
        <v>0</v>
      </c>
      <c r="AJ4" s="369">
        <v>1</v>
      </c>
      <c r="AK4" s="369"/>
      <c r="AL4" s="369"/>
      <c r="AM4" s="370">
        <f t="shared" si="10"/>
        <v>0</v>
      </c>
      <c r="AN4" s="369">
        <v>1</v>
      </c>
      <c r="AO4" s="369"/>
      <c r="AP4" s="369"/>
      <c r="AQ4" s="370">
        <f t="shared" si="11"/>
        <v>0</v>
      </c>
      <c r="AR4" s="369">
        <v>1</v>
      </c>
      <c r="AS4" s="369"/>
      <c r="AT4" s="369"/>
      <c r="AU4" s="370">
        <f t="shared" si="12"/>
        <v>0</v>
      </c>
      <c r="AV4" s="369">
        <v>1</v>
      </c>
      <c r="AW4" s="369"/>
      <c r="AX4" s="369"/>
      <c r="AY4" s="370">
        <f t="shared" si="13"/>
        <v>0</v>
      </c>
      <c r="AZ4" s="371" t="str">
        <f t="shared" si="14"/>
        <v>500</v>
      </c>
      <c r="BA4" s="235">
        <v>500</v>
      </c>
      <c r="BB4" s="364">
        <f t="shared" si="15"/>
        <v>0</v>
      </c>
      <c r="BC4" s="371" t="str">
        <f t="shared" si="16"/>
        <v>geen actie</v>
      </c>
      <c r="BD4" s="345">
        <v>7</v>
      </c>
      <c r="BE4" s="363"/>
    </row>
    <row r="5" spans="1:61" s="372" customFormat="1" ht="16.2" customHeight="1" x14ac:dyDescent="0.3">
      <c r="A5" s="345">
        <v>3</v>
      </c>
      <c r="B5" s="345" t="str">
        <f t="shared" si="0"/>
        <v>v</v>
      </c>
      <c r="C5" s="345"/>
      <c r="D5" s="365" t="s">
        <v>372</v>
      </c>
      <c r="E5" s="364">
        <v>116742</v>
      </c>
      <c r="F5" s="364" t="s">
        <v>234</v>
      </c>
      <c r="G5" s="364">
        <f t="shared" si="1"/>
        <v>1912.6150793650793</v>
      </c>
      <c r="H5" s="364">
        <v>2005</v>
      </c>
      <c r="I5" s="366">
        <f t="shared" si="2"/>
        <v>14</v>
      </c>
      <c r="J5" s="367">
        <f t="shared" si="3"/>
        <v>588.61507936507928</v>
      </c>
      <c r="K5" s="374">
        <v>1324</v>
      </c>
      <c r="L5" s="369">
        <v>9</v>
      </c>
      <c r="M5" s="369">
        <v>7</v>
      </c>
      <c r="N5" s="369">
        <v>40</v>
      </c>
      <c r="O5" s="370">
        <f t="shared" si="4"/>
        <v>122.22222222222221</v>
      </c>
      <c r="P5" s="369">
        <v>10</v>
      </c>
      <c r="Q5" s="369">
        <v>6</v>
      </c>
      <c r="R5" s="369">
        <v>41</v>
      </c>
      <c r="S5" s="370">
        <f t="shared" si="5"/>
        <v>101</v>
      </c>
      <c r="T5" s="369">
        <v>1</v>
      </c>
      <c r="U5" s="369"/>
      <c r="V5" s="369"/>
      <c r="W5" s="370">
        <f t="shared" si="6"/>
        <v>0</v>
      </c>
      <c r="X5" s="369">
        <v>10</v>
      </c>
      <c r="Y5" s="369">
        <v>7</v>
      </c>
      <c r="Z5" s="369">
        <v>42</v>
      </c>
      <c r="AA5" s="370">
        <f t="shared" si="7"/>
        <v>112</v>
      </c>
      <c r="AB5" s="369">
        <v>1</v>
      </c>
      <c r="AC5" s="369"/>
      <c r="AD5" s="369"/>
      <c r="AE5" s="370">
        <f t="shared" si="8"/>
        <v>0</v>
      </c>
      <c r="AF5" s="233">
        <v>14</v>
      </c>
      <c r="AG5" s="233">
        <v>10</v>
      </c>
      <c r="AH5" s="233">
        <v>64</v>
      </c>
      <c r="AI5" s="370">
        <f t="shared" si="9"/>
        <v>117.14285714285714</v>
      </c>
      <c r="AJ5" s="369">
        <v>8</v>
      </c>
      <c r="AK5" s="369">
        <v>7</v>
      </c>
      <c r="AL5" s="369">
        <v>39</v>
      </c>
      <c r="AM5" s="370">
        <f t="shared" si="10"/>
        <v>136.25</v>
      </c>
      <c r="AN5" s="369">
        <v>1</v>
      </c>
      <c r="AO5" s="369"/>
      <c r="AP5" s="369"/>
      <c r="AQ5" s="370">
        <f t="shared" si="11"/>
        <v>0</v>
      </c>
      <c r="AR5" s="369">
        <v>1</v>
      </c>
      <c r="AS5" s="369"/>
      <c r="AT5" s="369"/>
      <c r="AU5" s="370">
        <f t="shared" si="12"/>
        <v>0</v>
      </c>
      <c r="AV5" s="369">
        <v>1</v>
      </c>
      <c r="AW5" s="369"/>
      <c r="AX5" s="369"/>
      <c r="AY5" s="370">
        <f t="shared" si="13"/>
        <v>0</v>
      </c>
      <c r="AZ5" s="371">
        <f t="shared" si="14"/>
        <v>1500</v>
      </c>
      <c r="BA5" s="376">
        <v>1500</v>
      </c>
      <c r="BB5" s="364">
        <f t="shared" si="15"/>
        <v>0</v>
      </c>
      <c r="BC5" s="371" t="str">
        <f t="shared" si="16"/>
        <v>geen actie</v>
      </c>
      <c r="BD5" s="345">
        <v>3</v>
      </c>
      <c r="BE5" s="363"/>
    </row>
    <row r="6" spans="1:61" s="372" customFormat="1" x14ac:dyDescent="0.3">
      <c r="A6" s="345">
        <v>4</v>
      </c>
      <c r="B6" s="345" t="str">
        <f t="shared" si="0"/>
        <v>v</v>
      </c>
      <c r="C6" s="345"/>
      <c r="D6" s="365" t="s">
        <v>373</v>
      </c>
      <c r="E6" s="364">
        <v>116540</v>
      </c>
      <c r="F6" s="364" t="s">
        <v>234</v>
      </c>
      <c r="G6" s="364">
        <f t="shared" si="1"/>
        <v>933.27777777777783</v>
      </c>
      <c r="H6" s="364">
        <v>2005</v>
      </c>
      <c r="I6" s="366">
        <f t="shared" si="2"/>
        <v>14</v>
      </c>
      <c r="J6" s="367">
        <f t="shared" si="3"/>
        <v>264.27777777777783</v>
      </c>
      <c r="K6" s="374">
        <v>669</v>
      </c>
      <c r="L6" s="369">
        <v>10</v>
      </c>
      <c r="M6" s="369">
        <v>3</v>
      </c>
      <c r="N6" s="369">
        <v>33</v>
      </c>
      <c r="O6" s="370">
        <f t="shared" si="4"/>
        <v>63</v>
      </c>
      <c r="P6" s="369">
        <v>10</v>
      </c>
      <c r="Q6" s="369">
        <v>3</v>
      </c>
      <c r="R6" s="369">
        <v>31</v>
      </c>
      <c r="S6" s="370">
        <f t="shared" si="5"/>
        <v>61</v>
      </c>
      <c r="T6" s="369">
        <v>1</v>
      </c>
      <c r="U6" s="369"/>
      <c r="V6" s="369"/>
      <c r="W6" s="370">
        <f t="shared" si="6"/>
        <v>0</v>
      </c>
      <c r="X6" s="369">
        <v>1</v>
      </c>
      <c r="Y6" s="369"/>
      <c r="Z6" s="369"/>
      <c r="AA6" s="370">
        <f t="shared" si="7"/>
        <v>0</v>
      </c>
      <c r="AB6" s="369">
        <v>9</v>
      </c>
      <c r="AC6" s="369">
        <v>5</v>
      </c>
      <c r="AD6" s="369">
        <v>38</v>
      </c>
      <c r="AE6" s="370">
        <f t="shared" si="8"/>
        <v>97.777777777777786</v>
      </c>
      <c r="AF6" s="369">
        <v>1</v>
      </c>
      <c r="AG6" s="369"/>
      <c r="AH6" s="369"/>
      <c r="AI6" s="370">
        <f t="shared" si="9"/>
        <v>0</v>
      </c>
      <c r="AJ6" s="369">
        <v>8</v>
      </c>
      <c r="AK6" s="369">
        <v>1</v>
      </c>
      <c r="AL6" s="369">
        <v>24</v>
      </c>
      <c r="AM6" s="370">
        <f t="shared" si="10"/>
        <v>42.5</v>
      </c>
      <c r="AN6" s="369">
        <v>1</v>
      </c>
      <c r="AO6" s="369"/>
      <c r="AP6" s="369"/>
      <c r="AQ6" s="370">
        <f t="shared" si="11"/>
        <v>0</v>
      </c>
      <c r="AR6" s="369">
        <v>1</v>
      </c>
      <c r="AS6" s="369"/>
      <c r="AT6" s="369"/>
      <c r="AU6" s="370">
        <f t="shared" si="12"/>
        <v>0</v>
      </c>
      <c r="AV6" s="369">
        <v>1</v>
      </c>
      <c r="AW6" s="369"/>
      <c r="AX6" s="369"/>
      <c r="AY6" s="370">
        <f t="shared" si="13"/>
        <v>0</v>
      </c>
      <c r="AZ6" s="371">
        <f t="shared" si="14"/>
        <v>750</v>
      </c>
      <c r="BA6" s="375">
        <v>750</v>
      </c>
      <c r="BB6" s="364">
        <f t="shared" si="15"/>
        <v>0</v>
      </c>
      <c r="BC6" s="371" t="str">
        <f t="shared" si="16"/>
        <v>geen actie</v>
      </c>
      <c r="BD6" s="345">
        <v>4</v>
      </c>
      <c r="BE6" s="363"/>
      <c r="BF6" s="363"/>
    </row>
    <row r="7" spans="1:61" s="372" customFormat="1" x14ac:dyDescent="0.3">
      <c r="A7" s="345">
        <v>5</v>
      </c>
      <c r="B7" s="345" t="str">
        <f t="shared" si="0"/>
        <v>v</v>
      </c>
      <c r="C7" s="377"/>
      <c r="D7" s="365" t="s">
        <v>374</v>
      </c>
      <c r="E7" s="364">
        <v>117403</v>
      </c>
      <c r="F7" s="364" t="s">
        <v>375</v>
      </c>
      <c r="G7" s="364">
        <f t="shared" si="1"/>
        <v>965.47474747474712</v>
      </c>
      <c r="H7" s="364">
        <v>2005</v>
      </c>
      <c r="I7" s="366">
        <f t="shared" si="2"/>
        <v>14</v>
      </c>
      <c r="J7" s="367">
        <f t="shared" si="3"/>
        <v>122.22222222222217</v>
      </c>
      <c r="K7" s="374">
        <v>843.25252525252495</v>
      </c>
      <c r="L7" s="369">
        <v>1</v>
      </c>
      <c r="M7" s="369"/>
      <c r="N7" s="369"/>
      <c r="O7" s="370">
        <f t="shared" si="4"/>
        <v>0</v>
      </c>
      <c r="P7" s="369">
        <v>1</v>
      </c>
      <c r="Q7" s="369"/>
      <c r="R7" s="369"/>
      <c r="S7" s="370">
        <f t="shared" si="5"/>
        <v>0</v>
      </c>
      <c r="T7" s="369">
        <v>1</v>
      </c>
      <c r="U7" s="369"/>
      <c r="V7" s="369"/>
      <c r="W7" s="370">
        <f t="shared" si="6"/>
        <v>0</v>
      </c>
      <c r="X7" s="369">
        <v>1</v>
      </c>
      <c r="Y7" s="369"/>
      <c r="Z7" s="369"/>
      <c r="AA7" s="370">
        <f t="shared" si="7"/>
        <v>0</v>
      </c>
      <c r="AB7" s="369">
        <v>9</v>
      </c>
      <c r="AC7" s="369">
        <v>7</v>
      </c>
      <c r="AD7" s="369">
        <v>40</v>
      </c>
      <c r="AE7" s="370">
        <f t="shared" si="8"/>
        <v>122.22222222222221</v>
      </c>
      <c r="AF7" s="369">
        <v>1</v>
      </c>
      <c r="AG7" s="369"/>
      <c r="AH7" s="369"/>
      <c r="AI7" s="370">
        <f t="shared" si="9"/>
        <v>0</v>
      </c>
      <c r="AJ7" s="369">
        <v>1</v>
      </c>
      <c r="AK7" s="369"/>
      <c r="AL7" s="369"/>
      <c r="AM7" s="370">
        <f t="shared" si="10"/>
        <v>0</v>
      </c>
      <c r="AN7" s="369">
        <v>1</v>
      </c>
      <c r="AO7" s="369"/>
      <c r="AP7" s="369"/>
      <c r="AQ7" s="370">
        <f t="shared" si="11"/>
        <v>0</v>
      </c>
      <c r="AR7" s="369">
        <v>1</v>
      </c>
      <c r="AS7" s="369"/>
      <c r="AT7" s="369"/>
      <c r="AU7" s="370">
        <f t="shared" si="12"/>
        <v>0</v>
      </c>
      <c r="AV7" s="369">
        <v>1</v>
      </c>
      <c r="AW7" s="369"/>
      <c r="AX7" s="369"/>
      <c r="AY7" s="370">
        <f t="shared" si="13"/>
        <v>0</v>
      </c>
      <c r="AZ7" s="371">
        <f t="shared" si="14"/>
        <v>750</v>
      </c>
      <c r="BA7" s="375">
        <v>750</v>
      </c>
      <c r="BB7" s="364">
        <f t="shared" si="15"/>
        <v>0</v>
      </c>
      <c r="BC7" s="371" t="str">
        <f t="shared" si="16"/>
        <v>geen actie</v>
      </c>
      <c r="BD7" s="345">
        <v>5</v>
      </c>
      <c r="BE7" s="363"/>
    </row>
    <row r="8" spans="1:61" x14ac:dyDescent="0.3">
      <c r="A8" s="345">
        <v>6</v>
      </c>
      <c r="B8" s="345" t="str">
        <f t="shared" si="0"/>
        <v>v</v>
      </c>
      <c r="C8" s="345"/>
      <c r="D8" s="365" t="s">
        <v>376</v>
      </c>
      <c r="E8" s="364">
        <v>114984</v>
      </c>
      <c r="F8" s="364" t="s">
        <v>371</v>
      </c>
      <c r="G8" s="364">
        <f t="shared" si="1"/>
        <v>2429.9638417138399</v>
      </c>
      <c r="H8" s="364">
        <v>2003</v>
      </c>
      <c r="I8" s="366">
        <f t="shared" si="2"/>
        <v>16</v>
      </c>
      <c r="J8" s="367">
        <f t="shared" si="3"/>
        <v>260</v>
      </c>
      <c r="K8" s="374">
        <v>2169.9638417138399</v>
      </c>
      <c r="L8" s="369">
        <v>9</v>
      </c>
      <c r="M8" s="369">
        <v>7</v>
      </c>
      <c r="N8" s="369">
        <v>41</v>
      </c>
      <c r="O8" s="370">
        <f t="shared" si="4"/>
        <v>123.33333333333334</v>
      </c>
      <c r="P8" s="369">
        <v>1</v>
      </c>
      <c r="Q8" s="369"/>
      <c r="R8" s="369"/>
      <c r="S8" s="370">
        <f t="shared" si="5"/>
        <v>0</v>
      </c>
      <c r="T8" s="369">
        <v>9</v>
      </c>
      <c r="U8" s="369">
        <v>8</v>
      </c>
      <c r="V8" s="369">
        <v>43</v>
      </c>
      <c r="W8" s="370">
        <f t="shared" si="6"/>
        <v>136.66666666666666</v>
      </c>
      <c r="X8" s="369">
        <v>1</v>
      </c>
      <c r="Y8" s="369"/>
      <c r="Z8" s="369"/>
      <c r="AA8" s="370">
        <f t="shared" si="7"/>
        <v>0</v>
      </c>
      <c r="AB8" s="369">
        <v>1</v>
      </c>
      <c r="AC8" s="369"/>
      <c r="AD8" s="369"/>
      <c r="AE8" s="370">
        <f t="shared" si="8"/>
        <v>0</v>
      </c>
      <c r="AF8" s="369">
        <v>1</v>
      </c>
      <c r="AG8" s="369"/>
      <c r="AH8" s="369"/>
      <c r="AI8" s="370">
        <f t="shared" si="9"/>
        <v>0</v>
      </c>
      <c r="AJ8" s="369">
        <v>1</v>
      </c>
      <c r="AK8" s="369"/>
      <c r="AL8" s="369"/>
      <c r="AM8" s="370">
        <f t="shared" si="10"/>
        <v>0</v>
      </c>
      <c r="AN8" s="369">
        <v>1</v>
      </c>
      <c r="AO8" s="369"/>
      <c r="AP8" s="369"/>
      <c r="AQ8" s="370">
        <f t="shared" si="11"/>
        <v>0</v>
      </c>
      <c r="AR8" s="369">
        <v>1</v>
      </c>
      <c r="AS8" s="369"/>
      <c r="AT8" s="369"/>
      <c r="AU8" s="370">
        <f t="shared" si="12"/>
        <v>0</v>
      </c>
      <c r="AV8" s="369">
        <v>1</v>
      </c>
      <c r="AW8" s="369"/>
      <c r="AX8" s="369"/>
      <c r="AY8" s="370">
        <f t="shared" si="13"/>
        <v>0</v>
      </c>
      <c r="AZ8" s="371">
        <f t="shared" si="14"/>
        <v>2000</v>
      </c>
      <c r="BA8" s="375">
        <v>2000</v>
      </c>
      <c r="BB8" s="364">
        <f t="shared" si="15"/>
        <v>0</v>
      </c>
      <c r="BC8" s="371" t="str">
        <f t="shared" si="16"/>
        <v>geen actie</v>
      </c>
      <c r="BD8" s="345">
        <v>6</v>
      </c>
      <c r="BF8" s="372"/>
    </row>
    <row r="9" spans="1:61" x14ac:dyDescent="0.3">
      <c r="A9" s="345">
        <v>8</v>
      </c>
      <c r="B9" s="345" t="str">
        <f t="shared" si="0"/>
        <v>v</v>
      </c>
      <c r="C9" s="378"/>
      <c r="D9" s="365" t="s">
        <v>377</v>
      </c>
      <c r="E9" s="364">
        <v>117570</v>
      </c>
      <c r="F9" s="364" t="s">
        <v>378</v>
      </c>
      <c r="G9" s="364">
        <f t="shared" si="1"/>
        <v>245.0595238095238</v>
      </c>
      <c r="H9" s="364">
        <v>2007</v>
      </c>
      <c r="I9" s="366">
        <f t="shared" si="2"/>
        <v>12</v>
      </c>
      <c r="J9" s="367">
        <f t="shared" si="3"/>
        <v>0</v>
      </c>
      <c r="K9" s="368">
        <v>245.0595238095238</v>
      </c>
      <c r="L9" s="369">
        <v>1</v>
      </c>
      <c r="M9" s="369"/>
      <c r="N9" s="369"/>
      <c r="O9" s="370">
        <f t="shared" si="4"/>
        <v>0</v>
      </c>
      <c r="P9" s="369">
        <v>1</v>
      </c>
      <c r="Q9" s="369"/>
      <c r="R9" s="369"/>
      <c r="S9" s="370">
        <f t="shared" si="5"/>
        <v>0</v>
      </c>
      <c r="T9" s="369">
        <v>1</v>
      </c>
      <c r="U9" s="369"/>
      <c r="V9" s="369"/>
      <c r="W9" s="370">
        <f t="shared" si="6"/>
        <v>0</v>
      </c>
      <c r="X9" s="369">
        <v>1</v>
      </c>
      <c r="Y9" s="369"/>
      <c r="Z9" s="369"/>
      <c r="AA9" s="370">
        <f t="shared" si="7"/>
        <v>0</v>
      </c>
      <c r="AB9" s="369">
        <v>1</v>
      </c>
      <c r="AC9" s="369"/>
      <c r="AD9" s="369"/>
      <c r="AE9" s="370">
        <f t="shared" si="8"/>
        <v>0</v>
      </c>
      <c r="AF9" s="369">
        <v>1</v>
      </c>
      <c r="AG9" s="369"/>
      <c r="AH9" s="369"/>
      <c r="AI9" s="370">
        <f t="shared" si="9"/>
        <v>0</v>
      </c>
      <c r="AJ9" s="369">
        <v>1</v>
      </c>
      <c r="AK9" s="369"/>
      <c r="AL9" s="369"/>
      <c r="AM9" s="370">
        <f t="shared" si="10"/>
        <v>0</v>
      </c>
      <c r="AN9" s="369">
        <v>1</v>
      </c>
      <c r="AO9" s="369"/>
      <c r="AP9" s="369"/>
      <c r="AQ9" s="370">
        <f t="shared" si="11"/>
        <v>0</v>
      </c>
      <c r="AR9" s="369">
        <v>1</v>
      </c>
      <c r="AS9" s="369"/>
      <c r="AT9" s="369"/>
      <c r="AU9" s="370">
        <f t="shared" si="12"/>
        <v>0</v>
      </c>
      <c r="AV9" s="369">
        <v>1</v>
      </c>
      <c r="AW9" s="369"/>
      <c r="AX9" s="369"/>
      <c r="AY9" s="370">
        <f t="shared" si="13"/>
        <v>0</v>
      </c>
      <c r="AZ9" s="371">
        <f t="shared" si="14"/>
        <v>0</v>
      </c>
      <c r="BA9" s="235">
        <v>0</v>
      </c>
      <c r="BB9" s="364">
        <f t="shared" si="15"/>
        <v>0</v>
      </c>
      <c r="BC9" s="371" t="str">
        <f t="shared" si="16"/>
        <v>geen actie</v>
      </c>
      <c r="BD9" s="345">
        <v>8</v>
      </c>
    </row>
    <row r="10" spans="1:61" x14ac:dyDescent="0.3">
      <c r="A10" s="345">
        <v>27</v>
      </c>
      <c r="B10" s="345" t="str">
        <f t="shared" si="0"/>
        <v>v</v>
      </c>
      <c r="C10" s="444"/>
      <c r="D10" s="226" t="s">
        <v>238</v>
      </c>
      <c r="E10" s="241">
        <v>117160</v>
      </c>
      <c r="F10" s="228" t="s">
        <v>234</v>
      </c>
      <c r="G10" s="364">
        <f t="shared" si="1"/>
        <v>38</v>
      </c>
      <c r="H10" s="230">
        <v>2007</v>
      </c>
      <c r="I10" s="366">
        <f t="shared" si="2"/>
        <v>12</v>
      </c>
      <c r="J10" s="367">
        <f t="shared" si="3"/>
        <v>38</v>
      </c>
      <c r="K10" s="374">
        <v>0</v>
      </c>
      <c r="L10" s="369">
        <v>1</v>
      </c>
      <c r="M10" s="369"/>
      <c r="N10" s="369"/>
      <c r="O10" s="370">
        <f t="shared" si="4"/>
        <v>0</v>
      </c>
      <c r="P10" s="369">
        <v>1</v>
      </c>
      <c r="Q10" s="369"/>
      <c r="R10" s="369"/>
      <c r="S10" s="370">
        <f t="shared" si="5"/>
        <v>0</v>
      </c>
      <c r="T10" s="369">
        <v>1</v>
      </c>
      <c r="U10" s="369"/>
      <c r="V10" s="369"/>
      <c r="W10" s="370">
        <f t="shared" si="6"/>
        <v>0</v>
      </c>
      <c r="X10" s="369">
        <v>1</v>
      </c>
      <c r="Y10" s="369"/>
      <c r="Z10" s="369"/>
      <c r="AA10" s="370">
        <f t="shared" si="7"/>
        <v>0</v>
      </c>
      <c r="AB10" s="369">
        <v>1</v>
      </c>
      <c r="AC10" s="369"/>
      <c r="AD10" s="369"/>
      <c r="AE10" s="370">
        <f t="shared" si="8"/>
        <v>0</v>
      </c>
      <c r="AF10" s="369">
        <v>1</v>
      </c>
      <c r="AG10" s="369"/>
      <c r="AH10" s="369"/>
      <c r="AI10" s="370">
        <f t="shared" si="9"/>
        <v>0</v>
      </c>
      <c r="AJ10" s="369">
        <v>10</v>
      </c>
      <c r="AK10" s="369">
        <v>1</v>
      </c>
      <c r="AL10" s="369">
        <v>28</v>
      </c>
      <c r="AM10" s="370">
        <f t="shared" si="10"/>
        <v>38</v>
      </c>
      <c r="AN10" s="369">
        <v>1</v>
      </c>
      <c r="AO10" s="369"/>
      <c r="AP10" s="369"/>
      <c r="AQ10" s="370">
        <f t="shared" si="11"/>
        <v>0</v>
      </c>
      <c r="AR10" s="369">
        <v>1</v>
      </c>
      <c r="AS10" s="369"/>
      <c r="AT10" s="369"/>
      <c r="AU10" s="370">
        <f t="shared" si="12"/>
        <v>0</v>
      </c>
      <c r="AV10" s="369">
        <v>1</v>
      </c>
      <c r="AW10" s="369"/>
      <c r="AX10" s="369"/>
      <c r="AY10" s="370">
        <f t="shared" si="13"/>
        <v>0</v>
      </c>
      <c r="AZ10" s="371">
        <f t="shared" si="14"/>
        <v>0</v>
      </c>
      <c r="BA10" s="375">
        <v>0</v>
      </c>
      <c r="BB10" s="364">
        <f t="shared" si="15"/>
        <v>0</v>
      </c>
      <c r="BC10" s="371" t="str">
        <f t="shared" si="16"/>
        <v>geen actie</v>
      </c>
      <c r="BD10" s="345">
        <v>27</v>
      </c>
      <c r="BE10" s="372"/>
      <c r="BF10" s="372"/>
    </row>
    <row r="11" spans="1:61" x14ac:dyDescent="0.3">
      <c r="A11" s="345">
        <v>11</v>
      </c>
      <c r="B11" s="345" t="str">
        <f t="shared" si="0"/>
        <v>v</v>
      </c>
      <c r="C11" s="377"/>
      <c r="D11" s="365" t="s">
        <v>379</v>
      </c>
      <c r="E11" s="364">
        <v>118368</v>
      </c>
      <c r="F11" s="364" t="s">
        <v>380</v>
      </c>
      <c r="G11" s="364">
        <f t="shared" si="1"/>
        <v>116.25</v>
      </c>
      <c r="H11" s="364">
        <v>2007</v>
      </c>
      <c r="I11" s="366">
        <f t="shared" si="2"/>
        <v>12</v>
      </c>
      <c r="J11" s="367">
        <f t="shared" si="3"/>
        <v>0</v>
      </c>
      <c r="K11" s="368">
        <v>116.25</v>
      </c>
      <c r="L11" s="369">
        <v>1</v>
      </c>
      <c r="M11" s="369"/>
      <c r="N11" s="369"/>
      <c r="O11" s="370">
        <f t="shared" si="4"/>
        <v>0</v>
      </c>
      <c r="P11" s="369">
        <v>1</v>
      </c>
      <c r="Q11" s="369"/>
      <c r="R11" s="369"/>
      <c r="S11" s="370">
        <f t="shared" si="5"/>
        <v>0</v>
      </c>
      <c r="T11" s="369">
        <v>1</v>
      </c>
      <c r="U11" s="369"/>
      <c r="V11" s="369"/>
      <c r="W11" s="370">
        <f t="shared" si="6"/>
        <v>0</v>
      </c>
      <c r="X11" s="369">
        <v>1</v>
      </c>
      <c r="Y11" s="369"/>
      <c r="Z11" s="369"/>
      <c r="AA11" s="370">
        <f t="shared" si="7"/>
        <v>0</v>
      </c>
      <c r="AB11" s="369">
        <v>1</v>
      </c>
      <c r="AC11" s="369"/>
      <c r="AD11" s="369"/>
      <c r="AE11" s="370">
        <f t="shared" si="8"/>
        <v>0</v>
      </c>
      <c r="AF11" s="369">
        <v>1</v>
      </c>
      <c r="AG11" s="369"/>
      <c r="AH11" s="369"/>
      <c r="AI11" s="370">
        <f t="shared" si="9"/>
        <v>0</v>
      </c>
      <c r="AJ11" s="369">
        <v>1</v>
      </c>
      <c r="AK11" s="369"/>
      <c r="AL11" s="369"/>
      <c r="AM11" s="370">
        <f t="shared" si="10"/>
        <v>0</v>
      </c>
      <c r="AN11" s="369">
        <v>1</v>
      </c>
      <c r="AO11" s="369"/>
      <c r="AP11" s="369"/>
      <c r="AQ11" s="370">
        <f t="shared" si="11"/>
        <v>0</v>
      </c>
      <c r="AR11" s="369">
        <v>1</v>
      </c>
      <c r="AS11" s="369"/>
      <c r="AT11" s="369"/>
      <c r="AU11" s="370">
        <f t="shared" si="12"/>
        <v>0</v>
      </c>
      <c r="AV11" s="369">
        <v>1</v>
      </c>
      <c r="AW11" s="369"/>
      <c r="AX11" s="369"/>
      <c r="AY11" s="370">
        <f t="shared" si="13"/>
        <v>0</v>
      </c>
      <c r="AZ11" s="371">
        <f t="shared" si="14"/>
        <v>0</v>
      </c>
      <c r="BA11" s="235">
        <v>0</v>
      </c>
      <c r="BB11" s="364">
        <f t="shared" si="15"/>
        <v>0</v>
      </c>
      <c r="BC11" s="371" t="str">
        <f t="shared" si="16"/>
        <v>geen actie</v>
      </c>
      <c r="BD11" s="345">
        <v>11</v>
      </c>
      <c r="BE11" s="372"/>
      <c r="BF11" s="372"/>
    </row>
    <row r="12" spans="1:61" s="372" customFormat="1" x14ac:dyDescent="0.3">
      <c r="A12" s="345">
        <v>9</v>
      </c>
      <c r="B12" s="345" t="str">
        <f t="shared" si="0"/>
        <v>v</v>
      </c>
      <c r="C12" s="373"/>
      <c r="D12" s="365" t="s">
        <v>381</v>
      </c>
      <c r="E12" s="364">
        <v>116976</v>
      </c>
      <c r="F12" s="364" t="s">
        <v>318</v>
      </c>
      <c r="G12" s="364">
        <f t="shared" si="1"/>
        <v>795.3581973581978</v>
      </c>
      <c r="H12" s="364">
        <v>2005</v>
      </c>
      <c r="I12" s="366">
        <f t="shared" si="2"/>
        <v>14</v>
      </c>
      <c r="J12" s="367">
        <f t="shared" si="3"/>
        <v>132.82828282828279</v>
      </c>
      <c r="K12" s="374">
        <v>662.529914529915</v>
      </c>
      <c r="L12" s="369">
        <v>9</v>
      </c>
      <c r="M12" s="369">
        <v>4</v>
      </c>
      <c r="N12" s="369">
        <v>37</v>
      </c>
      <c r="O12" s="370">
        <f t="shared" si="4"/>
        <v>85.555555555555557</v>
      </c>
      <c r="P12" s="369">
        <v>1</v>
      </c>
      <c r="Q12" s="369"/>
      <c r="R12" s="369"/>
      <c r="S12" s="370">
        <f t="shared" si="5"/>
        <v>0</v>
      </c>
      <c r="T12" s="369">
        <v>11</v>
      </c>
      <c r="U12" s="369">
        <v>2</v>
      </c>
      <c r="V12" s="369">
        <v>32</v>
      </c>
      <c r="W12" s="370">
        <f t="shared" si="6"/>
        <v>47.272727272727273</v>
      </c>
      <c r="X12" s="369">
        <v>1</v>
      </c>
      <c r="Y12" s="369"/>
      <c r="Z12" s="369"/>
      <c r="AA12" s="370">
        <f t="shared" si="7"/>
        <v>0</v>
      </c>
      <c r="AB12" s="369">
        <v>1</v>
      </c>
      <c r="AC12" s="369"/>
      <c r="AD12" s="369"/>
      <c r="AE12" s="370">
        <f t="shared" si="8"/>
        <v>0</v>
      </c>
      <c r="AF12" s="369">
        <v>1</v>
      </c>
      <c r="AG12" s="369"/>
      <c r="AH12" s="369"/>
      <c r="AI12" s="370">
        <f t="shared" si="9"/>
        <v>0</v>
      </c>
      <c r="AJ12" s="369">
        <v>1</v>
      </c>
      <c r="AK12" s="369"/>
      <c r="AL12" s="369"/>
      <c r="AM12" s="370">
        <f t="shared" si="10"/>
        <v>0</v>
      </c>
      <c r="AN12" s="369">
        <v>1</v>
      </c>
      <c r="AO12" s="369"/>
      <c r="AP12" s="369"/>
      <c r="AQ12" s="370">
        <f t="shared" si="11"/>
        <v>0</v>
      </c>
      <c r="AR12" s="369">
        <v>1</v>
      </c>
      <c r="AS12" s="369"/>
      <c r="AT12" s="369"/>
      <c r="AU12" s="370">
        <f t="shared" si="12"/>
        <v>0</v>
      </c>
      <c r="AV12" s="369">
        <v>1</v>
      </c>
      <c r="AW12" s="369"/>
      <c r="AX12" s="369"/>
      <c r="AY12" s="370">
        <f t="shared" si="13"/>
        <v>0</v>
      </c>
      <c r="AZ12" s="371">
        <f t="shared" si="14"/>
        <v>750</v>
      </c>
      <c r="BA12" s="375">
        <v>750</v>
      </c>
      <c r="BB12" s="364">
        <f t="shared" si="15"/>
        <v>0</v>
      </c>
      <c r="BC12" s="371" t="str">
        <f t="shared" si="16"/>
        <v>geen actie</v>
      </c>
      <c r="BD12" s="345">
        <v>9</v>
      </c>
    </row>
    <row r="13" spans="1:61" s="372" customFormat="1" x14ac:dyDescent="0.3">
      <c r="A13" s="345">
        <v>10</v>
      </c>
      <c r="B13" s="345" t="str">
        <f t="shared" si="0"/>
        <v>v</v>
      </c>
      <c r="C13" s="373"/>
      <c r="D13" s="365" t="s">
        <v>382</v>
      </c>
      <c r="E13" s="364">
        <v>117325</v>
      </c>
      <c r="F13" s="364" t="s">
        <v>318</v>
      </c>
      <c r="G13" s="364">
        <f t="shared" si="1"/>
        <v>1324.8181818181818</v>
      </c>
      <c r="H13" s="364">
        <v>2007</v>
      </c>
      <c r="I13" s="366">
        <f t="shared" si="2"/>
        <v>12</v>
      </c>
      <c r="J13" s="367">
        <f t="shared" si="3"/>
        <v>124.81818181818176</v>
      </c>
      <c r="K13" s="374">
        <f>71+1129</f>
        <v>1200</v>
      </c>
      <c r="L13" s="369">
        <v>10</v>
      </c>
      <c r="M13" s="369">
        <v>2</v>
      </c>
      <c r="N13" s="369">
        <v>33</v>
      </c>
      <c r="O13" s="370">
        <f t="shared" si="4"/>
        <v>53</v>
      </c>
      <c r="P13" s="369">
        <v>1</v>
      </c>
      <c r="Q13" s="369"/>
      <c r="R13" s="369"/>
      <c r="S13" s="370">
        <f t="shared" si="5"/>
        <v>0</v>
      </c>
      <c r="T13" s="369">
        <v>11</v>
      </c>
      <c r="U13" s="369">
        <v>4</v>
      </c>
      <c r="V13" s="369">
        <v>39</v>
      </c>
      <c r="W13" s="370">
        <f t="shared" si="6"/>
        <v>71.818181818181813</v>
      </c>
      <c r="X13" s="369">
        <v>1</v>
      </c>
      <c r="Y13" s="369"/>
      <c r="Z13" s="369"/>
      <c r="AA13" s="370">
        <f t="shared" si="7"/>
        <v>0</v>
      </c>
      <c r="AB13" s="369">
        <v>1</v>
      </c>
      <c r="AC13" s="369"/>
      <c r="AD13" s="369"/>
      <c r="AE13" s="370">
        <f t="shared" si="8"/>
        <v>0</v>
      </c>
      <c r="AF13" s="369">
        <v>1</v>
      </c>
      <c r="AG13" s="369"/>
      <c r="AH13" s="369"/>
      <c r="AI13" s="370">
        <f t="shared" si="9"/>
        <v>0</v>
      </c>
      <c r="AJ13" s="369">
        <v>1</v>
      </c>
      <c r="AK13" s="369"/>
      <c r="AL13" s="369"/>
      <c r="AM13" s="370">
        <f t="shared" si="10"/>
        <v>0</v>
      </c>
      <c r="AN13" s="369">
        <v>1</v>
      </c>
      <c r="AO13" s="369"/>
      <c r="AP13" s="369"/>
      <c r="AQ13" s="370">
        <f t="shared" si="11"/>
        <v>0</v>
      </c>
      <c r="AR13" s="369">
        <v>1</v>
      </c>
      <c r="AS13" s="369"/>
      <c r="AT13" s="369"/>
      <c r="AU13" s="370">
        <f t="shared" si="12"/>
        <v>0</v>
      </c>
      <c r="AV13" s="369">
        <v>1</v>
      </c>
      <c r="AW13" s="369"/>
      <c r="AX13" s="369"/>
      <c r="AY13" s="370">
        <f t="shared" si="13"/>
        <v>0</v>
      </c>
      <c r="AZ13" s="371">
        <f t="shared" si="14"/>
        <v>1000</v>
      </c>
      <c r="BA13" s="375">
        <v>1000</v>
      </c>
      <c r="BB13" s="364">
        <f t="shared" si="15"/>
        <v>0</v>
      </c>
      <c r="BC13" s="371" t="str">
        <f t="shared" si="16"/>
        <v>geen actie</v>
      </c>
      <c r="BD13" s="345">
        <v>10</v>
      </c>
    </row>
    <row r="14" spans="1:61" s="372" customFormat="1" x14ac:dyDescent="0.3">
      <c r="A14" s="345">
        <v>25</v>
      </c>
      <c r="B14" s="345" t="str">
        <f t="shared" si="0"/>
        <v>v</v>
      </c>
      <c r="C14" s="444"/>
      <c r="D14" s="226" t="s">
        <v>254</v>
      </c>
      <c r="E14" s="201">
        <v>117418</v>
      </c>
      <c r="F14" s="228" t="s">
        <v>234</v>
      </c>
      <c r="G14" s="364">
        <f t="shared" si="1"/>
        <v>110</v>
      </c>
      <c r="H14" s="230">
        <v>2004</v>
      </c>
      <c r="I14" s="366">
        <f t="shared" si="2"/>
        <v>15</v>
      </c>
      <c r="J14" s="367">
        <f t="shared" si="3"/>
        <v>110</v>
      </c>
      <c r="K14" s="374">
        <v>0</v>
      </c>
      <c r="L14" s="369">
        <v>1</v>
      </c>
      <c r="M14" s="369"/>
      <c r="N14" s="369"/>
      <c r="O14" s="370">
        <f t="shared" si="4"/>
        <v>0</v>
      </c>
      <c r="P14" s="369">
        <v>1</v>
      </c>
      <c r="Q14" s="369"/>
      <c r="R14" s="369"/>
      <c r="S14" s="370">
        <f t="shared" si="5"/>
        <v>0</v>
      </c>
      <c r="T14" s="369">
        <v>1</v>
      </c>
      <c r="U14" s="369"/>
      <c r="V14" s="369"/>
      <c r="W14" s="370">
        <f t="shared" si="6"/>
        <v>0</v>
      </c>
      <c r="X14" s="369">
        <v>1</v>
      </c>
      <c r="Y14" s="369"/>
      <c r="Z14" s="369"/>
      <c r="AA14" s="370">
        <f t="shared" si="7"/>
        <v>0</v>
      </c>
      <c r="AB14" s="369">
        <v>1</v>
      </c>
      <c r="AC14" s="369"/>
      <c r="AD14" s="369"/>
      <c r="AE14" s="370">
        <f t="shared" si="8"/>
        <v>0</v>
      </c>
      <c r="AF14" s="369">
        <v>1</v>
      </c>
      <c r="AG14" s="369"/>
      <c r="AH14" s="369"/>
      <c r="AI14" s="370">
        <f t="shared" si="9"/>
        <v>0</v>
      </c>
      <c r="AJ14" s="369">
        <v>9</v>
      </c>
      <c r="AK14" s="369">
        <v>6</v>
      </c>
      <c r="AL14" s="369">
        <v>39</v>
      </c>
      <c r="AM14" s="370">
        <f t="shared" si="10"/>
        <v>110</v>
      </c>
      <c r="AN14" s="369">
        <v>1</v>
      </c>
      <c r="AO14" s="369"/>
      <c r="AP14" s="369"/>
      <c r="AQ14" s="370">
        <f t="shared" si="11"/>
        <v>0</v>
      </c>
      <c r="AR14" s="369">
        <v>1</v>
      </c>
      <c r="AS14" s="369"/>
      <c r="AT14" s="369"/>
      <c r="AU14" s="370">
        <f t="shared" si="12"/>
        <v>0</v>
      </c>
      <c r="AV14" s="369">
        <v>1</v>
      </c>
      <c r="AW14" s="369"/>
      <c r="AX14" s="369"/>
      <c r="AY14" s="370">
        <f t="shared" si="13"/>
        <v>0</v>
      </c>
      <c r="AZ14" s="371">
        <f t="shared" si="14"/>
        <v>0</v>
      </c>
      <c r="BA14" s="375">
        <v>0</v>
      </c>
      <c r="BB14" s="364">
        <f t="shared" si="15"/>
        <v>0</v>
      </c>
      <c r="BC14" s="371" t="str">
        <f t="shared" si="16"/>
        <v>geen actie</v>
      </c>
      <c r="BD14" s="345">
        <v>25</v>
      </c>
      <c r="BE14" s="363"/>
    </row>
    <row r="15" spans="1:61" s="372" customFormat="1" x14ac:dyDescent="0.3">
      <c r="A15" s="345">
        <v>12</v>
      </c>
      <c r="B15" s="345" t="str">
        <f t="shared" si="0"/>
        <v>v</v>
      </c>
      <c r="C15" s="345"/>
      <c r="D15" s="365" t="s">
        <v>383</v>
      </c>
      <c r="E15" s="364">
        <v>116307</v>
      </c>
      <c r="F15" s="364" t="s">
        <v>371</v>
      </c>
      <c r="G15" s="364">
        <f t="shared" si="1"/>
        <v>607.55555555555509</v>
      </c>
      <c r="H15" s="364">
        <v>2007</v>
      </c>
      <c r="I15" s="366">
        <f t="shared" si="2"/>
        <v>12</v>
      </c>
      <c r="J15" s="367">
        <f t="shared" si="3"/>
        <v>0</v>
      </c>
      <c r="K15" s="368">
        <v>607.55555555555509</v>
      </c>
      <c r="L15" s="369">
        <v>1</v>
      </c>
      <c r="M15" s="369"/>
      <c r="N15" s="369"/>
      <c r="O15" s="370">
        <f t="shared" si="4"/>
        <v>0</v>
      </c>
      <c r="P15" s="369">
        <v>1</v>
      </c>
      <c r="Q15" s="369"/>
      <c r="R15" s="369"/>
      <c r="S15" s="370">
        <f t="shared" si="5"/>
        <v>0</v>
      </c>
      <c r="T15" s="369">
        <v>1</v>
      </c>
      <c r="U15" s="369"/>
      <c r="V15" s="369"/>
      <c r="W15" s="370">
        <f t="shared" si="6"/>
        <v>0</v>
      </c>
      <c r="X15" s="369">
        <v>1</v>
      </c>
      <c r="Y15" s="369"/>
      <c r="Z15" s="369"/>
      <c r="AA15" s="370">
        <f t="shared" si="7"/>
        <v>0</v>
      </c>
      <c r="AB15" s="369">
        <v>1</v>
      </c>
      <c r="AC15" s="369"/>
      <c r="AD15" s="369"/>
      <c r="AE15" s="370">
        <f t="shared" si="8"/>
        <v>0</v>
      </c>
      <c r="AF15" s="369">
        <v>1</v>
      </c>
      <c r="AG15" s="369"/>
      <c r="AH15" s="369"/>
      <c r="AI15" s="370">
        <f t="shared" si="9"/>
        <v>0</v>
      </c>
      <c r="AJ15" s="369">
        <v>1</v>
      </c>
      <c r="AK15" s="369"/>
      <c r="AL15" s="369"/>
      <c r="AM15" s="370">
        <f t="shared" si="10"/>
        <v>0</v>
      </c>
      <c r="AN15" s="369">
        <v>1</v>
      </c>
      <c r="AO15" s="369"/>
      <c r="AP15" s="369"/>
      <c r="AQ15" s="370">
        <f t="shared" si="11"/>
        <v>0</v>
      </c>
      <c r="AR15" s="369">
        <v>1</v>
      </c>
      <c r="AS15" s="369"/>
      <c r="AT15" s="369"/>
      <c r="AU15" s="370">
        <f t="shared" si="12"/>
        <v>0</v>
      </c>
      <c r="AV15" s="369">
        <v>1</v>
      </c>
      <c r="AW15" s="369"/>
      <c r="AX15" s="369"/>
      <c r="AY15" s="370">
        <f t="shared" si="13"/>
        <v>0</v>
      </c>
      <c r="AZ15" s="371" t="str">
        <f t="shared" si="14"/>
        <v>500</v>
      </c>
      <c r="BA15" s="235">
        <v>500</v>
      </c>
      <c r="BB15" s="364">
        <f t="shared" si="15"/>
        <v>0</v>
      </c>
      <c r="BC15" s="371" t="str">
        <f t="shared" si="16"/>
        <v>geen actie</v>
      </c>
      <c r="BD15" s="345">
        <v>12</v>
      </c>
      <c r="BE15" s="363"/>
    </row>
    <row r="16" spans="1:61" s="372" customFormat="1" x14ac:dyDescent="0.3">
      <c r="A16" s="345">
        <v>13</v>
      </c>
      <c r="B16" s="345" t="str">
        <f t="shared" si="0"/>
        <v>v</v>
      </c>
      <c r="C16" s="345"/>
      <c r="D16" s="365" t="s">
        <v>384</v>
      </c>
      <c r="E16" s="364">
        <v>115928</v>
      </c>
      <c r="F16" s="364" t="s">
        <v>234</v>
      </c>
      <c r="G16" s="364">
        <f t="shared" si="1"/>
        <v>486.444444444444</v>
      </c>
      <c r="H16" s="364">
        <v>2003</v>
      </c>
      <c r="I16" s="366">
        <f t="shared" si="2"/>
        <v>16</v>
      </c>
      <c r="J16" s="367">
        <f t="shared" si="3"/>
        <v>262</v>
      </c>
      <c r="K16" s="374">
        <v>224.444444444444</v>
      </c>
      <c r="L16" s="369">
        <v>1</v>
      </c>
      <c r="M16" s="369"/>
      <c r="N16" s="369"/>
      <c r="O16" s="370">
        <f t="shared" si="4"/>
        <v>0</v>
      </c>
      <c r="P16" s="369">
        <v>10</v>
      </c>
      <c r="Q16" s="369">
        <v>8</v>
      </c>
      <c r="R16" s="369">
        <v>45</v>
      </c>
      <c r="S16" s="370">
        <f t="shared" si="5"/>
        <v>125</v>
      </c>
      <c r="T16" s="369">
        <v>10</v>
      </c>
      <c r="U16" s="369">
        <v>9</v>
      </c>
      <c r="V16" s="369">
        <v>47</v>
      </c>
      <c r="W16" s="370">
        <f t="shared" si="6"/>
        <v>137</v>
      </c>
      <c r="X16" s="369">
        <v>1</v>
      </c>
      <c r="Y16" s="369"/>
      <c r="Z16" s="369"/>
      <c r="AA16" s="370">
        <f t="shared" si="7"/>
        <v>0</v>
      </c>
      <c r="AB16" s="369">
        <v>1</v>
      </c>
      <c r="AC16" s="369"/>
      <c r="AD16" s="369"/>
      <c r="AE16" s="370">
        <f t="shared" si="8"/>
        <v>0</v>
      </c>
      <c r="AF16" s="369">
        <v>1</v>
      </c>
      <c r="AG16" s="369"/>
      <c r="AH16" s="369"/>
      <c r="AI16" s="370">
        <f t="shared" si="9"/>
        <v>0</v>
      </c>
      <c r="AJ16" s="369">
        <v>1</v>
      </c>
      <c r="AK16" s="369"/>
      <c r="AL16" s="369"/>
      <c r="AM16" s="370">
        <f t="shared" si="10"/>
        <v>0</v>
      </c>
      <c r="AN16" s="369">
        <v>1</v>
      </c>
      <c r="AO16" s="369"/>
      <c r="AP16" s="369"/>
      <c r="AQ16" s="370">
        <f t="shared" si="11"/>
        <v>0</v>
      </c>
      <c r="AR16" s="369">
        <v>1</v>
      </c>
      <c r="AS16" s="369"/>
      <c r="AT16" s="369"/>
      <c r="AU16" s="370">
        <f t="shared" si="12"/>
        <v>0</v>
      </c>
      <c r="AV16" s="369">
        <v>1</v>
      </c>
      <c r="AW16" s="369"/>
      <c r="AX16" s="369"/>
      <c r="AY16" s="370">
        <f t="shared" si="13"/>
        <v>0</v>
      </c>
      <c r="AZ16" s="371">
        <f t="shared" si="14"/>
        <v>250</v>
      </c>
      <c r="BA16" s="375">
        <v>250</v>
      </c>
      <c r="BB16" s="364">
        <f t="shared" si="15"/>
        <v>0</v>
      </c>
      <c r="BC16" s="371" t="str">
        <f t="shared" si="16"/>
        <v>geen actie</v>
      </c>
      <c r="BD16" s="345">
        <v>13</v>
      </c>
      <c r="BE16" s="363"/>
    </row>
    <row r="17" spans="1:58" s="372" customFormat="1" x14ac:dyDescent="0.3">
      <c r="A17" s="345">
        <v>14</v>
      </c>
      <c r="B17" s="345" t="str">
        <f t="shared" si="0"/>
        <v>v</v>
      </c>
      <c r="C17" s="345"/>
      <c r="D17" s="365" t="s">
        <v>385</v>
      </c>
      <c r="E17" s="364">
        <v>117408</v>
      </c>
      <c r="F17" s="364" t="s">
        <v>386</v>
      </c>
      <c r="G17" s="364">
        <f t="shared" si="1"/>
        <v>514.10894660894655</v>
      </c>
      <c r="H17" s="364">
        <v>2005</v>
      </c>
      <c r="I17" s="366">
        <f t="shared" si="2"/>
        <v>14</v>
      </c>
      <c r="J17" s="367">
        <f t="shared" si="3"/>
        <v>514.10894660894655</v>
      </c>
      <c r="K17" s="374">
        <v>0</v>
      </c>
      <c r="L17" s="369">
        <v>1</v>
      </c>
      <c r="M17" s="369"/>
      <c r="N17" s="369"/>
      <c r="O17" s="370">
        <f t="shared" si="4"/>
        <v>0</v>
      </c>
      <c r="P17" s="369">
        <v>1</v>
      </c>
      <c r="Q17" s="369"/>
      <c r="R17" s="369"/>
      <c r="S17" s="370">
        <f t="shared" si="5"/>
        <v>0</v>
      </c>
      <c r="T17" s="369">
        <v>11</v>
      </c>
      <c r="U17" s="369">
        <v>6</v>
      </c>
      <c r="V17" s="369">
        <v>44</v>
      </c>
      <c r="W17" s="370">
        <f t="shared" si="6"/>
        <v>94.545454545454547</v>
      </c>
      <c r="X17" s="369">
        <v>10</v>
      </c>
      <c r="Y17" s="369">
        <v>5</v>
      </c>
      <c r="Z17" s="369">
        <v>35</v>
      </c>
      <c r="AA17" s="370">
        <f t="shared" si="7"/>
        <v>85</v>
      </c>
      <c r="AB17" s="369">
        <v>9</v>
      </c>
      <c r="AC17" s="369">
        <v>6</v>
      </c>
      <c r="AD17" s="369">
        <v>37</v>
      </c>
      <c r="AE17" s="370">
        <f t="shared" si="8"/>
        <v>107.77777777777779</v>
      </c>
      <c r="AF17" s="233">
        <v>14</v>
      </c>
      <c r="AG17" s="233">
        <v>9</v>
      </c>
      <c r="AH17" s="233">
        <v>63</v>
      </c>
      <c r="AI17" s="370">
        <f t="shared" si="9"/>
        <v>109.28571428571429</v>
      </c>
      <c r="AJ17" s="369">
        <v>8</v>
      </c>
      <c r="AK17" s="369">
        <v>6</v>
      </c>
      <c r="AL17" s="369">
        <v>34</v>
      </c>
      <c r="AM17" s="370">
        <f t="shared" si="10"/>
        <v>117.5</v>
      </c>
      <c r="AN17" s="369">
        <v>1</v>
      </c>
      <c r="AO17" s="369"/>
      <c r="AP17" s="369"/>
      <c r="AQ17" s="370">
        <f t="shared" si="11"/>
        <v>0</v>
      </c>
      <c r="AR17" s="369">
        <v>1</v>
      </c>
      <c r="AS17" s="369"/>
      <c r="AT17" s="369"/>
      <c r="AU17" s="370">
        <f t="shared" si="12"/>
        <v>0</v>
      </c>
      <c r="AV17" s="369">
        <v>1</v>
      </c>
      <c r="AW17" s="369"/>
      <c r="AX17" s="369"/>
      <c r="AY17" s="370">
        <f t="shared" si="13"/>
        <v>0</v>
      </c>
      <c r="AZ17" s="371" t="str">
        <f t="shared" si="14"/>
        <v>500</v>
      </c>
      <c r="BA17" s="375">
        <v>250</v>
      </c>
      <c r="BB17" s="364">
        <f t="shared" si="15"/>
        <v>250</v>
      </c>
      <c r="BC17" s="371" t="str">
        <f t="shared" si="16"/>
        <v>diploma uitschrijven: 500 punten</v>
      </c>
      <c r="BD17" s="345">
        <v>14</v>
      </c>
      <c r="BE17" s="363"/>
    </row>
    <row r="18" spans="1:58" x14ac:dyDescent="0.3">
      <c r="A18" s="345">
        <v>15</v>
      </c>
      <c r="B18" s="345" t="str">
        <f t="shared" si="0"/>
        <v>v</v>
      </c>
      <c r="C18" s="345"/>
      <c r="D18" s="365" t="s">
        <v>387</v>
      </c>
      <c r="E18" s="364">
        <v>116978</v>
      </c>
      <c r="F18" s="364" t="s">
        <v>388</v>
      </c>
      <c r="G18" s="364">
        <f t="shared" si="1"/>
        <v>2164.1349206349232</v>
      </c>
      <c r="H18" s="364">
        <v>2007</v>
      </c>
      <c r="I18" s="366">
        <f t="shared" si="2"/>
        <v>12</v>
      </c>
      <c r="J18" s="367">
        <f t="shared" si="3"/>
        <v>0</v>
      </c>
      <c r="K18" s="368">
        <v>2164.1349206349232</v>
      </c>
      <c r="L18" s="369">
        <v>1</v>
      </c>
      <c r="M18" s="369"/>
      <c r="N18" s="369"/>
      <c r="O18" s="370">
        <f t="shared" si="4"/>
        <v>0</v>
      </c>
      <c r="P18" s="369">
        <v>1</v>
      </c>
      <c r="Q18" s="369"/>
      <c r="R18" s="369"/>
      <c r="S18" s="370">
        <f t="shared" si="5"/>
        <v>0</v>
      </c>
      <c r="T18" s="369">
        <v>1</v>
      </c>
      <c r="U18" s="369"/>
      <c r="V18" s="369"/>
      <c r="W18" s="370">
        <f t="shared" si="6"/>
        <v>0</v>
      </c>
      <c r="X18" s="369">
        <v>1</v>
      </c>
      <c r="Y18" s="369"/>
      <c r="Z18" s="369"/>
      <c r="AA18" s="370">
        <f t="shared" si="7"/>
        <v>0</v>
      </c>
      <c r="AB18" s="369">
        <v>1</v>
      </c>
      <c r="AC18" s="369"/>
      <c r="AD18" s="369"/>
      <c r="AE18" s="370">
        <f t="shared" si="8"/>
        <v>0</v>
      </c>
      <c r="AF18" s="369">
        <v>1</v>
      </c>
      <c r="AG18" s="369"/>
      <c r="AH18" s="369"/>
      <c r="AI18" s="370">
        <f t="shared" si="9"/>
        <v>0</v>
      </c>
      <c r="AJ18" s="369">
        <v>1</v>
      </c>
      <c r="AK18" s="369"/>
      <c r="AL18" s="369"/>
      <c r="AM18" s="370">
        <f t="shared" si="10"/>
        <v>0</v>
      </c>
      <c r="AN18" s="369">
        <v>1</v>
      </c>
      <c r="AO18" s="369"/>
      <c r="AP18" s="369"/>
      <c r="AQ18" s="370">
        <f t="shared" si="11"/>
        <v>0</v>
      </c>
      <c r="AR18" s="369">
        <v>1</v>
      </c>
      <c r="AS18" s="369"/>
      <c r="AT18" s="369"/>
      <c r="AU18" s="370">
        <f t="shared" si="12"/>
        <v>0</v>
      </c>
      <c r="AV18" s="369">
        <v>1</v>
      </c>
      <c r="AW18" s="369"/>
      <c r="AX18" s="369"/>
      <c r="AY18" s="370">
        <f t="shared" si="13"/>
        <v>0</v>
      </c>
      <c r="AZ18" s="371">
        <f t="shared" si="14"/>
        <v>2000</v>
      </c>
      <c r="BA18" s="235">
        <v>2000</v>
      </c>
      <c r="BB18" s="364">
        <f t="shared" si="15"/>
        <v>0</v>
      </c>
      <c r="BC18" s="371" t="str">
        <f t="shared" si="16"/>
        <v>geen actie</v>
      </c>
      <c r="BD18" s="345">
        <v>15</v>
      </c>
    </row>
    <row r="19" spans="1:58" x14ac:dyDescent="0.3">
      <c r="A19" s="345">
        <v>28</v>
      </c>
      <c r="B19" s="345" t="str">
        <f t="shared" si="0"/>
        <v>v</v>
      </c>
      <c r="C19" s="445"/>
      <c r="D19" s="396" t="s">
        <v>571</v>
      </c>
      <c r="E19" s="205">
        <v>118499</v>
      </c>
      <c r="F19" s="205" t="s">
        <v>390</v>
      </c>
      <c r="G19" s="364">
        <f t="shared" si="1"/>
        <v>61.25</v>
      </c>
      <c r="H19" s="205">
        <v>2005</v>
      </c>
      <c r="I19" s="366">
        <f t="shared" si="2"/>
        <v>14</v>
      </c>
      <c r="J19" s="367">
        <f t="shared" si="3"/>
        <v>61.25</v>
      </c>
      <c r="K19" s="374">
        <v>0</v>
      </c>
      <c r="L19" s="369">
        <v>1</v>
      </c>
      <c r="M19" s="369"/>
      <c r="N19" s="369"/>
      <c r="O19" s="370">
        <f t="shared" si="4"/>
        <v>0</v>
      </c>
      <c r="P19" s="369">
        <v>1</v>
      </c>
      <c r="Q19" s="369"/>
      <c r="R19" s="369"/>
      <c r="S19" s="370">
        <f t="shared" si="5"/>
        <v>0</v>
      </c>
      <c r="T19" s="369">
        <v>1</v>
      </c>
      <c r="U19" s="369"/>
      <c r="V19" s="369"/>
      <c r="W19" s="370">
        <f t="shared" si="6"/>
        <v>0</v>
      </c>
      <c r="X19" s="369">
        <v>1</v>
      </c>
      <c r="Y19" s="369"/>
      <c r="Z19" s="369"/>
      <c r="AA19" s="370">
        <f t="shared" si="7"/>
        <v>0</v>
      </c>
      <c r="AB19" s="369">
        <v>1</v>
      </c>
      <c r="AC19" s="369"/>
      <c r="AD19" s="369"/>
      <c r="AE19" s="370">
        <f t="shared" si="8"/>
        <v>0</v>
      </c>
      <c r="AF19" s="369">
        <v>1</v>
      </c>
      <c r="AG19" s="369"/>
      <c r="AH19" s="369"/>
      <c r="AI19" s="370">
        <f t="shared" si="9"/>
        <v>0</v>
      </c>
      <c r="AJ19" s="369">
        <v>8</v>
      </c>
      <c r="AK19" s="369">
        <v>2</v>
      </c>
      <c r="AL19" s="369">
        <v>29</v>
      </c>
      <c r="AM19" s="370">
        <f t="shared" si="10"/>
        <v>61.25</v>
      </c>
      <c r="AN19" s="369">
        <v>1</v>
      </c>
      <c r="AO19" s="369"/>
      <c r="AP19" s="369"/>
      <c r="AQ19" s="370">
        <f t="shared" si="11"/>
        <v>0</v>
      </c>
      <c r="AR19" s="369">
        <v>1</v>
      </c>
      <c r="AS19" s="369"/>
      <c r="AT19" s="369"/>
      <c r="AU19" s="370">
        <f t="shared" si="12"/>
        <v>0</v>
      </c>
      <c r="AV19" s="369">
        <v>1</v>
      </c>
      <c r="AW19" s="369"/>
      <c r="AX19" s="369"/>
      <c r="AY19" s="370">
        <f t="shared" si="13"/>
        <v>0</v>
      </c>
      <c r="AZ19" s="371">
        <f t="shared" si="14"/>
        <v>0</v>
      </c>
      <c r="BA19" s="375">
        <v>0</v>
      </c>
      <c r="BB19" s="364">
        <f t="shared" si="15"/>
        <v>0</v>
      </c>
      <c r="BC19" s="371" t="str">
        <f t="shared" si="16"/>
        <v>geen actie</v>
      </c>
      <c r="BD19" s="345">
        <v>28</v>
      </c>
      <c r="BF19" s="372"/>
    </row>
    <row r="20" spans="1:58" s="372" customFormat="1" x14ac:dyDescent="0.3">
      <c r="A20" s="345">
        <v>16</v>
      </c>
      <c r="B20" s="345" t="str">
        <f t="shared" si="0"/>
        <v>v</v>
      </c>
      <c r="C20" s="378"/>
      <c r="D20" s="365" t="s">
        <v>389</v>
      </c>
      <c r="E20" s="364">
        <v>118017</v>
      </c>
      <c r="F20" s="364" t="s">
        <v>390</v>
      </c>
      <c r="G20" s="364">
        <f t="shared" si="1"/>
        <v>222.17857142857144</v>
      </c>
      <c r="H20" s="364">
        <v>2007</v>
      </c>
      <c r="I20" s="366">
        <f t="shared" si="2"/>
        <v>12</v>
      </c>
      <c r="J20" s="367">
        <f t="shared" si="3"/>
        <v>41</v>
      </c>
      <c r="K20" s="368">
        <v>181.17857142857144</v>
      </c>
      <c r="L20" s="369">
        <v>1</v>
      </c>
      <c r="M20" s="369"/>
      <c r="N20" s="369"/>
      <c r="O20" s="370">
        <f t="shared" si="4"/>
        <v>0</v>
      </c>
      <c r="P20" s="369">
        <v>1</v>
      </c>
      <c r="Q20" s="369"/>
      <c r="R20" s="369"/>
      <c r="S20" s="370">
        <f t="shared" si="5"/>
        <v>0</v>
      </c>
      <c r="T20" s="369">
        <v>1</v>
      </c>
      <c r="U20" s="369"/>
      <c r="V20" s="369"/>
      <c r="W20" s="370">
        <f t="shared" si="6"/>
        <v>0</v>
      </c>
      <c r="X20" s="369">
        <v>1</v>
      </c>
      <c r="Y20" s="369"/>
      <c r="Z20" s="369"/>
      <c r="AA20" s="370">
        <f t="shared" si="7"/>
        <v>0</v>
      </c>
      <c r="AB20" s="369">
        <v>1</v>
      </c>
      <c r="AC20" s="369"/>
      <c r="AD20" s="369"/>
      <c r="AE20" s="370">
        <f t="shared" si="8"/>
        <v>0</v>
      </c>
      <c r="AF20" s="369">
        <v>1</v>
      </c>
      <c r="AG20" s="369"/>
      <c r="AH20" s="369"/>
      <c r="AI20" s="370">
        <f t="shared" si="9"/>
        <v>0</v>
      </c>
      <c r="AJ20" s="369">
        <v>10</v>
      </c>
      <c r="AK20" s="369">
        <v>2</v>
      </c>
      <c r="AL20" s="369">
        <v>21</v>
      </c>
      <c r="AM20" s="370">
        <f t="shared" si="10"/>
        <v>41</v>
      </c>
      <c r="AN20" s="369">
        <v>1</v>
      </c>
      <c r="AO20" s="369"/>
      <c r="AP20" s="369"/>
      <c r="AQ20" s="370">
        <f t="shared" si="11"/>
        <v>0</v>
      </c>
      <c r="AR20" s="369">
        <v>1</v>
      </c>
      <c r="AS20" s="369"/>
      <c r="AT20" s="369"/>
      <c r="AU20" s="370">
        <f t="shared" si="12"/>
        <v>0</v>
      </c>
      <c r="AV20" s="369">
        <v>1</v>
      </c>
      <c r="AW20" s="369"/>
      <c r="AX20" s="369"/>
      <c r="AY20" s="370">
        <f t="shared" si="13"/>
        <v>0</v>
      </c>
      <c r="AZ20" s="371">
        <f t="shared" si="14"/>
        <v>0</v>
      </c>
      <c r="BA20" s="235">
        <v>0</v>
      </c>
      <c r="BB20" s="364">
        <f t="shared" si="15"/>
        <v>0</v>
      </c>
      <c r="BC20" s="371" t="str">
        <f t="shared" si="16"/>
        <v>geen actie</v>
      </c>
      <c r="BD20" s="345">
        <v>16</v>
      </c>
    </row>
    <row r="21" spans="1:58" s="372" customFormat="1" x14ac:dyDescent="0.3">
      <c r="A21" s="345">
        <v>18</v>
      </c>
      <c r="B21" s="345" t="str">
        <f t="shared" si="0"/>
        <v>v</v>
      </c>
      <c r="C21" s="345"/>
      <c r="D21" s="379" t="s">
        <v>391</v>
      </c>
      <c r="E21" s="345">
        <v>115082</v>
      </c>
      <c r="F21" s="345" t="s">
        <v>232</v>
      </c>
      <c r="G21" s="380">
        <f t="shared" si="1"/>
        <v>1109.8333333333335</v>
      </c>
      <c r="H21" s="364">
        <v>2003</v>
      </c>
      <c r="I21" s="366">
        <f t="shared" si="2"/>
        <v>16</v>
      </c>
      <c r="J21" s="367">
        <f t="shared" si="3"/>
        <v>179.83333333333348</v>
      </c>
      <c r="K21" s="374">
        <v>930</v>
      </c>
      <c r="L21" s="369">
        <v>1</v>
      </c>
      <c r="M21" s="369"/>
      <c r="N21" s="369"/>
      <c r="O21" s="370">
        <f t="shared" si="4"/>
        <v>0</v>
      </c>
      <c r="P21" s="369">
        <v>1</v>
      </c>
      <c r="Q21" s="369"/>
      <c r="R21" s="369"/>
      <c r="S21" s="370">
        <f t="shared" si="5"/>
        <v>0</v>
      </c>
      <c r="T21" s="369">
        <v>12</v>
      </c>
      <c r="U21" s="369">
        <v>6</v>
      </c>
      <c r="V21" s="369">
        <v>43</v>
      </c>
      <c r="W21" s="370">
        <f t="shared" si="6"/>
        <v>85.833333333333343</v>
      </c>
      <c r="X21" s="369">
        <v>10</v>
      </c>
      <c r="Y21" s="369">
        <v>5</v>
      </c>
      <c r="Z21" s="369">
        <v>44</v>
      </c>
      <c r="AA21" s="370">
        <f t="shared" si="7"/>
        <v>94</v>
      </c>
      <c r="AB21" s="369">
        <v>1</v>
      </c>
      <c r="AC21" s="369"/>
      <c r="AD21" s="369"/>
      <c r="AE21" s="370">
        <f t="shared" si="8"/>
        <v>0</v>
      </c>
      <c r="AF21" s="369">
        <v>1</v>
      </c>
      <c r="AG21" s="369"/>
      <c r="AH21" s="369"/>
      <c r="AI21" s="370">
        <f t="shared" si="9"/>
        <v>0</v>
      </c>
      <c r="AJ21" s="369">
        <v>1</v>
      </c>
      <c r="AK21" s="369"/>
      <c r="AL21" s="369"/>
      <c r="AM21" s="370">
        <f t="shared" si="10"/>
        <v>0</v>
      </c>
      <c r="AN21" s="369">
        <v>1</v>
      </c>
      <c r="AO21" s="369"/>
      <c r="AP21" s="369"/>
      <c r="AQ21" s="370">
        <f t="shared" si="11"/>
        <v>0</v>
      </c>
      <c r="AR21" s="369">
        <v>1</v>
      </c>
      <c r="AS21" s="369"/>
      <c r="AT21" s="369"/>
      <c r="AU21" s="370">
        <f t="shared" si="12"/>
        <v>0</v>
      </c>
      <c r="AV21" s="369">
        <v>1</v>
      </c>
      <c r="AW21" s="369"/>
      <c r="AX21" s="369"/>
      <c r="AY21" s="370">
        <f t="shared" si="13"/>
        <v>0</v>
      </c>
      <c r="AZ21" s="371">
        <f t="shared" si="14"/>
        <v>1000</v>
      </c>
      <c r="BA21" s="375">
        <v>1000</v>
      </c>
      <c r="BB21" s="364">
        <f t="shared" si="15"/>
        <v>0</v>
      </c>
      <c r="BC21" s="371" t="str">
        <f t="shared" si="16"/>
        <v>geen actie</v>
      </c>
      <c r="BD21" s="345">
        <v>18</v>
      </c>
      <c r="BE21" s="363"/>
    </row>
    <row r="22" spans="1:58" s="372" customFormat="1" ht="15.45" customHeight="1" x14ac:dyDescent="0.3">
      <c r="A22" s="345">
        <v>17</v>
      </c>
      <c r="B22" s="345" t="str">
        <f t="shared" si="0"/>
        <v>v</v>
      </c>
      <c r="C22" s="345"/>
      <c r="D22" s="365" t="s">
        <v>392</v>
      </c>
      <c r="E22" s="364">
        <v>117063</v>
      </c>
      <c r="F22" s="364" t="s">
        <v>223</v>
      </c>
      <c r="G22" s="364">
        <f t="shared" si="1"/>
        <v>988.53571428571422</v>
      </c>
      <c r="H22" s="364">
        <v>2007</v>
      </c>
      <c r="I22" s="366">
        <f t="shared" si="2"/>
        <v>12</v>
      </c>
      <c r="J22" s="367">
        <f t="shared" si="3"/>
        <v>1</v>
      </c>
      <c r="K22" s="368">
        <v>987.53571428571422</v>
      </c>
      <c r="L22" s="369">
        <v>1</v>
      </c>
      <c r="M22" s="369"/>
      <c r="N22" s="369"/>
      <c r="O22" s="370">
        <f t="shared" si="4"/>
        <v>0</v>
      </c>
      <c r="P22" s="369">
        <v>1</v>
      </c>
      <c r="Q22" s="369"/>
      <c r="R22" s="369"/>
      <c r="S22" s="370">
        <f t="shared" si="5"/>
        <v>0</v>
      </c>
      <c r="T22" s="369">
        <v>1</v>
      </c>
      <c r="U22" s="369"/>
      <c r="V22" s="369"/>
      <c r="W22" s="370">
        <f t="shared" si="6"/>
        <v>0</v>
      </c>
      <c r="X22" s="369">
        <v>1</v>
      </c>
      <c r="Y22" s="369"/>
      <c r="Z22" s="369"/>
      <c r="AA22" s="370">
        <f t="shared" si="7"/>
        <v>0</v>
      </c>
      <c r="AB22" s="369">
        <v>1</v>
      </c>
      <c r="AC22" s="369"/>
      <c r="AD22" s="369"/>
      <c r="AE22" s="370">
        <f t="shared" si="8"/>
        <v>0</v>
      </c>
      <c r="AF22" s="369">
        <v>1</v>
      </c>
      <c r="AG22" s="369"/>
      <c r="AH22" s="369"/>
      <c r="AI22" s="370">
        <v>1</v>
      </c>
      <c r="AJ22" s="369">
        <v>1</v>
      </c>
      <c r="AK22" s="369"/>
      <c r="AL22" s="369"/>
      <c r="AM22" s="370">
        <f t="shared" si="10"/>
        <v>0</v>
      </c>
      <c r="AN22" s="369">
        <v>1</v>
      </c>
      <c r="AO22" s="369"/>
      <c r="AP22" s="369"/>
      <c r="AQ22" s="370">
        <f t="shared" si="11"/>
        <v>0</v>
      </c>
      <c r="AR22" s="369">
        <v>1</v>
      </c>
      <c r="AS22" s="369"/>
      <c r="AT22" s="369"/>
      <c r="AU22" s="370">
        <f t="shared" si="12"/>
        <v>0</v>
      </c>
      <c r="AV22" s="369">
        <v>1</v>
      </c>
      <c r="AW22" s="369"/>
      <c r="AX22" s="369"/>
      <c r="AY22" s="370">
        <f t="shared" si="13"/>
        <v>0</v>
      </c>
      <c r="AZ22" s="371">
        <f t="shared" si="14"/>
        <v>750</v>
      </c>
      <c r="BA22" s="235">
        <v>750</v>
      </c>
      <c r="BB22" s="364">
        <f t="shared" si="15"/>
        <v>0</v>
      </c>
      <c r="BC22" s="371" t="str">
        <f t="shared" si="16"/>
        <v>geen actie</v>
      </c>
      <c r="BD22" s="345">
        <v>17</v>
      </c>
      <c r="BF22" s="363"/>
    </row>
    <row r="23" spans="1:58" s="372" customFormat="1" ht="15.45" customHeight="1" x14ac:dyDescent="0.3">
      <c r="A23" s="345">
        <v>29</v>
      </c>
      <c r="B23" s="345" t="str">
        <f t="shared" si="0"/>
        <v>v</v>
      </c>
      <c r="C23" s="394"/>
      <c r="D23" s="392" t="s">
        <v>603</v>
      </c>
      <c r="E23" s="205">
        <v>117166</v>
      </c>
      <c r="F23" s="205" t="s">
        <v>412</v>
      </c>
      <c r="G23" s="364">
        <f t="shared" si="1"/>
        <v>20.714285714285715</v>
      </c>
      <c r="H23" s="439">
        <v>2006</v>
      </c>
      <c r="I23" s="366">
        <f t="shared" si="2"/>
        <v>13</v>
      </c>
      <c r="J23" s="367">
        <f t="shared" si="3"/>
        <v>20.714285714285715</v>
      </c>
      <c r="K23" s="374">
        <v>0</v>
      </c>
      <c r="L23" s="369">
        <v>1</v>
      </c>
      <c r="M23" s="369"/>
      <c r="N23" s="369"/>
      <c r="O23" s="370">
        <f t="shared" si="4"/>
        <v>0</v>
      </c>
      <c r="P23" s="369">
        <v>1</v>
      </c>
      <c r="Q23" s="369"/>
      <c r="R23" s="369"/>
      <c r="S23" s="370">
        <f t="shared" si="5"/>
        <v>0</v>
      </c>
      <c r="T23" s="369">
        <v>1</v>
      </c>
      <c r="U23" s="369"/>
      <c r="V23" s="369"/>
      <c r="W23" s="370">
        <f t="shared" si="6"/>
        <v>0</v>
      </c>
      <c r="X23" s="369">
        <v>1</v>
      </c>
      <c r="Y23" s="369"/>
      <c r="Z23" s="369"/>
      <c r="AA23" s="370">
        <f t="shared" si="7"/>
        <v>0</v>
      </c>
      <c r="AB23" s="369">
        <v>1</v>
      </c>
      <c r="AC23" s="369"/>
      <c r="AD23" s="369"/>
      <c r="AE23" s="370">
        <f t="shared" si="8"/>
        <v>0</v>
      </c>
      <c r="AF23" s="233">
        <v>14</v>
      </c>
      <c r="AG23" s="233">
        <v>1</v>
      </c>
      <c r="AH23" s="233">
        <v>19</v>
      </c>
      <c r="AI23" s="370">
        <f t="shared" ref="AI23:AI54" si="17">SUM(AG23*10+AH23)/AF23*10</f>
        <v>20.714285714285715</v>
      </c>
      <c r="AJ23" s="369">
        <v>1</v>
      </c>
      <c r="AK23" s="369"/>
      <c r="AL23" s="369"/>
      <c r="AM23" s="370">
        <f t="shared" si="10"/>
        <v>0</v>
      </c>
      <c r="AN23" s="369">
        <v>1</v>
      </c>
      <c r="AO23" s="369"/>
      <c r="AP23" s="369"/>
      <c r="AQ23" s="370">
        <f t="shared" si="11"/>
        <v>0</v>
      </c>
      <c r="AR23" s="369">
        <v>1</v>
      </c>
      <c r="AS23" s="369"/>
      <c r="AT23" s="369"/>
      <c r="AU23" s="370">
        <f t="shared" si="12"/>
        <v>0</v>
      </c>
      <c r="AV23" s="369">
        <v>1</v>
      </c>
      <c r="AW23" s="369"/>
      <c r="AX23" s="369"/>
      <c r="AY23" s="370">
        <f t="shared" si="13"/>
        <v>0</v>
      </c>
      <c r="AZ23" s="371">
        <f t="shared" si="14"/>
        <v>0</v>
      </c>
      <c r="BA23" s="375">
        <v>0</v>
      </c>
      <c r="BB23" s="364">
        <f t="shared" si="15"/>
        <v>0</v>
      </c>
      <c r="BC23" s="371" t="str">
        <f t="shared" si="16"/>
        <v>geen actie</v>
      </c>
      <c r="BD23" s="345">
        <v>29</v>
      </c>
      <c r="BE23" s="363"/>
    </row>
    <row r="24" spans="1:58" ht="16.2" customHeight="1" x14ac:dyDescent="0.3">
      <c r="A24" s="345">
        <v>30</v>
      </c>
      <c r="B24" s="345" t="str">
        <f t="shared" si="0"/>
        <v>v</v>
      </c>
      <c r="C24" s="394"/>
      <c r="D24" s="392" t="s">
        <v>604</v>
      </c>
      <c r="E24" s="205"/>
      <c r="F24" s="205" t="s">
        <v>323</v>
      </c>
      <c r="G24" s="364">
        <f t="shared" si="1"/>
        <v>70.714285714285708</v>
      </c>
      <c r="H24" s="364">
        <v>2003</v>
      </c>
      <c r="I24" s="366">
        <f t="shared" si="2"/>
        <v>16</v>
      </c>
      <c r="J24" s="367">
        <f t="shared" si="3"/>
        <v>70.714285714285708</v>
      </c>
      <c r="K24" s="374">
        <v>0</v>
      </c>
      <c r="L24" s="369">
        <v>1</v>
      </c>
      <c r="M24" s="369"/>
      <c r="N24" s="369"/>
      <c r="O24" s="370">
        <f t="shared" si="4"/>
        <v>0</v>
      </c>
      <c r="P24" s="369">
        <v>1</v>
      </c>
      <c r="Q24" s="369"/>
      <c r="R24" s="369"/>
      <c r="S24" s="370">
        <f t="shared" si="5"/>
        <v>0</v>
      </c>
      <c r="T24" s="369">
        <v>1</v>
      </c>
      <c r="U24" s="369"/>
      <c r="V24" s="369"/>
      <c r="W24" s="370">
        <f t="shared" si="6"/>
        <v>0</v>
      </c>
      <c r="X24" s="369">
        <v>1</v>
      </c>
      <c r="Y24" s="369"/>
      <c r="Z24" s="369"/>
      <c r="AA24" s="370">
        <f t="shared" si="7"/>
        <v>0</v>
      </c>
      <c r="AB24" s="369">
        <v>1</v>
      </c>
      <c r="AC24" s="369"/>
      <c r="AD24" s="369"/>
      <c r="AE24" s="370">
        <f t="shared" si="8"/>
        <v>0</v>
      </c>
      <c r="AF24" s="233">
        <v>14</v>
      </c>
      <c r="AG24" s="233">
        <v>5</v>
      </c>
      <c r="AH24" s="233">
        <v>49</v>
      </c>
      <c r="AI24" s="370">
        <f t="shared" si="17"/>
        <v>70.714285714285708</v>
      </c>
      <c r="AJ24" s="369">
        <v>1</v>
      </c>
      <c r="AK24" s="369"/>
      <c r="AL24" s="369"/>
      <c r="AM24" s="370">
        <f t="shared" si="10"/>
        <v>0</v>
      </c>
      <c r="AN24" s="369">
        <v>1</v>
      </c>
      <c r="AO24" s="369"/>
      <c r="AP24" s="369"/>
      <c r="AQ24" s="370">
        <f t="shared" si="11"/>
        <v>0</v>
      </c>
      <c r="AR24" s="369">
        <v>1</v>
      </c>
      <c r="AS24" s="369"/>
      <c r="AT24" s="369"/>
      <c r="AU24" s="370">
        <f t="shared" si="12"/>
        <v>0</v>
      </c>
      <c r="AV24" s="369">
        <v>1</v>
      </c>
      <c r="AW24" s="369"/>
      <c r="AX24" s="369"/>
      <c r="AY24" s="370">
        <f t="shared" si="13"/>
        <v>0</v>
      </c>
      <c r="AZ24" s="371">
        <f t="shared" si="14"/>
        <v>0</v>
      </c>
      <c r="BA24" s="375">
        <v>0</v>
      </c>
      <c r="BB24" s="364">
        <f t="shared" si="15"/>
        <v>0</v>
      </c>
      <c r="BC24" s="371" t="str">
        <f t="shared" si="16"/>
        <v>geen actie</v>
      </c>
      <c r="BD24" s="345">
        <v>30</v>
      </c>
    </row>
    <row r="25" spans="1:58" x14ac:dyDescent="0.3">
      <c r="A25" s="345">
        <v>19</v>
      </c>
      <c r="B25" s="345" t="str">
        <f t="shared" si="0"/>
        <v>v</v>
      </c>
      <c r="C25" s="345"/>
      <c r="D25" s="365" t="s">
        <v>393</v>
      </c>
      <c r="E25" s="364"/>
      <c r="F25" s="364" t="s">
        <v>234</v>
      </c>
      <c r="G25" s="364">
        <f t="shared" si="1"/>
        <v>229.84848484848487</v>
      </c>
      <c r="H25" s="439">
        <v>2005</v>
      </c>
      <c r="I25" s="366">
        <f t="shared" si="2"/>
        <v>14</v>
      </c>
      <c r="J25" s="367">
        <f t="shared" si="3"/>
        <v>222.84848484848487</v>
      </c>
      <c r="K25" s="374">
        <v>7</v>
      </c>
      <c r="L25" s="369">
        <v>10</v>
      </c>
      <c r="M25" s="369">
        <v>5</v>
      </c>
      <c r="N25" s="369">
        <v>36</v>
      </c>
      <c r="O25" s="370">
        <f t="shared" si="4"/>
        <v>86</v>
      </c>
      <c r="P25" s="369">
        <v>10</v>
      </c>
      <c r="Q25" s="369">
        <v>3</v>
      </c>
      <c r="R25" s="369">
        <v>27</v>
      </c>
      <c r="S25" s="370">
        <f t="shared" si="5"/>
        <v>57</v>
      </c>
      <c r="T25" s="369">
        <v>11</v>
      </c>
      <c r="U25" s="369">
        <v>0</v>
      </c>
      <c r="V25" s="369">
        <v>9</v>
      </c>
      <c r="W25" s="370">
        <f t="shared" si="6"/>
        <v>8.1818181818181817</v>
      </c>
      <c r="X25" s="369">
        <v>1</v>
      </c>
      <c r="Y25" s="369"/>
      <c r="Z25" s="369"/>
      <c r="AA25" s="370">
        <f t="shared" si="7"/>
        <v>0</v>
      </c>
      <c r="AB25" s="369">
        <v>9</v>
      </c>
      <c r="AC25" s="369">
        <v>3</v>
      </c>
      <c r="AD25" s="369">
        <v>21</v>
      </c>
      <c r="AE25" s="370">
        <f t="shared" si="8"/>
        <v>56.666666666666671</v>
      </c>
      <c r="AF25" s="369">
        <v>1</v>
      </c>
      <c r="AG25" s="369"/>
      <c r="AH25" s="369"/>
      <c r="AI25" s="370">
        <f t="shared" si="17"/>
        <v>0</v>
      </c>
      <c r="AJ25" s="369">
        <v>6</v>
      </c>
      <c r="AK25" s="369">
        <v>0</v>
      </c>
      <c r="AL25" s="369">
        <v>9</v>
      </c>
      <c r="AM25" s="370">
        <f t="shared" si="10"/>
        <v>15</v>
      </c>
      <c r="AN25" s="369">
        <v>1</v>
      </c>
      <c r="AO25" s="369"/>
      <c r="AP25" s="369"/>
      <c r="AQ25" s="370">
        <f t="shared" si="11"/>
        <v>0</v>
      </c>
      <c r="AR25" s="369">
        <v>1</v>
      </c>
      <c r="AS25" s="369"/>
      <c r="AT25" s="369"/>
      <c r="AU25" s="370">
        <f t="shared" si="12"/>
        <v>0</v>
      </c>
      <c r="AV25" s="369">
        <v>1</v>
      </c>
      <c r="AW25" s="369"/>
      <c r="AX25" s="369"/>
      <c r="AY25" s="370">
        <f t="shared" si="13"/>
        <v>0</v>
      </c>
      <c r="AZ25" s="371">
        <f t="shared" si="14"/>
        <v>0</v>
      </c>
      <c r="BA25" s="375">
        <v>0</v>
      </c>
      <c r="BB25" s="364">
        <f t="shared" si="15"/>
        <v>0</v>
      </c>
      <c r="BC25" s="371" t="str">
        <f t="shared" si="16"/>
        <v>geen actie</v>
      </c>
      <c r="BD25" s="345">
        <v>19</v>
      </c>
      <c r="BE25" s="372"/>
    </row>
    <row r="26" spans="1:58" x14ac:dyDescent="0.3">
      <c r="A26" s="345">
        <v>26</v>
      </c>
      <c r="B26" s="345" t="str">
        <f t="shared" si="0"/>
        <v>v</v>
      </c>
      <c r="C26" s="444"/>
      <c r="D26" s="226" t="s">
        <v>278</v>
      </c>
      <c r="E26" s="227"/>
      <c r="F26" s="228" t="s">
        <v>234</v>
      </c>
      <c r="G26" s="364">
        <f t="shared" si="1"/>
        <v>81</v>
      </c>
      <c r="H26" s="230">
        <v>2005</v>
      </c>
      <c r="I26" s="366">
        <f t="shared" si="2"/>
        <v>14</v>
      </c>
      <c r="J26" s="367">
        <f t="shared" si="3"/>
        <v>81</v>
      </c>
      <c r="K26" s="374">
        <v>0</v>
      </c>
      <c r="L26" s="369">
        <v>1</v>
      </c>
      <c r="M26" s="369"/>
      <c r="N26" s="369"/>
      <c r="O26" s="370">
        <f t="shared" si="4"/>
        <v>0</v>
      </c>
      <c r="P26" s="369">
        <v>1</v>
      </c>
      <c r="Q26" s="369"/>
      <c r="R26" s="369"/>
      <c r="S26" s="370">
        <f t="shared" si="5"/>
        <v>0</v>
      </c>
      <c r="T26" s="369">
        <v>1</v>
      </c>
      <c r="U26" s="369"/>
      <c r="V26" s="369"/>
      <c r="W26" s="370">
        <f t="shared" si="6"/>
        <v>0</v>
      </c>
      <c r="X26" s="369">
        <v>1</v>
      </c>
      <c r="Y26" s="369"/>
      <c r="Z26" s="369"/>
      <c r="AA26" s="370">
        <f t="shared" si="7"/>
        <v>0</v>
      </c>
      <c r="AB26" s="369">
        <v>1</v>
      </c>
      <c r="AC26" s="369"/>
      <c r="AD26" s="369"/>
      <c r="AE26" s="370">
        <f t="shared" si="8"/>
        <v>0</v>
      </c>
      <c r="AF26" s="369">
        <v>1</v>
      </c>
      <c r="AG26" s="369"/>
      <c r="AH26" s="369"/>
      <c r="AI26" s="370">
        <f t="shared" si="17"/>
        <v>0</v>
      </c>
      <c r="AJ26" s="369">
        <v>10</v>
      </c>
      <c r="AK26" s="369">
        <v>5</v>
      </c>
      <c r="AL26" s="369">
        <v>31</v>
      </c>
      <c r="AM26" s="370">
        <f t="shared" si="10"/>
        <v>81</v>
      </c>
      <c r="AN26" s="369">
        <v>1</v>
      </c>
      <c r="AO26" s="369"/>
      <c r="AP26" s="369"/>
      <c r="AQ26" s="370">
        <f t="shared" si="11"/>
        <v>0</v>
      </c>
      <c r="AR26" s="369">
        <v>1</v>
      </c>
      <c r="AS26" s="369"/>
      <c r="AT26" s="369"/>
      <c r="AU26" s="370">
        <f t="shared" si="12"/>
        <v>0</v>
      </c>
      <c r="AV26" s="369">
        <v>1</v>
      </c>
      <c r="AW26" s="369"/>
      <c r="AX26" s="369"/>
      <c r="AY26" s="370">
        <f t="shared" si="13"/>
        <v>0</v>
      </c>
      <c r="AZ26" s="371">
        <f t="shared" si="14"/>
        <v>0</v>
      </c>
      <c r="BA26" s="375">
        <v>0</v>
      </c>
      <c r="BB26" s="364">
        <f t="shared" si="15"/>
        <v>0</v>
      </c>
      <c r="BC26" s="371" t="str">
        <f t="shared" si="16"/>
        <v>geen actie</v>
      </c>
      <c r="BD26" s="345">
        <v>26</v>
      </c>
    </row>
    <row r="27" spans="1:58" x14ac:dyDescent="0.3">
      <c r="A27" s="345">
        <v>20</v>
      </c>
      <c r="B27" s="345" t="str">
        <f t="shared" si="0"/>
        <v>v</v>
      </c>
      <c r="C27" s="444"/>
      <c r="D27" s="226" t="s">
        <v>279</v>
      </c>
      <c r="E27" s="205">
        <v>116758</v>
      </c>
      <c r="F27" s="228" t="s">
        <v>234</v>
      </c>
      <c r="G27" s="364">
        <f t="shared" si="1"/>
        <v>112</v>
      </c>
      <c r="H27" s="240">
        <v>2008</v>
      </c>
      <c r="I27" s="366">
        <f t="shared" si="2"/>
        <v>11</v>
      </c>
      <c r="J27" s="367">
        <f t="shared" si="3"/>
        <v>112</v>
      </c>
      <c r="K27" s="374">
        <v>0</v>
      </c>
      <c r="L27" s="369">
        <v>1</v>
      </c>
      <c r="M27" s="369"/>
      <c r="N27" s="369"/>
      <c r="O27" s="370">
        <f t="shared" si="4"/>
        <v>0</v>
      </c>
      <c r="P27" s="369">
        <v>1</v>
      </c>
      <c r="Q27" s="369"/>
      <c r="R27" s="369"/>
      <c r="S27" s="370">
        <f t="shared" si="5"/>
        <v>0</v>
      </c>
      <c r="T27" s="369">
        <v>1</v>
      </c>
      <c r="U27" s="369"/>
      <c r="V27" s="369"/>
      <c r="W27" s="370">
        <f t="shared" si="6"/>
        <v>0</v>
      </c>
      <c r="X27" s="369">
        <v>1</v>
      </c>
      <c r="Y27" s="369"/>
      <c r="Z27" s="369"/>
      <c r="AA27" s="370">
        <f t="shared" si="7"/>
        <v>0</v>
      </c>
      <c r="AB27" s="369">
        <v>1</v>
      </c>
      <c r="AC27" s="369"/>
      <c r="AD27" s="369"/>
      <c r="AE27" s="370">
        <f t="shared" si="8"/>
        <v>0</v>
      </c>
      <c r="AF27" s="369">
        <v>1</v>
      </c>
      <c r="AG27" s="369"/>
      <c r="AH27" s="369"/>
      <c r="AI27" s="370">
        <f t="shared" si="17"/>
        <v>0</v>
      </c>
      <c r="AJ27" s="369">
        <v>10</v>
      </c>
      <c r="AK27" s="369">
        <v>7</v>
      </c>
      <c r="AL27" s="369">
        <v>42</v>
      </c>
      <c r="AM27" s="370">
        <f t="shared" si="10"/>
        <v>112</v>
      </c>
      <c r="AN27" s="369">
        <v>1</v>
      </c>
      <c r="AO27" s="369"/>
      <c r="AP27" s="369"/>
      <c r="AQ27" s="370">
        <f t="shared" si="11"/>
        <v>0</v>
      </c>
      <c r="AR27" s="369">
        <v>1</v>
      </c>
      <c r="AS27" s="369"/>
      <c r="AT27" s="369"/>
      <c r="AU27" s="370">
        <f t="shared" si="12"/>
        <v>0</v>
      </c>
      <c r="AV27" s="369">
        <v>1</v>
      </c>
      <c r="AW27" s="369"/>
      <c r="AX27" s="369"/>
      <c r="AY27" s="370">
        <f t="shared" si="13"/>
        <v>0</v>
      </c>
      <c r="AZ27" s="371">
        <f t="shared" si="14"/>
        <v>0</v>
      </c>
      <c r="BA27" s="375">
        <v>0</v>
      </c>
      <c r="BB27" s="364">
        <f t="shared" si="15"/>
        <v>0</v>
      </c>
      <c r="BC27" s="371" t="str">
        <f t="shared" si="16"/>
        <v>geen actie</v>
      </c>
      <c r="BD27" s="345">
        <v>20</v>
      </c>
    </row>
    <row r="28" spans="1:58" x14ac:dyDescent="0.3">
      <c r="A28" s="345">
        <v>21</v>
      </c>
      <c r="B28" s="345" t="str">
        <f t="shared" si="0"/>
        <v>v</v>
      </c>
      <c r="C28" s="345"/>
      <c r="D28" s="365" t="s">
        <v>394</v>
      </c>
      <c r="E28" s="381">
        <v>116634</v>
      </c>
      <c r="F28" s="345" t="s">
        <v>225</v>
      </c>
      <c r="G28" s="364">
        <f t="shared" si="1"/>
        <v>689.91919191919192</v>
      </c>
      <c r="H28" s="364">
        <v>2006</v>
      </c>
      <c r="I28" s="366">
        <f t="shared" si="2"/>
        <v>13</v>
      </c>
      <c r="J28" s="367">
        <f t="shared" si="3"/>
        <v>689.91919191919192</v>
      </c>
      <c r="K28" s="374">
        <v>0</v>
      </c>
      <c r="L28" s="369">
        <v>9</v>
      </c>
      <c r="M28" s="369">
        <v>4</v>
      </c>
      <c r="N28" s="369">
        <v>42</v>
      </c>
      <c r="O28" s="370">
        <f t="shared" si="4"/>
        <v>91.111111111111114</v>
      </c>
      <c r="P28" s="369">
        <v>10</v>
      </c>
      <c r="Q28" s="369">
        <v>8</v>
      </c>
      <c r="R28" s="369">
        <v>47</v>
      </c>
      <c r="S28" s="370">
        <f t="shared" si="5"/>
        <v>127</v>
      </c>
      <c r="T28" s="369">
        <v>11</v>
      </c>
      <c r="U28" s="369">
        <v>4</v>
      </c>
      <c r="V28" s="369">
        <v>33</v>
      </c>
      <c r="W28" s="370">
        <f t="shared" si="6"/>
        <v>66.363636363636374</v>
      </c>
      <c r="X28" s="369">
        <v>10</v>
      </c>
      <c r="Y28" s="369">
        <v>2</v>
      </c>
      <c r="Z28" s="369">
        <v>26</v>
      </c>
      <c r="AA28" s="370">
        <f t="shared" si="7"/>
        <v>46</v>
      </c>
      <c r="AB28" s="369">
        <v>9</v>
      </c>
      <c r="AC28" s="369">
        <v>5</v>
      </c>
      <c r="AD28" s="369">
        <v>35</v>
      </c>
      <c r="AE28" s="370">
        <f t="shared" si="8"/>
        <v>94.444444444444443</v>
      </c>
      <c r="AF28" s="233">
        <v>14</v>
      </c>
      <c r="AG28" s="233">
        <v>10</v>
      </c>
      <c r="AH28" s="233">
        <v>61</v>
      </c>
      <c r="AI28" s="370">
        <f t="shared" si="17"/>
        <v>115</v>
      </c>
      <c r="AJ28" s="369">
        <v>10</v>
      </c>
      <c r="AK28" s="369">
        <v>10</v>
      </c>
      <c r="AL28" s="369">
        <v>50</v>
      </c>
      <c r="AM28" s="370">
        <f t="shared" si="10"/>
        <v>150</v>
      </c>
      <c r="AN28" s="369">
        <v>1</v>
      </c>
      <c r="AO28" s="369"/>
      <c r="AP28" s="369"/>
      <c r="AQ28" s="370">
        <f t="shared" si="11"/>
        <v>0</v>
      </c>
      <c r="AR28" s="369">
        <v>1</v>
      </c>
      <c r="AS28" s="369"/>
      <c r="AT28" s="369"/>
      <c r="AU28" s="370">
        <f t="shared" si="12"/>
        <v>0</v>
      </c>
      <c r="AV28" s="369">
        <v>1</v>
      </c>
      <c r="AW28" s="369"/>
      <c r="AX28" s="369"/>
      <c r="AY28" s="370">
        <f t="shared" si="13"/>
        <v>0</v>
      </c>
      <c r="AZ28" s="371" t="str">
        <f t="shared" si="14"/>
        <v>500</v>
      </c>
      <c r="BA28" s="375">
        <v>500</v>
      </c>
      <c r="BB28" s="364">
        <f t="shared" si="15"/>
        <v>0</v>
      </c>
      <c r="BC28" s="371" t="str">
        <f t="shared" si="16"/>
        <v>geen actie</v>
      </c>
      <c r="BD28" s="345">
        <v>21</v>
      </c>
    </row>
    <row r="29" spans="1:58" x14ac:dyDescent="0.3">
      <c r="A29" s="345">
        <v>22</v>
      </c>
      <c r="B29" s="345" t="str">
        <f t="shared" si="0"/>
        <v>v</v>
      </c>
      <c r="C29" s="345"/>
      <c r="D29" s="365" t="s">
        <v>395</v>
      </c>
      <c r="E29" s="364">
        <v>117798</v>
      </c>
      <c r="F29" s="364" t="s">
        <v>234</v>
      </c>
      <c r="G29" s="364">
        <f t="shared" si="1"/>
        <v>638.48232323232321</v>
      </c>
      <c r="H29" s="364">
        <v>2004</v>
      </c>
      <c r="I29" s="366">
        <f t="shared" si="2"/>
        <v>15</v>
      </c>
      <c r="J29" s="367">
        <f t="shared" si="3"/>
        <v>552.23232323232321</v>
      </c>
      <c r="K29" s="374">
        <v>86.25</v>
      </c>
      <c r="L29" s="369">
        <v>10</v>
      </c>
      <c r="M29" s="369">
        <v>6</v>
      </c>
      <c r="N29" s="369">
        <v>41</v>
      </c>
      <c r="O29" s="370">
        <f t="shared" si="4"/>
        <v>101</v>
      </c>
      <c r="P29" s="369">
        <v>10</v>
      </c>
      <c r="Q29" s="369">
        <v>2</v>
      </c>
      <c r="R29" s="369">
        <v>32</v>
      </c>
      <c r="S29" s="370">
        <f t="shared" si="5"/>
        <v>52</v>
      </c>
      <c r="T29" s="369">
        <v>11</v>
      </c>
      <c r="U29" s="369">
        <v>9</v>
      </c>
      <c r="V29" s="369">
        <v>48</v>
      </c>
      <c r="W29" s="370">
        <f t="shared" si="6"/>
        <v>125.45454545454545</v>
      </c>
      <c r="X29" s="369">
        <v>10</v>
      </c>
      <c r="Y29" s="369">
        <v>5</v>
      </c>
      <c r="Z29" s="369">
        <v>36</v>
      </c>
      <c r="AA29" s="370">
        <f t="shared" si="7"/>
        <v>86</v>
      </c>
      <c r="AB29" s="369">
        <v>9</v>
      </c>
      <c r="AC29" s="369">
        <v>5</v>
      </c>
      <c r="AD29" s="369">
        <v>38</v>
      </c>
      <c r="AE29" s="370">
        <f t="shared" si="8"/>
        <v>97.777777777777786</v>
      </c>
      <c r="AF29" s="369">
        <v>1</v>
      </c>
      <c r="AG29" s="369"/>
      <c r="AH29" s="369"/>
      <c r="AI29" s="370">
        <f t="shared" si="17"/>
        <v>0</v>
      </c>
      <c r="AJ29" s="369">
        <v>7</v>
      </c>
      <c r="AK29" s="369">
        <v>4</v>
      </c>
      <c r="AL29" s="369">
        <v>23</v>
      </c>
      <c r="AM29" s="370">
        <f t="shared" si="10"/>
        <v>90</v>
      </c>
      <c r="AN29" s="369">
        <v>1</v>
      </c>
      <c r="AO29" s="369"/>
      <c r="AP29" s="369"/>
      <c r="AQ29" s="370">
        <f t="shared" si="11"/>
        <v>0</v>
      </c>
      <c r="AR29" s="369">
        <v>1</v>
      </c>
      <c r="AS29" s="369"/>
      <c r="AT29" s="369"/>
      <c r="AU29" s="370">
        <f t="shared" si="12"/>
        <v>0</v>
      </c>
      <c r="AV29" s="369">
        <v>1</v>
      </c>
      <c r="AW29" s="369"/>
      <c r="AX29" s="369"/>
      <c r="AY29" s="370">
        <f t="shared" si="13"/>
        <v>0</v>
      </c>
      <c r="AZ29" s="371" t="str">
        <f t="shared" si="14"/>
        <v>500</v>
      </c>
      <c r="BA29" s="375">
        <v>500</v>
      </c>
      <c r="BB29" s="364">
        <f t="shared" si="15"/>
        <v>0</v>
      </c>
      <c r="BC29" s="371" t="str">
        <f t="shared" si="16"/>
        <v>geen actie</v>
      </c>
      <c r="BD29" s="345">
        <v>22</v>
      </c>
    </row>
    <row r="30" spans="1:58" x14ac:dyDescent="0.3">
      <c r="A30" s="345">
        <v>31</v>
      </c>
      <c r="B30" s="345" t="str">
        <f t="shared" si="0"/>
        <v>v</v>
      </c>
      <c r="C30" s="382"/>
      <c r="D30" s="365"/>
      <c r="E30" s="364"/>
      <c r="F30" s="364"/>
      <c r="G30" s="364">
        <f t="shared" si="1"/>
        <v>0</v>
      </c>
      <c r="H30" s="364"/>
      <c r="I30" s="366">
        <f t="shared" si="2"/>
        <v>2019</v>
      </c>
      <c r="J30" s="367">
        <f t="shared" si="3"/>
        <v>0</v>
      </c>
      <c r="K30" s="374">
        <v>0</v>
      </c>
      <c r="L30" s="369">
        <v>1</v>
      </c>
      <c r="M30" s="369"/>
      <c r="N30" s="369"/>
      <c r="O30" s="370">
        <f t="shared" si="4"/>
        <v>0</v>
      </c>
      <c r="P30" s="369">
        <v>1</v>
      </c>
      <c r="Q30" s="369"/>
      <c r="R30" s="369"/>
      <c r="S30" s="370">
        <f t="shared" si="5"/>
        <v>0</v>
      </c>
      <c r="T30" s="369">
        <v>1</v>
      </c>
      <c r="U30" s="369"/>
      <c r="V30" s="369"/>
      <c r="W30" s="370">
        <f t="shared" si="6"/>
        <v>0</v>
      </c>
      <c r="X30" s="369">
        <v>1</v>
      </c>
      <c r="Y30" s="369"/>
      <c r="Z30" s="369"/>
      <c r="AA30" s="370">
        <f t="shared" si="7"/>
        <v>0</v>
      </c>
      <c r="AB30" s="369">
        <v>1</v>
      </c>
      <c r="AC30" s="369"/>
      <c r="AD30" s="369"/>
      <c r="AE30" s="370">
        <f t="shared" si="8"/>
        <v>0</v>
      </c>
      <c r="AF30" s="369">
        <v>1</v>
      </c>
      <c r="AG30" s="369"/>
      <c r="AH30" s="369"/>
      <c r="AI30" s="370">
        <f t="shared" si="17"/>
        <v>0</v>
      </c>
      <c r="AJ30" s="369">
        <v>1</v>
      </c>
      <c r="AK30" s="369"/>
      <c r="AL30" s="369"/>
      <c r="AM30" s="370">
        <f t="shared" si="10"/>
        <v>0</v>
      </c>
      <c r="AN30" s="369">
        <v>1</v>
      </c>
      <c r="AO30" s="369"/>
      <c r="AP30" s="369"/>
      <c r="AQ30" s="370">
        <f t="shared" si="11"/>
        <v>0</v>
      </c>
      <c r="AR30" s="369">
        <v>1</v>
      </c>
      <c r="AS30" s="369"/>
      <c r="AT30" s="369"/>
      <c r="AU30" s="370">
        <f t="shared" si="12"/>
        <v>0</v>
      </c>
      <c r="AV30" s="369">
        <v>1</v>
      </c>
      <c r="AW30" s="369"/>
      <c r="AX30" s="369"/>
      <c r="AY30" s="370">
        <f t="shared" si="13"/>
        <v>0</v>
      </c>
      <c r="AZ30" s="371">
        <f t="shared" si="14"/>
        <v>0</v>
      </c>
      <c r="BA30" s="375">
        <v>0</v>
      </c>
      <c r="BB30" s="364">
        <f t="shared" si="15"/>
        <v>0</v>
      </c>
      <c r="BC30" s="371" t="str">
        <f t="shared" si="16"/>
        <v>geen actie</v>
      </c>
      <c r="BD30" s="345">
        <v>31</v>
      </c>
    </row>
    <row r="31" spans="1:58" x14ac:dyDescent="0.3">
      <c r="A31" s="345">
        <v>32</v>
      </c>
      <c r="B31" s="345" t="str">
        <f t="shared" si="0"/>
        <v>v</v>
      </c>
      <c r="C31" s="382"/>
      <c r="D31" s="365"/>
      <c r="E31" s="364"/>
      <c r="F31" s="364"/>
      <c r="G31" s="364">
        <f t="shared" si="1"/>
        <v>0</v>
      </c>
      <c r="H31" s="364"/>
      <c r="I31" s="366">
        <f t="shared" si="2"/>
        <v>2019</v>
      </c>
      <c r="J31" s="367">
        <f t="shared" si="3"/>
        <v>0</v>
      </c>
      <c r="K31" s="374">
        <v>0</v>
      </c>
      <c r="L31" s="369">
        <v>1</v>
      </c>
      <c r="M31" s="369"/>
      <c r="N31" s="369"/>
      <c r="O31" s="370">
        <f t="shared" si="4"/>
        <v>0</v>
      </c>
      <c r="P31" s="369">
        <v>1</v>
      </c>
      <c r="Q31" s="369"/>
      <c r="R31" s="369"/>
      <c r="S31" s="370">
        <f t="shared" si="5"/>
        <v>0</v>
      </c>
      <c r="T31" s="369">
        <v>1</v>
      </c>
      <c r="U31" s="369"/>
      <c r="V31" s="369"/>
      <c r="W31" s="370">
        <f t="shared" si="6"/>
        <v>0</v>
      </c>
      <c r="X31" s="369">
        <v>1</v>
      </c>
      <c r="Y31" s="369"/>
      <c r="Z31" s="369"/>
      <c r="AA31" s="370">
        <f t="shared" si="7"/>
        <v>0</v>
      </c>
      <c r="AB31" s="369">
        <v>1</v>
      </c>
      <c r="AC31" s="369"/>
      <c r="AD31" s="369"/>
      <c r="AE31" s="370">
        <f t="shared" si="8"/>
        <v>0</v>
      </c>
      <c r="AF31" s="369">
        <v>1</v>
      </c>
      <c r="AG31" s="369"/>
      <c r="AH31" s="369"/>
      <c r="AI31" s="370">
        <f t="shared" si="17"/>
        <v>0</v>
      </c>
      <c r="AJ31" s="369">
        <v>1</v>
      </c>
      <c r="AK31" s="369"/>
      <c r="AL31" s="369"/>
      <c r="AM31" s="370">
        <f t="shared" si="10"/>
        <v>0</v>
      </c>
      <c r="AN31" s="369">
        <v>1</v>
      </c>
      <c r="AO31" s="369"/>
      <c r="AP31" s="369"/>
      <c r="AQ31" s="370">
        <f t="shared" si="11"/>
        <v>0</v>
      </c>
      <c r="AR31" s="369">
        <v>1</v>
      </c>
      <c r="AS31" s="369"/>
      <c r="AT31" s="369"/>
      <c r="AU31" s="370">
        <f t="shared" si="12"/>
        <v>0</v>
      </c>
      <c r="AV31" s="369">
        <v>1</v>
      </c>
      <c r="AW31" s="369"/>
      <c r="AX31" s="369"/>
      <c r="AY31" s="370">
        <f t="shared" si="13"/>
        <v>0</v>
      </c>
      <c r="AZ31" s="371">
        <f t="shared" si="14"/>
        <v>0</v>
      </c>
      <c r="BA31" s="375">
        <v>0</v>
      </c>
      <c r="BB31" s="364">
        <f t="shared" si="15"/>
        <v>0</v>
      </c>
      <c r="BC31" s="371" t="str">
        <f t="shared" si="16"/>
        <v>geen actie</v>
      </c>
      <c r="BD31" s="345">
        <v>32</v>
      </c>
    </row>
    <row r="32" spans="1:58" x14ac:dyDescent="0.3">
      <c r="A32" s="345">
        <v>33</v>
      </c>
      <c r="B32" s="345" t="str">
        <f t="shared" si="0"/>
        <v>v</v>
      </c>
      <c r="C32" s="382"/>
      <c r="D32" s="365"/>
      <c r="E32" s="364"/>
      <c r="F32" s="364"/>
      <c r="G32" s="364">
        <f t="shared" si="1"/>
        <v>0</v>
      </c>
      <c r="H32" s="364"/>
      <c r="I32" s="366">
        <f t="shared" si="2"/>
        <v>2019</v>
      </c>
      <c r="J32" s="367">
        <f t="shared" si="3"/>
        <v>0</v>
      </c>
      <c r="K32" s="374">
        <v>0</v>
      </c>
      <c r="L32" s="369">
        <v>1</v>
      </c>
      <c r="M32" s="369"/>
      <c r="N32" s="369"/>
      <c r="O32" s="370">
        <f t="shared" si="4"/>
        <v>0</v>
      </c>
      <c r="P32" s="369">
        <v>1</v>
      </c>
      <c r="Q32" s="369"/>
      <c r="R32" s="369"/>
      <c r="S32" s="370">
        <f t="shared" si="5"/>
        <v>0</v>
      </c>
      <c r="T32" s="369">
        <v>1</v>
      </c>
      <c r="U32" s="369"/>
      <c r="V32" s="369"/>
      <c r="W32" s="370">
        <f t="shared" si="6"/>
        <v>0</v>
      </c>
      <c r="X32" s="369">
        <v>1</v>
      </c>
      <c r="Y32" s="369"/>
      <c r="Z32" s="369"/>
      <c r="AA32" s="370">
        <f t="shared" si="7"/>
        <v>0</v>
      </c>
      <c r="AB32" s="369">
        <v>1</v>
      </c>
      <c r="AC32" s="369"/>
      <c r="AD32" s="369"/>
      <c r="AE32" s="370">
        <f t="shared" si="8"/>
        <v>0</v>
      </c>
      <c r="AF32" s="369">
        <v>1</v>
      </c>
      <c r="AG32" s="369"/>
      <c r="AH32" s="369"/>
      <c r="AI32" s="370">
        <f t="shared" si="17"/>
        <v>0</v>
      </c>
      <c r="AJ32" s="369">
        <v>1</v>
      </c>
      <c r="AK32" s="369"/>
      <c r="AL32" s="369"/>
      <c r="AM32" s="370">
        <f t="shared" si="10"/>
        <v>0</v>
      </c>
      <c r="AN32" s="369">
        <v>1</v>
      </c>
      <c r="AO32" s="369"/>
      <c r="AP32" s="369"/>
      <c r="AQ32" s="370">
        <f t="shared" si="11"/>
        <v>0</v>
      </c>
      <c r="AR32" s="369">
        <v>1</v>
      </c>
      <c r="AS32" s="369"/>
      <c r="AT32" s="369"/>
      <c r="AU32" s="370">
        <f t="shared" si="12"/>
        <v>0</v>
      </c>
      <c r="AV32" s="369">
        <v>1</v>
      </c>
      <c r="AW32" s="369"/>
      <c r="AX32" s="369"/>
      <c r="AY32" s="370">
        <f t="shared" si="13"/>
        <v>0</v>
      </c>
      <c r="AZ32" s="371">
        <f t="shared" si="14"/>
        <v>0</v>
      </c>
      <c r="BA32" s="375">
        <v>0</v>
      </c>
      <c r="BB32" s="364">
        <f t="shared" si="15"/>
        <v>0</v>
      </c>
      <c r="BC32" s="371" t="str">
        <f t="shared" si="16"/>
        <v>geen actie</v>
      </c>
      <c r="BD32" s="345">
        <v>33</v>
      </c>
    </row>
    <row r="33" spans="1:57" ht="16.2" customHeight="1" x14ac:dyDescent="0.3">
      <c r="A33" s="345">
        <v>34</v>
      </c>
      <c r="B33" s="345" t="str">
        <f t="shared" si="0"/>
        <v>v</v>
      </c>
      <c r="C33" s="382"/>
      <c r="D33" s="365"/>
      <c r="E33" s="364"/>
      <c r="F33" s="364"/>
      <c r="G33" s="364">
        <f t="shared" si="1"/>
        <v>0</v>
      </c>
      <c r="H33" s="364"/>
      <c r="I33" s="366">
        <f t="shared" si="2"/>
        <v>2019</v>
      </c>
      <c r="J33" s="367">
        <f t="shared" si="3"/>
        <v>0</v>
      </c>
      <c r="K33" s="374">
        <v>0</v>
      </c>
      <c r="L33" s="369">
        <v>1</v>
      </c>
      <c r="M33" s="369"/>
      <c r="N33" s="369"/>
      <c r="O33" s="370">
        <f t="shared" si="4"/>
        <v>0</v>
      </c>
      <c r="P33" s="369">
        <v>1</v>
      </c>
      <c r="Q33" s="369"/>
      <c r="R33" s="369"/>
      <c r="S33" s="370">
        <f t="shared" si="5"/>
        <v>0</v>
      </c>
      <c r="T33" s="369">
        <v>1</v>
      </c>
      <c r="U33" s="369"/>
      <c r="V33" s="369"/>
      <c r="W33" s="370">
        <f t="shared" si="6"/>
        <v>0</v>
      </c>
      <c r="X33" s="369">
        <v>1</v>
      </c>
      <c r="Y33" s="369"/>
      <c r="Z33" s="369"/>
      <c r="AA33" s="370">
        <f t="shared" si="7"/>
        <v>0</v>
      </c>
      <c r="AB33" s="369">
        <v>1</v>
      </c>
      <c r="AC33" s="369"/>
      <c r="AD33" s="369"/>
      <c r="AE33" s="370">
        <f t="shared" si="8"/>
        <v>0</v>
      </c>
      <c r="AF33" s="369">
        <v>1</v>
      </c>
      <c r="AG33" s="369"/>
      <c r="AH33" s="369"/>
      <c r="AI33" s="370">
        <f t="shared" si="17"/>
        <v>0</v>
      </c>
      <c r="AJ33" s="369">
        <v>1</v>
      </c>
      <c r="AK33" s="369"/>
      <c r="AL33" s="369"/>
      <c r="AM33" s="370">
        <f t="shared" si="10"/>
        <v>0</v>
      </c>
      <c r="AN33" s="369">
        <v>1</v>
      </c>
      <c r="AO33" s="369"/>
      <c r="AP33" s="369"/>
      <c r="AQ33" s="370">
        <f t="shared" si="11"/>
        <v>0</v>
      </c>
      <c r="AR33" s="369">
        <v>1</v>
      </c>
      <c r="AS33" s="369"/>
      <c r="AT33" s="369"/>
      <c r="AU33" s="370">
        <f t="shared" si="12"/>
        <v>0</v>
      </c>
      <c r="AV33" s="369">
        <v>1</v>
      </c>
      <c r="AW33" s="369"/>
      <c r="AX33" s="369"/>
      <c r="AY33" s="370">
        <f t="shared" si="13"/>
        <v>0</v>
      </c>
      <c r="AZ33" s="371">
        <f t="shared" si="14"/>
        <v>0</v>
      </c>
      <c r="BA33" s="375">
        <v>0</v>
      </c>
      <c r="BB33" s="364">
        <f t="shared" si="15"/>
        <v>0</v>
      </c>
      <c r="BC33" s="371" t="str">
        <f t="shared" si="16"/>
        <v>geen actie</v>
      </c>
      <c r="BD33" s="345">
        <v>34</v>
      </c>
      <c r="BE33" s="372"/>
    </row>
    <row r="34" spans="1:57" x14ac:dyDescent="0.3">
      <c r="A34" s="345">
        <v>35</v>
      </c>
      <c r="B34" s="345" t="str">
        <f t="shared" ref="B34:B65" si="18">IF(A34=BD34,"v","x")</f>
        <v>v</v>
      </c>
      <c r="C34" s="382"/>
      <c r="D34" s="365"/>
      <c r="E34" s="364"/>
      <c r="F34" s="364"/>
      <c r="G34" s="364">
        <f t="shared" ref="G34:G65" si="19">SUM(K34+O34+S34+W34+AA34+AE34+AI34+AM34+AQ34+AU34+AY34)</f>
        <v>0</v>
      </c>
      <c r="H34" s="364"/>
      <c r="I34" s="366">
        <f t="shared" ref="I34:I65" si="20">2019-H34</f>
        <v>2019</v>
      </c>
      <c r="J34" s="367">
        <f t="shared" ref="J34:J65" si="21">G34-K34</f>
        <v>0</v>
      </c>
      <c r="K34" s="374">
        <v>0</v>
      </c>
      <c r="L34" s="369">
        <v>1</v>
      </c>
      <c r="M34" s="369"/>
      <c r="N34" s="369"/>
      <c r="O34" s="370">
        <f t="shared" ref="O34:O65" si="22">SUM(M34*10+N34)/L34*10</f>
        <v>0</v>
      </c>
      <c r="P34" s="369">
        <v>1</v>
      </c>
      <c r="Q34" s="369"/>
      <c r="R34" s="369"/>
      <c r="S34" s="370">
        <f t="shared" ref="S34:S65" si="23">SUM(Q34*10+R34)/P34*10</f>
        <v>0</v>
      </c>
      <c r="T34" s="369">
        <v>1</v>
      </c>
      <c r="U34" s="369"/>
      <c r="V34" s="369"/>
      <c r="W34" s="370">
        <f t="shared" ref="W34:W65" si="24">SUM(U34*10+V34)/T34*10</f>
        <v>0</v>
      </c>
      <c r="X34" s="369">
        <v>1</v>
      </c>
      <c r="Y34" s="369"/>
      <c r="Z34" s="369"/>
      <c r="AA34" s="370">
        <f t="shared" ref="AA34:AA65" si="25">SUM(Y34*10+Z34)/X34*10</f>
        <v>0</v>
      </c>
      <c r="AB34" s="369">
        <v>1</v>
      </c>
      <c r="AC34" s="369"/>
      <c r="AD34" s="369"/>
      <c r="AE34" s="370">
        <f t="shared" ref="AE34:AE65" si="26">SUM(AC34*10+AD34)/AB34*10</f>
        <v>0</v>
      </c>
      <c r="AF34" s="369">
        <v>1</v>
      </c>
      <c r="AG34" s="369"/>
      <c r="AH34" s="369"/>
      <c r="AI34" s="370">
        <f t="shared" si="17"/>
        <v>0</v>
      </c>
      <c r="AJ34" s="369">
        <v>1</v>
      </c>
      <c r="AK34" s="369"/>
      <c r="AL34" s="369"/>
      <c r="AM34" s="370">
        <f t="shared" ref="AM34:AM65" si="27">SUM(AK34*10+AL34)/AJ34*10</f>
        <v>0</v>
      </c>
      <c r="AN34" s="369">
        <v>1</v>
      </c>
      <c r="AO34" s="369"/>
      <c r="AP34" s="369"/>
      <c r="AQ34" s="370">
        <f t="shared" ref="AQ34:AQ65" si="28">SUM(AO34*10+AP34)/AN34*10</f>
        <v>0</v>
      </c>
      <c r="AR34" s="369">
        <v>1</v>
      </c>
      <c r="AS34" s="369"/>
      <c r="AT34" s="369"/>
      <c r="AU34" s="370">
        <f t="shared" ref="AU34:AU65" si="29">SUM(AS34*10+AT34)/AR34*10</f>
        <v>0</v>
      </c>
      <c r="AV34" s="369">
        <v>1</v>
      </c>
      <c r="AW34" s="369"/>
      <c r="AX34" s="369"/>
      <c r="AY34" s="370">
        <f t="shared" ref="AY34:AY65" si="30">SUM(AW34*10+AX34)/AV34*10</f>
        <v>0</v>
      </c>
      <c r="AZ34" s="371">
        <f t="shared" ref="AZ34:AZ64" si="31">IF(G34&lt;250,0,IF(G34&lt;500,250,IF(G34&lt;750,"500",IF(G34&lt;1000,750,IF(G34&lt;1500,1000,IF(G34&lt;2000,1500,IF(G34&lt;2500,2000,IF(G34&lt;3000,2500,3000))))))))</f>
        <v>0</v>
      </c>
      <c r="BA34" s="375">
        <v>0</v>
      </c>
      <c r="BB34" s="364">
        <f t="shared" ref="BB34:BB65" si="32">AZ34-BA34</f>
        <v>0</v>
      </c>
      <c r="BC34" s="371" t="str">
        <f t="shared" ref="BC34:BC65" si="33">IF(BB34=0,"geen actie",CONCATENATE("diploma uitschrijven: ",AZ34," punten"))</f>
        <v>geen actie</v>
      </c>
      <c r="BD34" s="345">
        <v>35</v>
      </c>
      <c r="BE34" s="372"/>
    </row>
    <row r="35" spans="1:57" x14ac:dyDescent="0.3">
      <c r="A35" s="345">
        <v>36</v>
      </c>
      <c r="B35" s="345" t="str">
        <f t="shared" si="18"/>
        <v>v</v>
      </c>
      <c r="C35" s="382"/>
      <c r="D35" s="381"/>
      <c r="E35" s="345"/>
      <c r="F35" s="345"/>
      <c r="G35" s="364">
        <f t="shared" si="19"/>
        <v>0</v>
      </c>
      <c r="H35" s="364"/>
      <c r="I35" s="366">
        <f t="shared" si="20"/>
        <v>2019</v>
      </c>
      <c r="J35" s="367">
        <f t="shared" si="21"/>
        <v>0</v>
      </c>
      <c r="K35" s="374">
        <v>0</v>
      </c>
      <c r="L35" s="369">
        <v>1</v>
      </c>
      <c r="M35" s="369"/>
      <c r="N35" s="369"/>
      <c r="O35" s="370">
        <f t="shared" si="22"/>
        <v>0</v>
      </c>
      <c r="P35" s="369">
        <v>1</v>
      </c>
      <c r="Q35" s="369"/>
      <c r="R35" s="369"/>
      <c r="S35" s="370">
        <f t="shared" si="23"/>
        <v>0</v>
      </c>
      <c r="T35" s="369">
        <v>1</v>
      </c>
      <c r="U35" s="369"/>
      <c r="V35" s="369"/>
      <c r="W35" s="370">
        <f t="shared" si="24"/>
        <v>0</v>
      </c>
      <c r="X35" s="369">
        <v>1</v>
      </c>
      <c r="Y35" s="369"/>
      <c r="Z35" s="369"/>
      <c r="AA35" s="370">
        <f t="shared" si="25"/>
        <v>0</v>
      </c>
      <c r="AB35" s="369">
        <v>1</v>
      </c>
      <c r="AC35" s="369"/>
      <c r="AD35" s="369"/>
      <c r="AE35" s="370">
        <f t="shared" si="26"/>
        <v>0</v>
      </c>
      <c r="AF35" s="369">
        <v>1</v>
      </c>
      <c r="AG35" s="369"/>
      <c r="AH35" s="369"/>
      <c r="AI35" s="370">
        <f t="shared" si="17"/>
        <v>0</v>
      </c>
      <c r="AJ35" s="369">
        <v>1</v>
      </c>
      <c r="AK35" s="369"/>
      <c r="AL35" s="369"/>
      <c r="AM35" s="370">
        <f t="shared" si="27"/>
        <v>0</v>
      </c>
      <c r="AN35" s="369">
        <v>1</v>
      </c>
      <c r="AO35" s="369"/>
      <c r="AP35" s="369"/>
      <c r="AQ35" s="370">
        <f t="shared" si="28"/>
        <v>0</v>
      </c>
      <c r="AR35" s="369">
        <v>1</v>
      </c>
      <c r="AS35" s="369"/>
      <c r="AT35" s="369"/>
      <c r="AU35" s="370">
        <f t="shared" si="29"/>
        <v>0</v>
      </c>
      <c r="AV35" s="369">
        <v>1</v>
      </c>
      <c r="AW35" s="369"/>
      <c r="AX35" s="369"/>
      <c r="AY35" s="370">
        <f t="shared" si="30"/>
        <v>0</v>
      </c>
      <c r="AZ35" s="371">
        <f t="shared" si="31"/>
        <v>0</v>
      </c>
      <c r="BA35" s="375">
        <v>0</v>
      </c>
      <c r="BB35" s="364">
        <f t="shared" si="32"/>
        <v>0</v>
      </c>
      <c r="BC35" s="371" t="str">
        <f t="shared" si="33"/>
        <v>geen actie</v>
      </c>
      <c r="BD35" s="345">
        <v>36</v>
      </c>
    </row>
    <row r="36" spans="1:57" x14ac:dyDescent="0.3">
      <c r="A36" s="345">
        <v>37</v>
      </c>
      <c r="B36" s="345" t="str">
        <f t="shared" si="18"/>
        <v>v</v>
      </c>
      <c r="C36" s="382"/>
      <c r="D36" s="365"/>
      <c r="E36" s="364"/>
      <c r="F36" s="364"/>
      <c r="G36" s="364">
        <f t="shared" si="19"/>
        <v>0</v>
      </c>
      <c r="H36" s="364"/>
      <c r="I36" s="366">
        <f t="shared" si="20"/>
        <v>2019</v>
      </c>
      <c r="J36" s="367">
        <f t="shared" si="21"/>
        <v>0</v>
      </c>
      <c r="K36" s="374">
        <v>0</v>
      </c>
      <c r="L36" s="369">
        <v>1</v>
      </c>
      <c r="M36" s="369"/>
      <c r="N36" s="369"/>
      <c r="O36" s="370">
        <f t="shared" si="22"/>
        <v>0</v>
      </c>
      <c r="P36" s="369">
        <v>1</v>
      </c>
      <c r="Q36" s="369"/>
      <c r="R36" s="369"/>
      <c r="S36" s="370">
        <f t="shared" si="23"/>
        <v>0</v>
      </c>
      <c r="T36" s="369">
        <v>1</v>
      </c>
      <c r="U36" s="369"/>
      <c r="V36" s="369"/>
      <c r="W36" s="370">
        <f t="shared" si="24"/>
        <v>0</v>
      </c>
      <c r="X36" s="369">
        <v>1</v>
      </c>
      <c r="Y36" s="369"/>
      <c r="Z36" s="369"/>
      <c r="AA36" s="370">
        <f t="shared" si="25"/>
        <v>0</v>
      </c>
      <c r="AB36" s="369">
        <v>1</v>
      </c>
      <c r="AC36" s="369"/>
      <c r="AD36" s="369"/>
      <c r="AE36" s="370">
        <f t="shared" si="26"/>
        <v>0</v>
      </c>
      <c r="AF36" s="369">
        <v>1</v>
      </c>
      <c r="AG36" s="369"/>
      <c r="AH36" s="369"/>
      <c r="AI36" s="370">
        <f t="shared" si="17"/>
        <v>0</v>
      </c>
      <c r="AJ36" s="369">
        <v>1</v>
      </c>
      <c r="AK36" s="369"/>
      <c r="AL36" s="369"/>
      <c r="AM36" s="370">
        <f t="shared" si="27"/>
        <v>0</v>
      </c>
      <c r="AN36" s="369">
        <v>1</v>
      </c>
      <c r="AO36" s="369"/>
      <c r="AP36" s="369"/>
      <c r="AQ36" s="370">
        <f t="shared" si="28"/>
        <v>0</v>
      </c>
      <c r="AR36" s="369">
        <v>1</v>
      </c>
      <c r="AS36" s="369"/>
      <c r="AT36" s="369"/>
      <c r="AU36" s="370">
        <f t="shared" si="29"/>
        <v>0</v>
      </c>
      <c r="AV36" s="369">
        <v>1</v>
      </c>
      <c r="AW36" s="369"/>
      <c r="AX36" s="369"/>
      <c r="AY36" s="370">
        <f t="shared" si="30"/>
        <v>0</v>
      </c>
      <c r="AZ36" s="371">
        <f t="shared" si="31"/>
        <v>0</v>
      </c>
      <c r="BA36" s="375">
        <v>0</v>
      </c>
      <c r="BB36" s="364">
        <f t="shared" si="32"/>
        <v>0</v>
      </c>
      <c r="BC36" s="371" t="str">
        <f t="shared" si="33"/>
        <v>geen actie</v>
      </c>
      <c r="BD36" s="345">
        <v>37</v>
      </c>
    </row>
    <row r="37" spans="1:57" x14ac:dyDescent="0.3">
      <c r="A37" s="345">
        <v>38</v>
      </c>
      <c r="B37" s="345" t="str">
        <f t="shared" si="18"/>
        <v>v</v>
      </c>
      <c r="C37" s="382"/>
      <c r="D37" s="365"/>
      <c r="E37" s="364"/>
      <c r="F37" s="364"/>
      <c r="G37" s="364">
        <f t="shared" si="19"/>
        <v>0</v>
      </c>
      <c r="H37" s="364"/>
      <c r="I37" s="366">
        <f t="shared" si="20"/>
        <v>2019</v>
      </c>
      <c r="J37" s="367">
        <f t="shared" si="21"/>
        <v>0</v>
      </c>
      <c r="K37" s="374">
        <v>0</v>
      </c>
      <c r="L37" s="369">
        <v>1</v>
      </c>
      <c r="M37" s="369"/>
      <c r="N37" s="369"/>
      <c r="O37" s="370">
        <f t="shared" si="22"/>
        <v>0</v>
      </c>
      <c r="P37" s="369">
        <v>1</v>
      </c>
      <c r="Q37" s="369"/>
      <c r="R37" s="369"/>
      <c r="S37" s="370">
        <f t="shared" si="23"/>
        <v>0</v>
      </c>
      <c r="T37" s="369">
        <v>1</v>
      </c>
      <c r="U37" s="369"/>
      <c r="V37" s="369"/>
      <c r="W37" s="370">
        <f t="shared" si="24"/>
        <v>0</v>
      </c>
      <c r="X37" s="369">
        <v>1</v>
      </c>
      <c r="Y37" s="369"/>
      <c r="Z37" s="369"/>
      <c r="AA37" s="370">
        <f t="shared" si="25"/>
        <v>0</v>
      </c>
      <c r="AB37" s="369">
        <v>1</v>
      </c>
      <c r="AC37" s="369"/>
      <c r="AD37" s="369"/>
      <c r="AE37" s="370">
        <f t="shared" si="26"/>
        <v>0</v>
      </c>
      <c r="AF37" s="369">
        <v>1</v>
      </c>
      <c r="AG37" s="369"/>
      <c r="AH37" s="369"/>
      <c r="AI37" s="370">
        <f t="shared" si="17"/>
        <v>0</v>
      </c>
      <c r="AJ37" s="369">
        <v>1</v>
      </c>
      <c r="AK37" s="369"/>
      <c r="AL37" s="369"/>
      <c r="AM37" s="370">
        <f t="shared" si="27"/>
        <v>0</v>
      </c>
      <c r="AN37" s="369">
        <v>1</v>
      </c>
      <c r="AO37" s="369"/>
      <c r="AP37" s="369"/>
      <c r="AQ37" s="370">
        <f t="shared" si="28"/>
        <v>0</v>
      </c>
      <c r="AR37" s="369">
        <v>1</v>
      </c>
      <c r="AS37" s="369"/>
      <c r="AT37" s="369"/>
      <c r="AU37" s="370">
        <f t="shared" si="29"/>
        <v>0</v>
      </c>
      <c r="AV37" s="369">
        <v>1</v>
      </c>
      <c r="AW37" s="369"/>
      <c r="AX37" s="369"/>
      <c r="AY37" s="370">
        <f t="shared" si="30"/>
        <v>0</v>
      </c>
      <c r="AZ37" s="371">
        <f t="shared" si="31"/>
        <v>0</v>
      </c>
      <c r="BA37" s="375">
        <v>0</v>
      </c>
      <c r="BB37" s="364">
        <f t="shared" si="32"/>
        <v>0</v>
      </c>
      <c r="BC37" s="371" t="str">
        <f t="shared" si="33"/>
        <v>geen actie</v>
      </c>
      <c r="BD37" s="345">
        <v>38</v>
      </c>
    </row>
    <row r="38" spans="1:57" x14ac:dyDescent="0.3">
      <c r="A38" s="345">
        <v>39</v>
      </c>
      <c r="B38" s="345" t="str">
        <f t="shared" si="18"/>
        <v>v</v>
      </c>
      <c r="C38" s="382"/>
      <c r="D38" s="365"/>
      <c r="E38" s="364"/>
      <c r="F38" s="364"/>
      <c r="G38" s="364">
        <f t="shared" si="19"/>
        <v>0</v>
      </c>
      <c r="H38" s="364"/>
      <c r="I38" s="366">
        <f t="shared" si="20"/>
        <v>2019</v>
      </c>
      <c r="J38" s="367">
        <f t="shared" si="21"/>
        <v>0</v>
      </c>
      <c r="K38" s="374">
        <v>0</v>
      </c>
      <c r="L38" s="369">
        <v>1</v>
      </c>
      <c r="M38" s="369"/>
      <c r="N38" s="369"/>
      <c r="O38" s="370">
        <f t="shared" si="22"/>
        <v>0</v>
      </c>
      <c r="P38" s="369">
        <v>1</v>
      </c>
      <c r="Q38" s="369"/>
      <c r="R38" s="369"/>
      <c r="S38" s="370">
        <f t="shared" si="23"/>
        <v>0</v>
      </c>
      <c r="T38" s="369">
        <v>1</v>
      </c>
      <c r="U38" s="369"/>
      <c r="V38" s="369"/>
      <c r="W38" s="370">
        <f t="shared" si="24"/>
        <v>0</v>
      </c>
      <c r="X38" s="369">
        <v>1</v>
      </c>
      <c r="Y38" s="369"/>
      <c r="Z38" s="369"/>
      <c r="AA38" s="370">
        <f t="shared" si="25"/>
        <v>0</v>
      </c>
      <c r="AB38" s="369">
        <v>1</v>
      </c>
      <c r="AC38" s="369"/>
      <c r="AD38" s="369"/>
      <c r="AE38" s="370">
        <f t="shared" si="26"/>
        <v>0</v>
      </c>
      <c r="AF38" s="369">
        <v>1</v>
      </c>
      <c r="AG38" s="369"/>
      <c r="AH38" s="369"/>
      <c r="AI38" s="370">
        <f t="shared" si="17"/>
        <v>0</v>
      </c>
      <c r="AJ38" s="369">
        <v>1</v>
      </c>
      <c r="AK38" s="369"/>
      <c r="AL38" s="369"/>
      <c r="AM38" s="370">
        <f t="shared" si="27"/>
        <v>0</v>
      </c>
      <c r="AN38" s="369">
        <v>1</v>
      </c>
      <c r="AO38" s="369"/>
      <c r="AP38" s="369"/>
      <c r="AQ38" s="370">
        <f t="shared" si="28"/>
        <v>0</v>
      </c>
      <c r="AR38" s="369">
        <v>1</v>
      </c>
      <c r="AS38" s="369"/>
      <c r="AT38" s="369"/>
      <c r="AU38" s="370">
        <f t="shared" si="29"/>
        <v>0</v>
      </c>
      <c r="AV38" s="369">
        <v>1</v>
      </c>
      <c r="AW38" s="369"/>
      <c r="AX38" s="369"/>
      <c r="AY38" s="370">
        <f t="shared" si="30"/>
        <v>0</v>
      </c>
      <c r="AZ38" s="371">
        <f t="shared" si="31"/>
        <v>0</v>
      </c>
      <c r="BA38" s="375">
        <v>0</v>
      </c>
      <c r="BB38" s="364">
        <f t="shared" si="32"/>
        <v>0</v>
      </c>
      <c r="BC38" s="371" t="str">
        <f t="shared" si="33"/>
        <v>geen actie</v>
      </c>
      <c r="BD38" s="345">
        <v>39</v>
      </c>
    </row>
    <row r="39" spans="1:57" x14ac:dyDescent="0.3">
      <c r="A39" s="345">
        <v>40</v>
      </c>
      <c r="B39" s="345" t="str">
        <f t="shared" si="18"/>
        <v>v</v>
      </c>
      <c r="C39" s="382"/>
      <c r="D39" s="365"/>
      <c r="E39" s="364"/>
      <c r="F39" s="364"/>
      <c r="G39" s="364">
        <f t="shared" si="19"/>
        <v>0</v>
      </c>
      <c r="H39" s="364"/>
      <c r="I39" s="366">
        <f t="shared" si="20"/>
        <v>2019</v>
      </c>
      <c r="J39" s="367">
        <f t="shared" si="21"/>
        <v>0</v>
      </c>
      <c r="K39" s="374">
        <v>0</v>
      </c>
      <c r="L39" s="369">
        <v>1</v>
      </c>
      <c r="M39" s="369"/>
      <c r="N39" s="369"/>
      <c r="O39" s="370">
        <f t="shared" si="22"/>
        <v>0</v>
      </c>
      <c r="P39" s="369">
        <v>1</v>
      </c>
      <c r="Q39" s="369"/>
      <c r="R39" s="369"/>
      <c r="S39" s="370">
        <f t="shared" si="23"/>
        <v>0</v>
      </c>
      <c r="T39" s="369">
        <v>1</v>
      </c>
      <c r="U39" s="369"/>
      <c r="V39" s="369"/>
      <c r="W39" s="370">
        <f t="shared" si="24"/>
        <v>0</v>
      </c>
      <c r="X39" s="369">
        <v>1</v>
      </c>
      <c r="Y39" s="369"/>
      <c r="Z39" s="369"/>
      <c r="AA39" s="370">
        <f t="shared" si="25"/>
        <v>0</v>
      </c>
      <c r="AB39" s="369">
        <v>1</v>
      </c>
      <c r="AC39" s="369"/>
      <c r="AD39" s="369"/>
      <c r="AE39" s="370">
        <f t="shared" si="26"/>
        <v>0</v>
      </c>
      <c r="AF39" s="369">
        <v>1</v>
      </c>
      <c r="AG39" s="369"/>
      <c r="AH39" s="369"/>
      <c r="AI39" s="370">
        <f t="shared" si="17"/>
        <v>0</v>
      </c>
      <c r="AJ39" s="369">
        <v>1</v>
      </c>
      <c r="AK39" s="369"/>
      <c r="AL39" s="369"/>
      <c r="AM39" s="370">
        <f t="shared" si="27"/>
        <v>0</v>
      </c>
      <c r="AN39" s="369">
        <v>1</v>
      </c>
      <c r="AO39" s="369"/>
      <c r="AP39" s="369"/>
      <c r="AQ39" s="370">
        <f t="shared" si="28"/>
        <v>0</v>
      </c>
      <c r="AR39" s="369">
        <v>1</v>
      </c>
      <c r="AS39" s="369"/>
      <c r="AT39" s="369"/>
      <c r="AU39" s="370">
        <f t="shared" si="29"/>
        <v>0</v>
      </c>
      <c r="AV39" s="369">
        <v>1</v>
      </c>
      <c r="AW39" s="369"/>
      <c r="AX39" s="369"/>
      <c r="AY39" s="370">
        <f t="shared" si="30"/>
        <v>0</v>
      </c>
      <c r="AZ39" s="371">
        <f t="shared" si="31"/>
        <v>0</v>
      </c>
      <c r="BA39" s="375">
        <v>0</v>
      </c>
      <c r="BB39" s="364">
        <f t="shared" si="32"/>
        <v>0</v>
      </c>
      <c r="BC39" s="371" t="str">
        <f t="shared" si="33"/>
        <v>geen actie</v>
      </c>
      <c r="BD39" s="345">
        <v>40</v>
      </c>
      <c r="BE39" s="372"/>
    </row>
    <row r="40" spans="1:57" x14ac:dyDescent="0.3">
      <c r="A40" s="345">
        <v>41</v>
      </c>
      <c r="B40" s="345" t="str">
        <f t="shared" si="18"/>
        <v>v</v>
      </c>
      <c r="C40" s="382"/>
      <c r="D40" s="365"/>
      <c r="E40" s="364"/>
      <c r="F40" s="364"/>
      <c r="G40" s="364">
        <f t="shared" si="19"/>
        <v>0</v>
      </c>
      <c r="H40" s="364"/>
      <c r="I40" s="366">
        <f t="shared" si="20"/>
        <v>2019</v>
      </c>
      <c r="J40" s="367">
        <f t="shared" si="21"/>
        <v>0</v>
      </c>
      <c r="K40" s="374">
        <v>0</v>
      </c>
      <c r="L40" s="369">
        <v>1</v>
      </c>
      <c r="M40" s="369"/>
      <c r="N40" s="369"/>
      <c r="O40" s="370">
        <f t="shared" si="22"/>
        <v>0</v>
      </c>
      <c r="P40" s="369">
        <v>1</v>
      </c>
      <c r="Q40" s="369"/>
      <c r="R40" s="369"/>
      <c r="S40" s="370">
        <f t="shared" si="23"/>
        <v>0</v>
      </c>
      <c r="T40" s="369">
        <v>1</v>
      </c>
      <c r="U40" s="369"/>
      <c r="V40" s="369"/>
      <c r="W40" s="370">
        <f t="shared" si="24"/>
        <v>0</v>
      </c>
      <c r="X40" s="369">
        <v>1</v>
      </c>
      <c r="Y40" s="369"/>
      <c r="Z40" s="369"/>
      <c r="AA40" s="370">
        <f t="shared" si="25"/>
        <v>0</v>
      </c>
      <c r="AB40" s="369">
        <v>1</v>
      </c>
      <c r="AC40" s="369"/>
      <c r="AD40" s="369"/>
      <c r="AE40" s="370">
        <f t="shared" si="26"/>
        <v>0</v>
      </c>
      <c r="AF40" s="369">
        <v>1</v>
      </c>
      <c r="AG40" s="369"/>
      <c r="AH40" s="369"/>
      <c r="AI40" s="370">
        <f t="shared" si="17"/>
        <v>0</v>
      </c>
      <c r="AJ40" s="369">
        <v>1</v>
      </c>
      <c r="AK40" s="369"/>
      <c r="AL40" s="369"/>
      <c r="AM40" s="370">
        <f t="shared" si="27"/>
        <v>0</v>
      </c>
      <c r="AN40" s="369">
        <v>1</v>
      </c>
      <c r="AO40" s="369"/>
      <c r="AP40" s="369"/>
      <c r="AQ40" s="370">
        <f t="shared" si="28"/>
        <v>0</v>
      </c>
      <c r="AR40" s="369">
        <v>1</v>
      </c>
      <c r="AS40" s="369"/>
      <c r="AT40" s="369"/>
      <c r="AU40" s="370">
        <f t="shared" si="29"/>
        <v>0</v>
      </c>
      <c r="AV40" s="369">
        <v>1</v>
      </c>
      <c r="AW40" s="369"/>
      <c r="AX40" s="369"/>
      <c r="AY40" s="370">
        <f t="shared" si="30"/>
        <v>0</v>
      </c>
      <c r="AZ40" s="371">
        <f t="shared" si="31"/>
        <v>0</v>
      </c>
      <c r="BA40" s="375">
        <v>0</v>
      </c>
      <c r="BB40" s="364">
        <f t="shared" si="32"/>
        <v>0</v>
      </c>
      <c r="BC40" s="371" t="str">
        <f t="shared" si="33"/>
        <v>geen actie</v>
      </c>
      <c r="BD40" s="345">
        <v>41</v>
      </c>
    </row>
    <row r="41" spans="1:57" x14ac:dyDescent="0.3">
      <c r="A41" s="345">
        <v>42</v>
      </c>
      <c r="B41" s="345" t="str">
        <f t="shared" si="18"/>
        <v>v</v>
      </c>
      <c r="C41" s="382"/>
      <c r="D41" s="365"/>
      <c r="E41" s="364"/>
      <c r="F41" s="364"/>
      <c r="G41" s="364">
        <f t="shared" si="19"/>
        <v>0</v>
      </c>
      <c r="H41" s="364"/>
      <c r="I41" s="366">
        <f t="shared" si="20"/>
        <v>2019</v>
      </c>
      <c r="J41" s="367">
        <f t="shared" si="21"/>
        <v>0</v>
      </c>
      <c r="K41" s="374">
        <v>0</v>
      </c>
      <c r="L41" s="369">
        <v>1</v>
      </c>
      <c r="M41" s="369"/>
      <c r="N41" s="369"/>
      <c r="O41" s="370">
        <f t="shared" si="22"/>
        <v>0</v>
      </c>
      <c r="P41" s="369">
        <v>1</v>
      </c>
      <c r="Q41" s="369"/>
      <c r="R41" s="369"/>
      <c r="S41" s="370">
        <f t="shared" si="23"/>
        <v>0</v>
      </c>
      <c r="T41" s="369">
        <v>1</v>
      </c>
      <c r="U41" s="369"/>
      <c r="V41" s="369"/>
      <c r="W41" s="370">
        <f t="shared" si="24"/>
        <v>0</v>
      </c>
      <c r="X41" s="369">
        <v>1</v>
      </c>
      <c r="Y41" s="369"/>
      <c r="Z41" s="369"/>
      <c r="AA41" s="370">
        <f t="shared" si="25"/>
        <v>0</v>
      </c>
      <c r="AB41" s="369">
        <v>1</v>
      </c>
      <c r="AC41" s="369"/>
      <c r="AD41" s="369"/>
      <c r="AE41" s="370">
        <f t="shared" si="26"/>
        <v>0</v>
      </c>
      <c r="AF41" s="369">
        <v>1</v>
      </c>
      <c r="AG41" s="369"/>
      <c r="AH41" s="369"/>
      <c r="AI41" s="370">
        <f t="shared" si="17"/>
        <v>0</v>
      </c>
      <c r="AJ41" s="369">
        <v>1</v>
      </c>
      <c r="AK41" s="369"/>
      <c r="AL41" s="369"/>
      <c r="AM41" s="370">
        <f t="shared" si="27"/>
        <v>0</v>
      </c>
      <c r="AN41" s="369">
        <v>1</v>
      </c>
      <c r="AO41" s="369"/>
      <c r="AP41" s="369"/>
      <c r="AQ41" s="370">
        <f t="shared" si="28"/>
        <v>0</v>
      </c>
      <c r="AR41" s="369">
        <v>1</v>
      </c>
      <c r="AS41" s="369"/>
      <c r="AT41" s="369"/>
      <c r="AU41" s="370">
        <f t="shared" si="29"/>
        <v>0</v>
      </c>
      <c r="AV41" s="369">
        <v>1</v>
      </c>
      <c r="AW41" s="369"/>
      <c r="AX41" s="369"/>
      <c r="AY41" s="370">
        <f t="shared" si="30"/>
        <v>0</v>
      </c>
      <c r="AZ41" s="371">
        <f t="shared" si="31"/>
        <v>0</v>
      </c>
      <c r="BA41" s="375">
        <v>0</v>
      </c>
      <c r="BB41" s="364">
        <f t="shared" si="32"/>
        <v>0</v>
      </c>
      <c r="BC41" s="371" t="str">
        <f t="shared" si="33"/>
        <v>geen actie</v>
      </c>
      <c r="BD41" s="345">
        <v>42</v>
      </c>
    </row>
    <row r="42" spans="1:57" x14ac:dyDescent="0.3">
      <c r="A42" s="345">
        <v>43</v>
      </c>
      <c r="B42" s="345" t="str">
        <f t="shared" si="18"/>
        <v>v</v>
      </c>
      <c r="C42" s="382"/>
      <c r="D42" s="365"/>
      <c r="E42" s="364"/>
      <c r="F42" s="364"/>
      <c r="G42" s="364">
        <f t="shared" si="19"/>
        <v>0</v>
      </c>
      <c r="H42" s="364"/>
      <c r="I42" s="366">
        <f t="shared" si="20"/>
        <v>2019</v>
      </c>
      <c r="J42" s="367">
        <f t="shared" si="21"/>
        <v>0</v>
      </c>
      <c r="K42" s="374">
        <v>0</v>
      </c>
      <c r="L42" s="369">
        <v>1</v>
      </c>
      <c r="M42" s="369"/>
      <c r="N42" s="369"/>
      <c r="O42" s="370">
        <f t="shared" si="22"/>
        <v>0</v>
      </c>
      <c r="P42" s="369">
        <v>1</v>
      </c>
      <c r="Q42" s="369"/>
      <c r="R42" s="369"/>
      <c r="S42" s="370">
        <f t="shared" si="23"/>
        <v>0</v>
      </c>
      <c r="T42" s="369">
        <v>1</v>
      </c>
      <c r="U42" s="369"/>
      <c r="V42" s="369"/>
      <c r="W42" s="370">
        <f t="shared" si="24"/>
        <v>0</v>
      </c>
      <c r="X42" s="369">
        <v>1</v>
      </c>
      <c r="Y42" s="369"/>
      <c r="Z42" s="369"/>
      <c r="AA42" s="370">
        <f t="shared" si="25"/>
        <v>0</v>
      </c>
      <c r="AB42" s="369">
        <v>1</v>
      </c>
      <c r="AC42" s="369"/>
      <c r="AD42" s="369"/>
      <c r="AE42" s="370">
        <f t="shared" si="26"/>
        <v>0</v>
      </c>
      <c r="AF42" s="369">
        <v>1</v>
      </c>
      <c r="AG42" s="369"/>
      <c r="AH42" s="369"/>
      <c r="AI42" s="370">
        <f t="shared" si="17"/>
        <v>0</v>
      </c>
      <c r="AJ42" s="369">
        <v>1</v>
      </c>
      <c r="AK42" s="369"/>
      <c r="AL42" s="369"/>
      <c r="AM42" s="370">
        <f t="shared" si="27"/>
        <v>0</v>
      </c>
      <c r="AN42" s="369">
        <v>1</v>
      </c>
      <c r="AO42" s="369"/>
      <c r="AP42" s="369"/>
      <c r="AQ42" s="370">
        <f t="shared" si="28"/>
        <v>0</v>
      </c>
      <c r="AR42" s="369">
        <v>1</v>
      </c>
      <c r="AS42" s="369"/>
      <c r="AT42" s="369"/>
      <c r="AU42" s="370">
        <f t="shared" si="29"/>
        <v>0</v>
      </c>
      <c r="AV42" s="369">
        <v>1</v>
      </c>
      <c r="AW42" s="369"/>
      <c r="AX42" s="369"/>
      <c r="AY42" s="370">
        <f t="shared" si="30"/>
        <v>0</v>
      </c>
      <c r="AZ42" s="371">
        <f t="shared" si="31"/>
        <v>0</v>
      </c>
      <c r="BA42" s="375">
        <v>0</v>
      </c>
      <c r="BB42" s="364">
        <f t="shared" si="32"/>
        <v>0</v>
      </c>
      <c r="BC42" s="371" t="str">
        <f t="shared" si="33"/>
        <v>geen actie</v>
      </c>
      <c r="BD42" s="345">
        <v>43</v>
      </c>
      <c r="BE42" s="372"/>
    </row>
    <row r="43" spans="1:57" x14ac:dyDescent="0.3">
      <c r="A43" s="345">
        <v>44</v>
      </c>
      <c r="B43" s="345" t="str">
        <f t="shared" si="18"/>
        <v>v</v>
      </c>
      <c r="C43" s="382"/>
      <c r="D43" s="365"/>
      <c r="E43" s="364"/>
      <c r="F43" s="364"/>
      <c r="G43" s="364">
        <f t="shared" si="19"/>
        <v>0</v>
      </c>
      <c r="H43" s="364"/>
      <c r="I43" s="366">
        <f t="shared" si="20"/>
        <v>2019</v>
      </c>
      <c r="J43" s="367">
        <f t="shared" si="21"/>
        <v>0</v>
      </c>
      <c r="K43" s="374">
        <v>0</v>
      </c>
      <c r="L43" s="369">
        <v>1</v>
      </c>
      <c r="M43" s="369"/>
      <c r="N43" s="369"/>
      <c r="O43" s="370">
        <f t="shared" si="22"/>
        <v>0</v>
      </c>
      <c r="P43" s="369">
        <v>1</v>
      </c>
      <c r="Q43" s="369"/>
      <c r="R43" s="369"/>
      <c r="S43" s="370">
        <f t="shared" si="23"/>
        <v>0</v>
      </c>
      <c r="T43" s="369">
        <v>1</v>
      </c>
      <c r="U43" s="369"/>
      <c r="V43" s="369"/>
      <c r="W43" s="370">
        <f t="shared" si="24"/>
        <v>0</v>
      </c>
      <c r="X43" s="369">
        <v>1</v>
      </c>
      <c r="Y43" s="369"/>
      <c r="Z43" s="369"/>
      <c r="AA43" s="370">
        <f t="shared" si="25"/>
        <v>0</v>
      </c>
      <c r="AB43" s="369">
        <v>1</v>
      </c>
      <c r="AC43" s="369"/>
      <c r="AD43" s="369"/>
      <c r="AE43" s="370">
        <f t="shared" si="26"/>
        <v>0</v>
      </c>
      <c r="AF43" s="369">
        <v>1</v>
      </c>
      <c r="AG43" s="369"/>
      <c r="AH43" s="369"/>
      <c r="AI43" s="370">
        <f t="shared" si="17"/>
        <v>0</v>
      </c>
      <c r="AJ43" s="369">
        <v>1</v>
      </c>
      <c r="AK43" s="369"/>
      <c r="AL43" s="369"/>
      <c r="AM43" s="370">
        <f t="shared" si="27"/>
        <v>0</v>
      </c>
      <c r="AN43" s="369">
        <v>1</v>
      </c>
      <c r="AO43" s="369"/>
      <c r="AP43" s="369"/>
      <c r="AQ43" s="370">
        <f t="shared" si="28"/>
        <v>0</v>
      </c>
      <c r="AR43" s="369">
        <v>1</v>
      </c>
      <c r="AS43" s="369"/>
      <c r="AT43" s="369"/>
      <c r="AU43" s="370">
        <f t="shared" si="29"/>
        <v>0</v>
      </c>
      <c r="AV43" s="369">
        <v>1</v>
      </c>
      <c r="AW43" s="369"/>
      <c r="AX43" s="369"/>
      <c r="AY43" s="370">
        <f t="shared" si="30"/>
        <v>0</v>
      </c>
      <c r="AZ43" s="371">
        <f t="shared" si="31"/>
        <v>0</v>
      </c>
      <c r="BA43" s="375">
        <v>0</v>
      </c>
      <c r="BB43" s="364">
        <f t="shared" si="32"/>
        <v>0</v>
      </c>
      <c r="BC43" s="371" t="str">
        <f t="shared" si="33"/>
        <v>geen actie</v>
      </c>
      <c r="BD43" s="345">
        <v>44</v>
      </c>
      <c r="BE43" s="372"/>
    </row>
    <row r="44" spans="1:57" x14ac:dyDescent="0.3">
      <c r="A44" s="345">
        <v>45</v>
      </c>
      <c r="B44" s="345" t="str">
        <f t="shared" si="18"/>
        <v>v</v>
      </c>
      <c r="C44" s="382"/>
      <c r="D44" s="365"/>
      <c r="E44" s="364"/>
      <c r="F44" s="364"/>
      <c r="G44" s="364">
        <f t="shared" si="19"/>
        <v>0</v>
      </c>
      <c r="H44" s="364"/>
      <c r="I44" s="366">
        <f t="shared" si="20"/>
        <v>2019</v>
      </c>
      <c r="J44" s="367">
        <f t="shared" si="21"/>
        <v>0</v>
      </c>
      <c r="K44" s="374">
        <v>0</v>
      </c>
      <c r="L44" s="369">
        <v>1</v>
      </c>
      <c r="M44" s="369"/>
      <c r="N44" s="369"/>
      <c r="O44" s="370">
        <f t="shared" si="22"/>
        <v>0</v>
      </c>
      <c r="P44" s="369">
        <v>1</v>
      </c>
      <c r="Q44" s="369"/>
      <c r="R44" s="369"/>
      <c r="S44" s="370">
        <f t="shared" si="23"/>
        <v>0</v>
      </c>
      <c r="T44" s="369">
        <v>1</v>
      </c>
      <c r="U44" s="369"/>
      <c r="V44" s="369"/>
      <c r="W44" s="370">
        <f t="shared" si="24"/>
        <v>0</v>
      </c>
      <c r="X44" s="369">
        <v>1</v>
      </c>
      <c r="Y44" s="369"/>
      <c r="Z44" s="369"/>
      <c r="AA44" s="370">
        <f t="shared" si="25"/>
        <v>0</v>
      </c>
      <c r="AB44" s="369">
        <v>1</v>
      </c>
      <c r="AC44" s="369"/>
      <c r="AD44" s="369"/>
      <c r="AE44" s="370">
        <f t="shared" si="26"/>
        <v>0</v>
      </c>
      <c r="AF44" s="369">
        <v>1</v>
      </c>
      <c r="AG44" s="369"/>
      <c r="AH44" s="369"/>
      <c r="AI44" s="370">
        <f t="shared" si="17"/>
        <v>0</v>
      </c>
      <c r="AJ44" s="369">
        <v>1</v>
      </c>
      <c r="AK44" s="369"/>
      <c r="AL44" s="369"/>
      <c r="AM44" s="370">
        <f t="shared" si="27"/>
        <v>0</v>
      </c>
      <c r="AN44" s="369">
        <v>1</v>
      </c>
      <c r="AO44" s="369"/>
      <c r="AP44" s="369"/>
      <c r="AQ44" s="370">
        <f t="shared" si="28"/>
        <v>0</v>
      </c>
      <c r="AR44" s="369">
        <v>1</v>
      </c>
      <c r="AS44" s="369"/>
      <c r="AT44" s="369"/>
      <c r="AU44" s="370">
        <f t="shared" si="29"/>
        <v>0</v>
      </c>
      <c r="AV44" s="369">
        <v>1</v>
      </c>
      <c r="AW44" s="369"/>
      <c r="AX44" s="369"/>
      <c r="AY44" s="370">
        <f t="shared" si="30"/>
        <v>0</v>
      </c>
      <c r="AZ44" s="371">
        <f t="shared" si="31"/>
        <v>0</v>
      </c>
      <c r="BA44" s="375">
        <v>0</v>
      </c>
      <c r="BB44" s="364">
        <f t="shared" si="32"/>
        <v>0</v>
      </c>
      <c r="BC44" s="371" t="str">
        <f t="shared" si="33"/>
        <v>geen actie</v>
      </c>
      <c r="BD44" s="345">
        <v>45</v>
      </c>
    </row>
    <row r="45" spans="1:57" x14ac:dyDescent="0.3">
      <c r="A45" s="345">
        <v>46</v>
      </c>
      <c r="B45" s="345" t="str">
        <f t="shared" si="18"/>
        <v>v</v>
      </c>
      <c r="C45" s="382"/>
      <c r="D45" s="365"/>
      <c r="E45" s="364"/>
      <c r="F45" s="364"/>
      <c r="G45" s="364">
        <f t="shared" si="19"/>
        <v>0</v>
      </c>
      <c r="H45" s="364"/>
      <c r="I45" s="366">
        <f t="shared" si="20"/>
        <v>2019</v>
      </c>
      <c r="J45" s="367">
        <f t="shared" si="21"/>
        <v>0</v>
      </c>
      <c r="K45" s="374">
        <v>0</v>
      </c>
      <c r="L45" s="369">
        <v>1</v>
      </c>
      <c r="M45" s="369"/>
      <c r="N45" s="369"/>
      <c r="O45" s="370">
        <f t="shared" si="22"/>
        <v>0</v>
      </c>
      <c r="P45" s="369">
        <v>1</v>
      </c>
      <c r="Q45" s="369"/>
      <c r="R45" s="369"/>
      <c r="S45" s="370">
        <f t="shared" si="23"/>
        <v>0</v>
      </c>
      <c r="T45" s="369">
        <v>1</v>
      </c>
      <c r="U45" s="369"/>
      <c r="V45" s="369"/>
      <c r="W45" s="370">
        <f t="shared" si="24"/>
        <v>0</v>
      </c>
      <c r="X45" s="369">
        <v>1</v>
      </c>
      <c r="Y45" s="369"/>
      <c r="Z45" s="369"/>
      <c r="AA45" s="370">
        <f t="shared" si="25"/>
        <v>0</v>
      </c>
      <c r="AB45" s="369">
        <v>1</v>
      </c>
      <c r="AC45" s="369"/>
      <c r="AD45" s="369"/>
      <c r="AE45" s="370">
        <f t="shared" si="26"/>
        <v>0</v>
      </c>
      <c r="AF45" s="369">
        <v>1</v>
      </c>
      <c r="AG45" s="369"/>
      <c r="AH45" s="369"/>
      <c r="AI45" s="370">
        <f t="shared" si="17"/>
        <v>0</v>
      </c>
      <c r="AJ45" s="369">
        <v>1</v>
      </c>
      <c r="AK45" s="369"/>
      <c r="AL45" s="369"/>
      <c r="AM45" s="370">
        <f t="shared" si="27"/>
        <v>0</v>
      </c>
      <c r="AN45" s="369">
        <v>1</v>
      </c>
      <c r="AO45" s="369"/>
      <c r="AP45" s="369"/>
      <c r="AQ45" s="370">
        <f t="shared" si="28"/>
        <v>0</v>
      </c>
      <c r="AR45" s="369">
        <v>1</v>
      </c>
      <c r="AS45" s="369"/>
      <c r="AT45" s="369"/>
      <c r="AU45" s="370">
        <f t="shared" si="29"/>
        <v>0</v>
      </c>
      <c r="AV45" s="369">
        <v>1</v>
      </c>
      <c r="AW45" s="369"/>
      <c r="AX45" s="369"/>
      <c r="AY45" s="370">
        <f t="shared" si="30"/>
        <v>0</v>
      </c>
      <c r="AZ45" s="371">
        <f t="shared" si="31"/>
        <v>0</v>
      </c>
      <c r="BA45" s="375">
        <v>0</v>
      </c>
      <c r="BB45" s="364">
        <f t="shared" si="32"/>
        <v>0</v>
      </c>
      <c r="BC45" s="371" t="str">
        <f t="shared" si="33"/>
        <v>geen actie</v>
      </c>
      <c r="BD45" s="345">
        <v>46</v>
      </c>
    </row>
    <row r="46" spans="1:57" x14ac:dyDescent="0.3">
      <c r="A46" s="345">
        <v>47</v>
      </c>
      <c r="B46" s="345" t="str">
        <f t="shared" si="18"/>
        <v>v</v>
      </c>
      <c r="C46" s="382"/>
      <c r="D46" s="365"/>
      <c r="E46" s="364"/>
      <c r="F46" s="364"/>
      <c r="G46" s="364">
        <f t="shared" si="19"/>
        <v>0</v>
      </c>
      <c r="H46" s="364"/>
      <c r="I46" s="366">
        <f t="shared" si="20"/>
        <v>2019</v>
      </c>
      <c r="J46" s="367">
        <f t="shared" si="21"/>
        <v>0</v>
      </c>
      <c r="K46" s="374">
        <v>0</v>
      </c>
      <c r="L46" s="369">
        <v>1</v>
      </c>
      <c r="M46" s="369"/>
      <c r="N46" s="369"/>
      <c r="O46" s="370">
        <f t="shared" si="22"/>
        <v>0</v>
      </c>
      <c r="P46" s="369">
        <v>1</v>
      </c>
      <c r="Q46" s="369"/>
      <c r="R46" s="369"/>
      <c r="S46" s="370">
        <f t="shared" si="23"/>
        <v>0</v>
      </c>
      <c r="T46" s="369">
        <v>1</v>
      </c>
      <c r="U46" s="369"/>
      <c r="V46" s="369"/>
      <c r="W46" s="370">
        <f t="shared" si="24"/>
        <v>0</v>
      </c>
      <c r="X46" s="369">
        <v>1</v>
      </c>
      <c r="Y46" s="369"/>
      <c r="Z46" s="369"/>
      <c r="AA46" s="370">
        <f t="shared" si="25"/>
        <v>0</v>
      </c>
      <c r="AB46" s="369">
        <v>1</v>
      </c>
      <c r="AC46" s="369"/>
      <c r="AD46" s="369"/>
      <c r="AE46" s="370">
        <f t="shared" si="26"/>
        <v>0</v>
      </c>
      <c r="AF46" s="369">
        <v>1</v>
      </c>
      <c r="AG46" s="369"/>
      <c r="AH46" s="369"/>
      <c r="AI46" s="370">
        <f t="shared" si="17"/>
        <v>0</v>
      </c>
      <c r="AJ46" s="369">
        <v>1</v>
      </c>
      <c r="AK46" s="369"/>
      <c r="AL46" s="369"/>
      <c r="AM46" s="370">
        <f t="shared" si="27"/>
        <v>0</v>
      </c>
      <c r="AN46" s="369">
        <v>1</v>
      </c>
      <c r="AO46" s="369"/>
      <c r="AP46" s="369"/>
      <c r="AQ46" s="370">
        <f t="shared" si="28"/>
        <v>0</v>
      </c>
      <c r="AR46" s="369">
        <v>1</v>
      </c>
      <c r="AS46" s="369"/>
      <c r="AT46" s="369"/>
      <c r="AU46" s="370">
        <f t="shared" si="29"/>
        <v>0</v>
      </c>
      <c r="AV46" s="369">
        <v>1</v>
      </c>
      <c r="AW46" s="369"/>
      <c r="AX46" s="369"/>
      <c r="AY46" s="370">
        <f t="shared" si="30"/>
        <v>0</v>
      </c>
      <c r="AZ46" s="371">
        <f t="shared" si="31"/>
        <v>0</v>
      </c>
      <c r="BA46" s="375">
        <v>0</v>
      </c>
      <c r="BB46" s="364">
        <f t="shared" si="32"/>
        <v>0</v>
      </c>
      <c r="BC46" s="371" t="str">
        <f t="shared" si="33"/>
        <v>geen actie</v>
      </c>
      <c r="BD46" s="345">
        <v>47</v>
      </c>
    </row>
    <row r="47" spans="1:57" x14ac:dyDescent="0.3">
      <c r="A47" s="345">
        <v>48</v>
      </c>
      <c r="B47" s="345" t="str">
        <f t="shared" si="18"/>
        <v>v</v>
      </c>
      <c r="C47" s="382"/>
      <c r="D47" s="365"/>
      <c r="E47" s="364"/>
      <c r="F47" s="364"/>
      <c r="G47" s="364">
        <f t="shared" si="19"/>
        <v>0</v>
      </c>
      <c r="H47" s="364"/>
      <c r="I47" s="366">
        <f t="shared" si="20"/>
        <v>2019</v>
      </c>
      <c r="J47" s="367">
        <f t="shared" si="21"/>
        <v>0</v>
      </c>
      <c r="K47" s="374">
        <v>0</v>
      </c>
      <c r="L47" s="369">
        <v>1</v>
      </c>
      <c r="M47" s="369"/>
      <c r="N47" s="369"/>
      <c r="O47" s="370">
        <f t="shared" si="22"/>
        <v>0</v>
      </c>
      <c r="P47" s="369">
        <v>1</v>
      </c>
      <c r="Q47" s="369"/>
      <c r="R47" s="369"/>
      <c r="S47" s="370">
        <f t="shared" si="23"/>
        <v>0</v>
      </c>
      <c r="T47" s="369">
        <v>1</v>
      </c>
      <c r="U47" s="369"/>
      <c r="V47" s="369"/>
      <c r="W47" s="370">
        <f t="shared" si="24"/>
        <v>0</v>
      </c>
      <c r="X47" s="369">
        <v>1</v>
      </c>
      <c r="Y47" s="369"/>
      <c r="Z47" s="369"/>
      <c r="AA47" s="370">
        <f t="shared" si="25"/>
        <v>0</v>
      </c>
      <c r="AB47" s="369">
        <v>1</v>
      </c>
      <c r="AC47" s="369"/>
      <c r="AD47" s="369"/>
      <c r="AE47" s="370">
        <f t="shared" si="26"/>
        <v>0</v>
      </c>
      <c r="AF47" s="369">
        <v>1</v>
      </c>
      <c r="AG47" s="369"/>
      <c r="AH47" s="369"/>
      <c r="AI47" s="370">
        <f t="shared" si="17"/>
        <v>0</v>
      </c>
      <c r="AJ47" s="369">
        <v>1</v>
      </c>
      <c r="AK47" s="369"/>
      <c r="AL47" s="369"/>
      <c r="AM47" s="370">
        <f t="shared" si="27"/>
        <v>0</v>
      </c>
      <c r="AN47" s="369">
        <v>1</v>
      </c>
      <c r="AO47" s="369"/>
      <c r="AP47" s="369"/>
      <c r="AQ47" s="370">
        <f t="shared" si="28"/>
        <v>0</v>
      </c>
      <c r="AR47" s="369">
        <v>1</v>
      </c>
      <c r="AS47" s="369"/>
      <c r="AT47" s="369"/>
      <c r="AU47" s="370">
        <f t="shared" si="29"/>
        <v>0</v>
      </c>
      <c r="AV47" s="369">
        <v>1</v>
      </c>
      <c r="AW47" s="369"/>
      <c r="AX47" s="369"/>
      <c r="AY47" s="370">
        <f t="shared" si="30"/>
        <v>0</v>
      </c>
      <c r="AZ47" s="371">
        <f t="shared" si="31"/>
        <v>0</v>
      </c>
      <c r="BA47" s="375">
        <v>0</v>
      </c>
      <c r="BB47" s="364">
        <f t="shared" si="32"/>
        <v>0</v>
      </c>
      <c r="BC47" s="371" t="str">
        <f t="shared" si="33"/>
        <v>geen actie</v>
      </c>
      <c r="BD47" s="345">
        <v>48</v>
      </c>
    </row>
    <row r="48" spans="1:57" ht="16.2" customHeight="1" x14ac:dyDescent="0.3">
      <c r="A48" s="345">
        <v>49</v>
      </c>
      <c r="B48" s="345" t="str">
        <f t="shared" si="18"/>
        <v>v</v>
      </c>
      <c r="C48" s="382"/>
      <c r="D48" s="365"/>
      <c r="E48" s="364"/>
      <c r="F48" s="364"/>
      <c r="G48" s="364">
        <f t="shared" si="19"/>
        <v>0</v>
      </c>
      <c r="H48" s="364"/>
      <c r="I48" s="366">
        <f t="shared" si="20"/>
        <v>2019</v>
      </c>
      <c r="J48" s="367">
        <f t="shared" si="21"/>
        <v>0</v>
      </c>
      <c r="K48" s="374">
        <v>0</v>
      </c>
      <c r="L48" s="369">
        <v>1</v>
      </c>
      <c r="M48" s="369"/>
      <c r="N48" s="369"/>
      <c r="O48" s="370">
        <f t="shared" si="22"/>
        <v>0</v>
      </c>
      <c r="P48" s="369">
        <v>1</v>
      </c>
      <c r="Q48" s="369"/>
      <c r="R48" s="369"/>
      <c r="S48" s="370">
        <f t="shared" si="23"/>
        <v>0</v>
      </c>
      <c r="T48" s="369">
        <v>1</v>
      </c>
      <c r="U48" s="369"/>
      <c r="V48" s="369"/>
      <c r="W48" s="370">
        <f t="shared" si="24"/>
        <v>0</v>
      </c>
      <c r="X48" s="369">
        <v>1</v>
      </c>
      <c r="Y48" s="369"/>
      <c r="Z48" s="369"/>
      <c r="AA48" s="370">
        <f t="shared" si="25"/>
        <v>0</v>
      </c>
      <c r="AB48" s="369">
        <v>1</v>
      </c>
      <c r="AC48" s="369"/>
      <c r="AD48" s="369"/>
      <c r="AE48" s="370">
        <f t="shared" si="26"/>
        <v>0</v>
      </c>
      <c r="AF48" s="369">
        <v>1</v>
      </c>
      <c r="AG48" s="369"/>
      <c r="AH48" s="369"/>
      <c r="AI48" s="370">
        <f t="shared" si="17"/>
        <v>0</v>
      </c>
      <c r="AJ48" s="369">
        <v>1</v>
      </c>
      <c r="AK48" s="369"/>
      <c r="AL48" s="369"/>
      <c r="AM48" s="370">
        <f t="shared" si="27"/>
        <v>0</v>
      </c>
      <c r="AN48" s="369">
        <v>1</v>
      </c>
      <c r="AO48" s="369"/>
      <c r="AP48" s="369"/>
      <c r="AQ48" s="370">
        <f t="shared" si="28"/>
        <v>0</v>
      </c>
      <c r="AR48" s="369">
        <v>1</v>
      </c>
      <c r="AS48" s="369"/>
      <c r="AT48" s="369"/>
      <c r="AU48" s="370">
        <f t="shared" si="29"/>
        <v>0</v>
      </c>
      <c r="AV48" s="369">
        <v>1</v>
      </c>
      <c r="AW48" s="369"/>
      <c r="AX48" s="369"/>
      <c r="AY48" s="370">
        <f t="shared" si="30"/>
        <v>0</v>
      </c>
      <c r="AZ48" s="371">
        <f t="shared" si="31"/>
        <v>0</v>
      </c>
      <c r="BA48" s="375">
        <v>0</v>
      </c>
      <c r="BB48" s="364">
        <f t="shared" si="32"/>
        <v>0</v>
      </c>
      <c r="BC48" s="371" t="str">
        <f t="shared" si="33"/>
        <v>geen actie</v>
      </c>
      <c r="BD48" s="345">
        <v>49</v>
      </c>
    </row>
    <row r="49" spans="1:57" ht="15.45" customHeight="1" x14ac:dyDescent="0.3">
      <c r="A49" s="345">
        <v>50</v>
      </c>
      <c r="B49" s="345" t="str">
        <f t="shared" si="18"/>
        <v>v</v>
      </c>
      <c r="C49" s="382"/>
      <c r="D49" s="365"/>
      <c r="E49" s="364"/>
      <c r="F49" s="364"/>
      <c r="G49" s="364">
        <f t="shared" si="19"/>
        <v>0</v>
      </c>
      <c r="H49" s="364"/>
      <c r="I49" s="366">
        <f t="shared" si="20"/>
        <v>2019</v>
      </c>
      <c r="J49" s="367">
        <f t="shared" si="21"/>
        <v>0</v>
      </c>
      <c r="K49" s="374">
        <v>0</v>
      </c>
      <c r="L49" s="369">
        <v>1</v>
      </c>
      <c r="M49" s="369"/>
      <c r="N49" s="369"/>
      <c r="O49" s="370">
        <f t="shared" si="22"/>
        <v>0</v>
      </c>
      <c r="P49" s="369">
        <v>1</v>
      </c>
      <c r="Q49" s="369"/>
      <c r="R49" s="369"/>
      <c r="S49" s="370">
        <f t="shared" si="23"/>
        <v>0</v>
      </c>
      <c r="T49" s="369">
        <v>1</v>
      </c>
      <c r="U49" s="369"/>
      <c r="V49" s="369"/>
      <c r="W49" s="370">
        <f t="shared" si="24"/>
        <v>0</v>
      </c>
      <c r="X49" s="369">
        <v>1</v>
      </c>
      <c r="Y49" s="369"/>
      <c r="Z49" s="369"/>
      <c r="AA49" s="370">
        <f t="shared" si="25"/>
        <v>0</v>
      </c>
      <c r="AB49" s="369">
        <v>1</v>
      </c>
      <c r="AC49" s="369"/>
      <c r="AD49" s="369"/>
      <c r="AE49" s="370">
        <f t="shared" si="26"/>
        <v>0</v>
      </c>
      <c r="AF49" s="369">
        <v>1</v>
      </c>
      <c r="AG49" s="369"/>
      <c r="AH49" s="369"/>
      <c r="AI49" s="370">
        <f t="shared" si="17"/>
        <v>0</v>
      </c>
      <c r="AJ49" s="369">
        <v>1</v>
      </c>
      <c r="AK49" s="369"/>
      <c r="AL49" s="369"/>
      <c r="AM49" s="370">
        <f t="shared" si="27"/>
        <v>0</v>
      </c>
      <c r="AN49" s="369">
        <v>1</v>
      </c>
      <c r="AO49" s="369"/>
      <c r="AP49" s="369"/>
      <c r="AQ49" s="370">
        <f t="shared" si="28"/>
        <v>0</v>
      </c>
      <c r="AR49" s="369">
        <v>1</v>
      </c>
      <c r="AS49" s="369"/>
      <c r="AT49" s="369"/>
      <c r="AU49" s="370">
        <f t="shared" si="29"/>
        <v>0</v>
      </c>
      <c r="AV49" s="369">
        <v>1</v>
      </c>
      <c r="AW49" s="369"/>
      <c r="AX49" s="369"/>
      <c r="AY49" s="370">
        <f t="shared" si="30"/>
        <v>0</v>
      </c>
      <c r="AZ49" s="371">
        <f t="shared" si="31"/>
        <v>0</v>
      </c>
      <c r="BA49" s="375">
        <v>0</v>
      </c>
      <c r="BB49" s="364">
        <f t="shared" si="32"/>
        <v>0</v>
      </c>
      <c r="BC49" s="371" t="str">
        <f t="shared" si="33"/>
        <v>geen actie</v>
      </c>
      <c r="BD49" s="345">
        <v>50</v>
      </c>
    </row>
    <row r="50" spans="1:57" x14ac:dyDescent="0.3">
      <c r="A50" s="345">
        <v>51</v>
      </c>
      <c r="B50" s="345" t="str">
        <f t="shared" si="18"/>
        <v>v</v>
      </c>
      <c r="C50" s="382"/>
      <c r="D50" s="365"/>
      <c r="E50" s="364"/>
      <c r="F50" s="364"/>
      <c r="G50" s="364">
        <f t="shared" si="19"/>
        <v>0</v>
      </c>
      <c r="H50" s="364"/>
      <c r="I50" s="366">
        <f t="shared" si="20"/>
        <v>2019</v>
      </c>
      <c r="J50" s="367">
        <f t="shared" si="21"/>
        <v>0</v>
      </c>
      <c r="K50" s="374">
        <v>0</v>
      </c>
      <c r="L50" s="369">
        <v>1</v>
      </c>
      <c r="M50" s="369"/>
      <c r="N50" s="369"/>
      <c r="O50" s="370">
        <f t="shared" si="22"/>
        <v>0</v>
      </c>
      <c r="P50" s="369">
        <v>1</v>
      </c>
      <c r="Q50" s="369"/>
      <c r="R50" s="369"/>
      <c r="S50" s="370">
        <f t="shared" si="23"/>
        <v>0</v>
      </c>
      <c r="T50" s="369">
        <v>1</v>
      </c>
      <c r="U50" s="369"/>
      <c r="V50" s="369"/>
      <c r="W50" s="370">
        <f t="shared" si="24"/>
        <v>0</v>
      </c>
      <c r="X50" s="369">
        <v>1</v>
      </c>
      <c r="Y50" s="369"/>
      <c r="Z50" s="369"/>
      <c r="AA50" s="370">
        <f t="shared" si="25"/>
        <v>0</v>
      </c>
      <c r="AB50" s="369">
        <v>1</v>
      </c>
      <c r="AC50" s="369"/>
      <c r="AD50" s="369"/>
      <c r="AE50" s="370">
        <f t="shared" si="26"/>
        <v>0</v>
      </c>
      <c r="AF50" s="369">
        <v>1</v>
      </c>
      <c r="AG50" s="369"/>
      <c r="AH50" s="369"/>
      <c r="AI50" s="370">
        <f t="shared" si="17"/>
        <v>0</v>
      </c>
      <c r="AJ50" s="369">
        <v>1</v>
      </c>
      <c r="AK50" s="369"/>
      <c r="AL50" s="369"/>
      <c r="AM50" s="370">
        <f t="shared" si="27"/>
        <v>0</v>
      </c>
      <c r="AN50" s="369">
        <v>1</v>
      </c>
      <c r="AO50" s="369"/>
      <c r="AP50" s="369"/>
      <c r="AQ50" s="370">
        <f t="shared" si="28"/>
        <v>0</v>
      </c>
      <c r="AR50" s="369">
        <v>1</v>
      </c>
      <c r="AS50" s="369"/>
      <c r="AT50" s="369"/>
      <c r="AU50" s="370">
        <f t="shared" si="29"/>
        <v>0</v>
      </c>
      <c r="AV50" s="369">
        <v>1</v>
      </c>
      <c r="AW50" s="369"/>
      <c r="AX50" s="369"/>
      <c r="AY50" s="370">
        <f t="shared" si="30"/>
        <v>0</v>
      </c>
      <c r="AZ50" s="371">
        <f t="shared" si="31"/>
        <v>0</v>
      </c>
      <c r="BA50" s="375">
        <v>0</v>
      </c>
      <c r="BB50" s="364">
        <f t="shared" si="32"/>
        <v>0</v>
      </c>
      <c r="BC50" s="371" t="str">
        <f t="shared" si="33"/>
        <v>geen actie</v>
      </c>
      <c r="BD50" s="345">
        <v>51</v>
      </c>
    </row>
    <row r="51" spans="1:57" x14ac:dyDescent="0.3">
      <c r="A51" s="345">
        <v>52</v>
      </c>
      <c r="B51" s="345" t="str">
        <f t="shared" si="18"/>
        <v>v</v>
      </c>
      <c r="C51" s="382"/>
      <c r="D51" s="365"/>
      <c r="E51" s="364"/>
      <c r="F51" s="364"/>
      <c r="G51" s="364">
        <f t="shared" si="19"/>
        <v>0</v>
      </c>
      <c r="H51" s="364"/>
      <c r="I51" s="366">
        <f t="shared" si="20"/>
        <v>2019</v>
      </c>
      <c r="J51" s="367">
        <f t="shared" si="21"/>
        <v>0</v>
      </c>
      <c r="K51" s="374">
        <v>0</v>
      </c>
      <c r="L51" s="369">
        <v>1</v>
      </c>
      <c r="M51" s="369"/>
      <c r="N51" s="369"/>
      <c r="O51" s="370">
        <f t="shared" si="22"/>
        <v>0</v>
      </c>
      <c r="P51" s="369">
        <v>1</v>
      </c>
      <c r="Q51" s="369"/>
      <c r="R51" s="369"/>
      <c r="S51" s="370">
        <f t="shared" si="23"/>
        <v>0</v>
      </c>
      <c r="T51" s="369">
        <v>1</v>
      </c>
      <c r="U51" s="369"/>
      <c r="V51" s="369"/>
      <c r="W51" s="370">
        <f t="shared" si="24"/>
        <v>0</v>
      </c>
      <c r="X51" s="369">
        <v>1</v>
      </c>
      <c r="Y51" s="369"/>
      <c r="Z51" s="369"/>
      <c r="AA51" s="370">
        <f t="shared" si="25"/>
        <v>0</v>
      </c>
      <c r="AB51" s="369">
        <v>1</v>
      </c>
      <c r="AC51" s="369"/>
      <c r="AD51" s="369"/>
      <c r="AE51" s="370">
        <f t="shared" si="26"/>
        <v>0</v>
      </c>
      <c r="AF51" s="369">
        <v>1</v>
      </c>
      <c r="AG51" s="369"/>
      <c r="AH51" s="369"/>
      <c r="AI51" s="370">
        <f t="shared" si="17"/>
        <v>0</v>
      </c>
      <c r="AJ51" s="369">
        <v>1</v>
      </c>
      <c r="AK51" s="369"/>
      <c r="AL51" s="369"/>
      <c r="AM51" s="370">
        <f t="shared" si="27"/>
        <v>0</v>
      </c>
      <c r="AN51" s="369">
        <v>1</v>
      </c>
      <c r="AO51" s="369"/>
      <c r="AP51" s="369"/>
      <c r="AQ51" s="370">
        <f t="shared" si="28"/>
        <v>0</v>
      </c>
      <c r="AR51" s="369">
        <v>1</v>
      </c>
      <c r="AS51" s="369"/>
      <c r="AT51" s="369"/>
      <c r="AU51" s="370">
        <f t="shared" si="29"/>
        <v>0</v>
      </c>
      <c r="AV51" s="369">
        <v>1</v>
      </c>
      <c r="AW51" s="369"/>
      <c r="AX51" s="369"/>
      <c r="AY51" s="370">
        <f t="shared" si="30"/>
        <v>0</v>
      </c>
      <c r="AZ51" s="371">
        <f t="shared" si="31"/>
        <v>0</v>
      </c>
      <c r="BA51" s="375">
        <v>0</v>
      </c>
      <c r="BB51" s="364">
        <f t="shared" si="32"/>
        <v>0</v>
      </c>
      <c r="BC51" s="371" t="str">
        <f t="shared" si="33"/>
        <v>geen actie</v>
      </c>
      <c r="BD51" s="345">
        <v>52</v>
      </c>
    </row>
    <row r="52" spans="1:57" x14ac:dyDescent="0.3">
      <c r="A52" s="345">
        <v>53</v>
      </c>
      <c r="B52" s="345" t="str">
        <f t="shared" si="18"/>
        <v>v</v>
      </c>
      <c r="C52" s="382"/>
      <c r="D52" s="365"/>
      <c r="E52" s="364"/>
      <c r="F52" s="364"/>
      <c r="G52" s="364">
        <f t="shared" si="19"/>
        <v>0</v>
      </c>
      <c r="H52" s="364"/>
      <c r="I52" s="366">
        <f t="shared" si="20"/>
        <v>2019</v>
      </c>
      <c r="J52" s="367">
        <f t="shared" si="21"/>
        <v>0</v>
      </c>
      <c r="K52" s="374">
        <v>0</v>
      </c>
      <c r="L52" s="369">
        <v>1</v>
      </c>
      <c r="M52" s="369"/>
      <c r="N52" s="369"/>
      <c r="O52" s="370">
        <f t="shared" si="22"/>
        <v>0</v>
      </c>
      <c r="P52" s="369">
        <v>1</v>
      </c>
      <c r="Q52" s="369"/>
      <c r="R52" s="369"/>
      <c r="S52" s="370">
        <f t="shared" si="23"/>
        <v>0</v>
      </c>
      <c r="T52" s="369">
        <v>1</v>
      </c>
      <c r="U52" s="369"/>
      <c r="V52" s="369"/>
      <c r="W52" s="370">
        <f t="shared" si="24"/>
        <v>0</v>
      </c>
      <c r="X52" s="369">
        <v>1</v>
      </c>
      <c r="Y52" s="369"/>
      <c r="Z52" s="369"/>
      <c r="AA52" s="370">
        <f t="shared" si="25"/>
        <v>0</v>
      </c>
      <c r="AB52" s="369">
        <v>1</v>
      </c>
      <c r="AC52" s="369"/>
      <c r="AD52" s="369"/>
      <c r="AE52" s="370">
        <f t="shared" si="26"/>
        <v>0</v>
      </c>
      <c r="AF52" s="369">
        <v>1</v>
      </c>
      <c r="AG52" s="369"/>
      <c r="AH52" s="369"/>
      <c r="AI52" s="370">
        <f t="shared" si="17"/>
        <v>0</v>
      </c>
      <c r="AJ52" s="369">
        <v>1</v>
      </c>
      <c r="AK52" s="369"/>
      <c r="AL52" s="369"/>
      <c r="AM52" s="370">
        <f t="shared" si="27"/>
        <v>0</v>
      </c>
      <c r="AN52" s="369">
        <v>1</v>
      </c>
      <c r="AO52" s="369"/>
      <c r="AP52" s="369"/>
      <c r="AQ52" s="370">
        <f t="shared" si="28"/>
        <v>0</v>
      </c>
      <c r="AR52" s="369">
        <v>1</v>
      </c>
      <c r="AS52" s="369"/>
      <c r="AT52" s="369"/>
      <c r="AU52" s="370">
        <f t="shared" si="29"/>
        <v>0</v>
      </c>
      <c r="AV52" s="369">
        <v>1</v>
      </c>
      <c r="AW52" s="369"/>
      <c r="AX52" s="369"/>
      <c r="AY52" s="370">
        <f t="shared" si="30"/>
        <v>0</v>
      </c>
      <c r="AZ52" s="371">
        <f t="shared" si="31"/>
        <v>0</v>
      </c>
      <c r="BA52" s="375">
        <v>0</v>
      </c>
      <c r="BB52" s="364">
        <f t="shared" si="32"/>
        <v>0</v>
      </c>
      <c r="BC52" s="371" t="str">
        <f t="shared" si="33"/>
        <v>geen actie</v>
      </c>
      <c r="BD52" s="345">
        <v>53</v>
      </c>
    </row>
    <row r="53" spans="1:57" x14ac:dyDescent="0.3">
      <c r="A53" s="345">
        <v>54</v>
      </c>
      <c r="B53" s="345" t="str">
        <f t="shared" si="18"/>
        <v>v</v>
      </c>
      <c r="C53" s="382"/>
      <c r="D53" s="365"/>
      <c r="E53" s="364"/>
      <c r="F53" s="364"/>
      <c r="G53" s="364">
        <f t="shared" si="19"/>
        <v>0</v>
      </c>
      <c r="H53" s="364"/>
      <c r="I53" s="366">
        <f t="shared" si="20"/>
        <v>2019</v>
      </c>
      <c r="J53" s="367">
        <f t="shared" si="21"/>
        <v>0</v>
      </c>
      <c r="K53" s="374">
        <v>0</v>
      </c>
      <c r="L53" s="369">
        <v>1</v>
      </c>
      <c r="M53" s="369"/>
      <c r="N53" s="369"/>
      <c r="O53" s="370">
        <f t="shared" si="22"/>
        <v>0</v>
      </c>
      <c r="P53" s="369">
        <v>1</v>
      </c>
      <c r="Q53" s="369"/>
      <c r="R53" s="369"/>
      <c r="S53" s="370">
        <f t="shared" si="23"/>
        <v>0</v>
      </c>
      <c r="T53" s="369">
        <v>1</v>
      </c>
      <c r="U53" s="369"/>
      <c r="V53" s="369"/>
      <c r="W53" s="370">
        <f t="shared" si="24"/>
        <v>0</v>
      </c>
      <c r="X53" s="369">
        <v>1</v>
      </c>
      <c r="Y53" s="369"/>
      <c r="Z53" s="369"/>
      <c r="AA53" s="370">
        <f t="shared" si="25"/>
        <v>0</v>
      </c>
      <c r="AB53" s="369">
        <v>1</v>
      </c>
      <c r="AC53" s="369"/>
      <c r="AD53" s="369"/>
      <c r="AE53" s="370">
        <f t="shared" si="26"/>
        <v>0</v>
      </c>
      <c r="AF53" s="369">
        <v>1</v>
      </c>
      <c r="AG53" s="369"/>
      <c r="AH53" s="369"/>
      <c r="AI53" s="370">
        <f t="shared" si="17"/>
        <v>0</v>
      </c>
      <c r="AJ53" s="369">
        <v>1</v>
      </c>
      <c r="AK53" s="369"/>
      <c r="AL53" s="369"/>
      <c r="AM53" s="370">
        <f t="shared" si="27"/>
        <v>0</v>
      </c>
      <c r="AN53" s="369">
        <v>1</v>
      </c>
      <c r="AO53" s="369"/>
      <c r="AP53" s="369"/>
      <c r="AQ53" s="370">
        <f t="shared" si="28"/>
        <v>0</v>
      </c>
      <c r="AR53" s="369">
        <v>1</v>
      </c>
      <c r="AS53" s="369"/>
      <c r="AT53" s="369"/>
      <c r="AU53" s="370">
        <f t="shared" si="29"/>
        <v>0</v>
      </c>
      <c r="AV53" s="369">
        <v>1</v>
      </c>
      <c r="AW53" s="369"/>
      <c r="AX53" s="369"/>
      <c r="AY53" s="370">
        <f t="shared" si="30"/>
        <v>0</v>
      </c>
      <c r="AZ53" s="371">
        <f t="shared" si="31"/>
        <v>0</v>
      </c>
      <c r="BA53" s="375">
        <v>0</v>
      </c>
      <c r="BB53" s="364">
        <f t="shared" si="32"/>
        <v>0</v>
      </c>
      <c r="BC53" s="371" t="str">
        <f t="shared" si="33"/>
        <v>geen actie</v>
      </c>
      <c r="BD53" s="345">
        <v>54</v>
      </c>
      <c r="BE53" s="372"/>
    </row>
    <row r="54" spans="1:57" x14ac:dyDescent="0.3">
      <c r="A54" s="345">
        <v>55</v>
      </c>
      <c r="B54" s="345" t="str">
        <f t="shared" si="18"/>
        <v>v</v>
      </c>
      <c r="C54" s="382"/>
      <c r="D54" s="365"/>
      <c r="E54" s="364"/>
      <c r="F54" s="364"/>
      <c r="G54" s="364">
        <f t="shared" si="19"/>
        <v>0</v>
      </c>
      <c r="H54" s="364"/>
      <c r="I54" s="366">
        <f t="shared" si="20"/>
        <v>2019</v>
      </c>
      <c r="J54" s="367">
        <f t="shared" si="21"/>
        <v>0</v>
      </c>
      <c r="K54" s="374">
        <v>0</v>
      </c>
      <c r="L54" s="369">
        <v>1</v>
      </c>
      <c r="M54" s="369"/>
      <c r="N54" s="369"/>
      <c r="O54" s="370">
        <f t="shared" si="22"/>
        <v>0</v>
      </c>
      <c r="P54" s="369">
        <v>1</v>
      </c>
      <c r="Q54" s="369"/>
      <c r="R54" s="369"/>
      <c r="S54" s="370">
        <f t="shared" si="23"/>
        <v>0</v>
      </c>
      <c r="T54" s="369">
        <v>1</v>
      </c>
      <c r="U54" s="369"/>
      <c r="V54" s="369"/>
      <c r="W54" s="370">
        <f t="shared" si="24"/>
        <v>0</v>
      </c>
      <c r="X54" s="369">
        <v>1</v>
      </c>
      <c r="Y54" s="369"/>
      <c r="Z54" s="369"/>
      <c r="AA54" s="370">
        <f t="shared" si="25"/>
        <v>0</v>
      </c>
      <c r="AB54" s="369">
        <v>1</v>
      </c>
      <c r="AC54" s="369"/>
      <c r="AD54" s="369"/>
      <c r="AE54" s="370">
        <f t="shared" si="26"/>
        <v>0</v>
      </c>
      <c r="AF54" s="369">
        <v>1</v>
      </c>
      <c r="AG54" s="369"/>
      <c r="AH54" s="369"/>
      <c r="AI54" s="370">
        <f t="shared" si="17"/>
        <v>0</v>
      </c>
      <c r="AJ54" s="369">
        <v>1</v>
      </c>
      <c r="AK54" s="369"/>
      <c r="AL54" s="369"/>
      <c r="AM54" s="370">
        <f t="shared" si="27"/>
        <v>0</v>
      </c>
      <c r="AN54" s="369">
        <v>1</v>
      </c>
      <c r="AO54" s="369"/>
      <c r="AP54" s="369"/>
      <c r="AQ54" s="370">
        <f t="shared" si="28"/>
        <v>0</v>
      </c>
      <c r="AR54" s="369">
        <v>1</v>
      </c>
      <c r="AS54" s="369"/>
      <c r="AT54" s="369"/>
      <c r="AU54" s="370">
        <f t="shared" si="29"/>
        <v>0</v>
      </c>
      <c r="AV54" s="369">
        <v>1</v>
      </c>
      <c r="AW54" s="369"/>
      <c r="AX54" s="369"/>
      <c r="AY54" s="370">
        <f t="shared" si="30"/>
        <v>0</v>
      </c>
      <c r="AZ54" s="371">
        <f t="shared" si="31"/>
        <v>0</v>
      </c>
      <c r="BA54" s="375">
        <v>0</v>
      </c>
      <c r="BB54" s="364">
        <f t="shared" si="32"/>
        <v>0</v>
      </c>
      <c r="BC54" s="371" t="str">
        <f t="shared" si="33"/>
        <v>geen actie</v>
      </c>
      <c r="BD54" s="345">
        <v>55</v>
      </c>
    </row>
    <row r="55" spans="1:57" x14ac:dyDescent="0.3">
      <c r="A55" s="345">
        <v>56</v>
      </c>
      <c r="B55" s="345" t="str">
        <f t="shared" si="18"/>
        <v>v</v>
      </c>
      <c r="C55" s="382"/>
      <c r="D55" s="365"/>
      <c r="E55" s="364"/>
      <c r="F55" s="364"/>
      <c r="G55" s="364">
        <f t="shared" si="19"/>
        <v>0</v>
      </c>
      <c r="H55" s="364"/>
      <c r="I55" s="366">
        <f t="shared" si="20"/>
        <v>2019</v>
      </c>
      <c r="J55" s="367">
        <f t="shared" si="21"/>
        <v>0</v>
      </c>
      <c r="K55" s="374">
        <v>0</v>
      </c>
      <c r="L55" s="369">
        <v>1</v>
      </c>
      <c r="M55" s="369"/>
      <c r="N55" s="369"/>
      <c r="O55" s="370">
        <f t="shared" si="22"/>
        <v>0</v>
      </c>
      <c r="P55" s="369">
        <v>1</v>
      </c>
      <c r="Q55" s="369"/>
      <c r="R55" s="369"/>
      <c r="S55" s="370">
        <f t="shared" si="23"/>
        <v>0</v>
      </c>
      <c r="T55" s="369">
        <v>1</v>
      </c>
      <c r="U55" s="369"/>
      <c r="V55" s="369"/>
      <c r="W55" s="370">
        <f t="shared" si="24"/>
        <v>0</v>
      </c>
      <c r="X55" s="369">
        <v>1</v>
      </c>
      <c r="Y55" s="369"/>
      <c r="Z55" s="369"/>
      <c r="AA55" s="370">
        <f t="shared" si="25"/>
        <v>0</v>
      </c>
      <c r="AB55" s="369">
        <v>1</v>
      </c>
      <c r="AC55" s="369"/>
      <c r="AD55" s="369"/>
      <c r="AE55" s="370">
        <f t="shared" si="26"/>
        <v>0</v>
      </c>
      <c r="AF55" s="369">
        <v>1</v>
      </c>
      <c r="AG55" s="369"/>
      <c r="AH55" s="369"/>
      <c r="AI55" s="370">
        <f t="shared" ref="AI55:AI86" si="34">SUM(AG55*10+AH55)/AF55*10</f>
        <v>0</v>
      </c>
      <c r="AJ55" s="369">
        <v>1</v>
      </c>
      <c r="AK55" s="369"/>
      <c r="AL55" s="369"/>
      <c r="AM55" s="370">
        <f t="shared" si="27"/>
        <v>0</v>
      </c>
      <c r="AN55" s="369">
        <v>1</v>
      </c>
      <c r="AO55" s="369"/>
      <c r="AP55" s="369"/>
      <c r="AQ55" s="370">
        <f t="shared" si="28"/>
        <v>0</v>
      </c>
      <c r="AR55" s="369">
        <v>1</v>
      </c>
      <c r="AS55" s="369"/>
      <c r="AT55" s="369"/>
      <c r="AU55" s="370">
        <f t="shared" si="29"/>
        <v>0</v>
      </c>
      <c r="AV55" s="369">
        <v>1</v>
      </c>
      <c r="AW55" s="369"/>
      <c r="AX55" s="369"/>
      <c r="AY55" s="370">
        <f t="shared" si="30"/>
        <v>0</v>
      </c>
      <c r="AZ55" s="371">
        <f t="shared" si="31"/>
        <v>0</v>
      </c>
      <c r="BA55" s="375">
        <v>0</v>
      </c>
      <c r="BB55" s="364">
        <f t="shared" si="32"/>
        <v>0</v>
      </c>
      <c r="BC55" s="371" t="str">
        <f t="shared" si="33"/>
        <v>geen actie</v>
      </c>
      <c r="BD55" s="345">
        <v>56</v>
      </c>
    </row>
    <row r="56" spans="1:57" x14ac:dyDescent="0.3">
      <c r="A56" s="345">
        <v>57</v>
      </c>
      <c r="B56" s="345" t="str">
        <f t="shared" si="18"/>
        <v>v</v>
      </c>
      <c r="C56" s="382"/>
      <c r="D56" s="365"/>
      <c r="E56" s="364"/>
      <c r="F56" s="364"/>
      <c r="G56" s="364">
        <f t="shared" si="19"/>
        <v>0</v>
      </c>
      <c r="H56" s="364"/>
      <c r="I56" s="366">
        <f t="shared" si="20"/>
        <v>2019</v>
      </c>
      <c r="J56" s="367">
        <f t="shared" si="21"/>
        <v>0</v>
      </c>
      <c r="K56" s="374">
        <v>0</v>
      </c>
      <c r="L56" s="369">
        <v>1</v>
      </c>
      <c r="M56" s="369"/>
      <c r="N56" s="369"/>
      <c r="O56" s="370">
        <f t="shared" si="22"/>
        <v>0</v>
      </c>
      <c r="P56" s="369">
        <v>1</v>
      </c>
      <c r="Q56" s="369"/>
      <c r="R56" s="369"/>
      <c r="S56" s="370">
        <f t="shared" si="23"/>
        <v>0</v>
      </c>
      <c r="T56" s="369">
        <v>1</v>
      </c>
      <c r="U56" s="369"/>
      <c r="V56" s="369"/>
      <c r="W56" s="370">
        <f t="shared" si="24"/>
        <v>0</v>
      </c>
      <c r="X56" s="369">
        <v>1</v>
      </c>
      <c r="Y56" s="369"/>
      <c r="Z56" s="369"/>
      <c r="AA56" s="370">
        <f t="shared" si="25"/>
        <v>0</v>
      </c>
      <c r="AB56" s="369">
        <v>1</v>
      </c>
      <c r="AC56" s="369"/>
      <c r="AD56" s="369"/>
      <c r="AE56" s="370">
        <f t="shared" si="26"/>
        <v>0</v>
      </c>
      <c r="AF56" s="369">
        <v>1</v>
      </c>
      <c r="AG56" s="369"/>
      <c r="AH56" s="369"/>
      <c r="AI56" s="370">
        <f t="shared" si="34"/>
        <v>0</v>
      </c>
      <c r="AJ56" s="369">
        <v>1</v>
      </c>
      <c r="AK56" s="369"/>
      <c r="AL56" s="369"/>
      <c r="AM56" s="370">
        <f t="shared" si="27"/>
        <v>0</v>
      </c>
      <c r="AN56" s="369">
        <v>1</v>
      </c>
      <c r="AO56" s="369"/>
      <c r="AP56" s="369"/>
      <c r="AQ56" s="370">
        <f t="shared" si="28"/>
        <v>0</v>
      </c>
      <c r="AR56" s="369">
        <v>1</v>
      </c>
      <c r="AS56" s="369"/>
      <c r="AT56" s="369"/>
      <c r="AU56" s="370">
        <f t="shared" si="29"/>
        <v>0</v>
      </c>
      <c r="AV56" s="369">
        <v>1</v>
      </c>
      <c r="AW56" s="369"/>
      <c r="AX56" s="369"/>
      <c r="AY56" s="370">
        <f t="shared" si="30"/>
        <v>0</v>
      </c>
      <c r="AZ56" s="371">
        <f t="shared" si="31"/>
        <v>0</v>
      </c>
      <c r="BA56" s="375">
        <v>0</v>
      </c>
      <c r="BB56" s="364">
        <f t="shared" si="32"/>
        <v>0</v>
      </c>
      <c r="BC56" s="371" t="str">
        <f t="shared" si="33"/>
        <v>geen actie</v>
      </c>
      <c r="BD56" s="345">
        <v>57</v>
      </c>
    </row>
    <row r="57" spans="1:57" x14ac:dyDescent="0.3">
      <c r="A57" s="345">
        <v>58</v>
      </c>
      <c r="B57" s="345" t="str">
        <f t="shared" si="18"/>
        <v>v</v>
      </c>
      <c r="C57" s="382"/>
      <c r="D57" s="365"/>
      <c r="E57" s="364"/>
      <c r="F57" s="364"/>
      <c r="G57" s="364">
        <f t="shared" si="19"/>
        <v>0</v>
      </c>
      <c r="H57" s="364"/>
      <c r="I57" s="366">
        <f t="shared" si="20"/>
        <v>2019</v>
      </c>
      <c r="J57" s="367">
        <f t="shared" si="21"/>
        <v>0</v>
      </c>
      <c r="K57" s="374">
        <v>0</v>
      </c>
      <c r="L57" s="369">
        <v>1</v>
      </c>
      <c r="M57" s="369"/>
      <c r="N57" s="369"/>
      <c r="O57" s="370">
        <f t="shared" si="22"/>
        <v>0</v>
      </c>
      <c r="P57" s="369">
        <v>1</v>
      </c>
      <c r="Q57" s="369"/>
      <c r="R57" s="369"/>
      <c r="S57" s="370">
        <f t="shared" si="23"/>
        <v>0</v>
      </c>
      <c r="T57" s="369">
        <v>1</v>
      </c>
      <c r="U57" s="369"/>
      <c r="V57" s="369"/>
      <c r="W57" s="370">
        <f t="shared" si="24"/>
        <v>0</v>
      </c>
      <c r="X57" s="369">
        <v>1</v>
      </c>
      <c r="Y57" s="369"/>
      <c r="Z57" s="369"/>
      <c r="AA57" s="370">
        <f t="shared" si="25"/>
        <v>0</v>
      </c>
      <c r="AB57" s="369">
        <v>1</v>
      </c>
      <c r="AC57" s="369"/>
      <c r="AD57" s="369"/>
      <c r="AE57" s="370">
        <f t="shared" si="26"/>
        <v>0</v>
      </c>
      <c r="AF57" s="369">
        <v>1</v>
      </c>
      <c r="AG57" s="369"/>
      <c r="AH57" s="369"/>
      <c r="AI57" s="370">
        <f t="shared" si="34"/>
        <v>0</v>
      </c>
      <c r="AJ57" s="369">
        <v>1</v>
      </c>
      <c r="AK57" s="369"/>
      <c r="AL57" s="369"/>
      <c r="AM57" s="370">
        <f t="shared" si="27"/>
        <v>0</v>
      </c>
      <c r="AN57" s="369">
        <v>1</v>
      </c>
      <c r="AO57" s="369"/>
      <c r="AP57" s="369"/>
      <c r="AQ57" s="370">
        <f t="shared" si="28"/>
        <v>0</v>
      </c>
      <c r="AR57" s="369">
        <v>1</v>
      </c>
      <c r="AS57" s="369"/>
      <c r="AT57" s="369"/>
      <c r="AU57" s="370">
        <f t="shared" si="29"/>
        <v>0</v>
      </c>
      <c r="AV57" s="369">
        <v>1</v>
      </c>
      <c r="AW57" s="369"/>
      <c r="AX57" s="369"/>
      <c r="AY57" s="370">
        <f t="shared" si="30"/>
        <v>0</v>
      </c>
      <c r="AZ57" s="371">
        <f t="shared" si="31"/>
        <v>0</v>
      </c>
      <c r="BA57" s="375">
        <v>0</v>
      </c>
      <c r="BB57" s="364">
        <f t="shared" si="32"/>
        <v>0</v>
      </c>
      <c r="BC57" s="371" t="str">
        <f t="shared" si="33"/>
        <v>geen actie</v>
      </c>
      <c r="BD57" s="345">
        <v>58</v>
      </c>
      <c r="BE57" s="372"/>
    </row>
    <row r="58" spans="1:57" x14ac:dyDescent="0.3">
      <c r="A58" s="345">
        <v>59</v>
      </c>
      <c r="B58" s="345" t="str">
        <f t="shared" si="18"/>
        <v>v</v>
      </c>
      <c r="C58" s="382"/>
      <c r="D58" s="365"/>
      <c r="E58" s="364"/>
      <c r="F58" s="364"/>
      <c r="G58" s="364">
        <f t="shared" si="19"/>
        <v>0</v>
      </c>
      <c r="H58" s="364"/>
      <c r="I58" s="366">
        <f t="shared" si="20"/>
        <v>2019</v>
      </c>
      <c r="J58" s="367">
        <f t="shared" si="21"/>
        <v>0</v>
      </c>
      <c r="K58" s="374">
        <v>0</v>
      </c>
      <c r="L58" s="369">
        <v>1</v>
      </c>
      <c r="M58" s="369"/>
      <c r="N58" s="369"/>
      <c r="O58" s="370">
        <f t="shared" si="22"/>
        <v>0</v>
      </c>
      <c r="P58" s="369">
        <v>1</v>
      </c>
      <c r="Q58" s="369"/>
      <c r="R58" s="369"/>
      <c r="S58" s="370">
        <f t="shared" si="23"/>
        <v>0</v>
      </c>
      <c r="T58" s="369">
        <v>1</v>
      </c>
      <c r="U58" s="369"/>
      <c r="V58" s="369"/>
      <c r="W58" s="370">
        <f t="shared" si="24"/>
        <v>0</v>
      </c>
      <c r="X58" s="369">
        <v>1</v>
      </c>
      <c r="Y58" s="369"/>
      <c r="Z58" s="369"/>
      <c r="AA58" s="370">
        <f t="shared" si="25"/>
        <v>0</v>
      </c>
      <c r="AB58" s="369">
        <v>1</v>
      </c>
      <c r="AC58" s="369"/>
      <c r="AD58" s="369"/>
      <c r="AE58" s="370">
        <f t="shared" si="26"/>
        <v>0</v>
      </c>
      <c r="AF58" s="369">
        <v>1</v>
      </c>
      <c r="AG58" s="369"/>
      <c r="AH58" s="369"/>
      <c r="AI58" s="370">
        <f t="shared" si="34"/>
        <v>0</v>
      </c>
      <c r="AJ58" s="369">
        <v>1</v>
      </c>
      <c r="AK58" s="369"/>
      <c r="AL58" s="369"/>
      <c r="AM58" s="370">
        <f t="shared" si="27"/>
        <v>0</v>
      </c>
      <c r="AN58" s="369">
        <v>1</v>
      </c>
      <c r="AO58" s="369"/>
      <c r="AP58" s="369"/>
      <c r="AQ58" s="370">
        <f t="shared" si="28"/>
        <v>0</v>
      </c>
      <c r="AR58" s="369">
        <v>1</v>
      </c>
      <c r="AS58" s="369"/>
      <c r="AT58" s="369"/>
      <c r="AU58" s="370">
        <f t="shared" si="29"/>
        <v>0</v>
      </c>
      <c r="AV58" s="369">
        <v>1</v>
      </c>
      <c r="AW58" s="369"/>
      <c r="AX58" s="369"/>
      <c r="AY58" s="370">
        <f t="shared" si="30"/>
        <v>0</v>
      </c>
      <c r="AZ58" s="371">
        <f t="shared" si="31"/>
        <v>0</v>
      </c>
      <c r="BA58" s="375">
        <v>0</v>
      </c>
      <c r="BB58" s="364">
        <f t="shared" si="32"/>
        <v>0</v>
      </c>
      <c r="BC58" s="371" t="str">
        <f t="shared" si="33"/>
        <v>geen actie</v>
      </c>
      <c r="BD58" s="345">
        <v>59</v>
      </c>
    </row>
    <row r="59" spans="1:57" x14ac:dyDescent="0.3">
      <c r="A59" s="345">
        <v>60</v>
      </c>
      <c r="B59" s="345" t="str">
        <f t="shared" si="18"/>
        <v>v</v>
      </c>
      <c r="C59" s="382"/>
      <c r="D59" s="365"/>
      <c r="E59" s="364"/>
      <c r="F59" s="364"/>
      <c r="G59" s="364">
        <f t="shared" si="19"/>
        <v>0</v>
      </c>
      <c r="H59" s="364"/>
      <c r="I59" s="366">
        <f t="shared" si="20"/>
        <v>2019</v>
      </c>
      <c r="J59" s="367">
        <f t="shared" si="21"/>
        <v>0</v>
      </c>
      <c r="K59" s="374">
        <v>0</v>
      </c>
      <c r="L59" s="369">
        <v>1</v>
      </c>
      <c r="M59" s="369"/>
      <c r="N59" s="369"/>
      <c r="O59" s="370">
        <f t="shared" si="22"/>
        <v>0</v>
      </c>
      <c r="P59" s="369">
        <v>1</v>
      </c>
      <c r="Q59" s="369"/>
      <c r="R59" s="369"/>
      <c r="S59" s="370">
        <f t="shared" si="23"/>
        <v>0</v>
      </c>
      <c r="T59" s="369">
        <v>1</v>
      </c>
      <c r="U59" s="369"/>
      <c r="V59" s="369"/>
      <c r="W59" s="370">
        <f t="shared" si="24"/>
        <v>0</v>
      </c>
      <c r="X59" s="369">
        <v>1</v>
      </c>
      <c r="Y59" s="369"/>
      <c r="Z59" s="369"/>
      <c r="AA59" s="370">
        <f t="shared" si="25"/>
        <v>0</v>
      </c>
      <c r="AB59" s="369">
        <v>1</v>
      </c>
      <c r="AC59" s="369"/>
      <c r="AD59" s="369"/>
      <c r="AE59" s="370">
        <f t="shared" si="26"/>
        <v>0</v>
      </c>
      <c r="AF59" s="369">
        <v>1</v>
      </c>
      <c r="AG59" s="369"/>
      <c r="AH59" s="369"/>
      <c r="AI59" s="370">
        <f t="shared" si="34"/>
        <v>0</v>
      </c>
      <c r="AJ59" s="369">
        <v>1</v>
      </c>
      <c r="AK59" s="369"/>
      <c r="AL59" s="369"/>
      <c r="AM59" s="370">
        <f t="shared" si="27"/>
        <v>0</v>
      </c>
      <c r="AN59" s="369">
        <v>1</v>
      </c>
      <c r="AO59" s="369"/>
      <c r="AP59" s="369"/>
      <c r="AQ59" s="370">
        <f t="shared" si="28"/>
        <v>0</v>
      </c>
      <c r="AR59" s="369">
        <v>1</v>
      </c>
      <c r="AS59" s="369"/>
      <c r="AT59" s="369"/>
      <c r="AU59" s="370">
        <f t="shared" si="29"/>
        <v>0</v>
      </c>
      <c r="AV59" s="369">
        <v>1</v>
      </c>
      <c r="AW59" s="369"/>
      <c r="AX59" s="369"/>
      <c r="AY59" s="370">
        <f t="shared" si="30"/>
        <v>0</v>
      </c>
      <c r="AZ59" s="371">
        <f t="shared" si="31"/>
        <v>0</v>
      </c>
      <c r="BA59" s="375">
        <v>0</v>
      </c>
      <c r="BB59" s="364">
        <f t="shared" si="32"/>
        <v>0</v>
      </c>
      <c r="BC59" s="371" t="str">
        <f t="shared" si="33"/>
        <v>geen actie</v>
      </c>
      <c r="BD59" s="345">
        <v>60</v>
      </c>
      <c r="BE59" s="372"/>
    </row>
    <row r="60" spans="1:57" x14ac:dyDescent="0.3">
      <c r="A60" s="345">
        <v>61</v>
      </c>
      <c r="B60" s="345" t="str">
        <f t="shared" si="18"/>
        <v>v</v>
      </c>
      <c r="C60" s="382"/>
      <c r="D60" s="365"/>
      <c r="E60" s="364"/>
      <c r="F60" s="364"/>
      <c r="G60" s="364">
        <f t="shared" si="19"/>
        <v>0</v>
      </c>
      <c r="H60" s="364"/>
      <c r="I60" s="366">
        <f t="shared" si="20"/>
        <v>2019</v>
      </c>
      <c r="J60" s="367">
        <f t="shared" si="21"/>
        <v>0</v>
      </c>
      <c r="K60" s="374">
        <v>0</v>
      </c>
      <c r="L60" s="369">
        <v>1</v>
      </c>
      <c r="M60" s="369"/>
      <c r="N60" s="369"/>
      <c r="O60" s="370">
        <f t="shared" si="22"/>
        <v>0</v>
      </c>
      <c r="P60" s="369">
        <v>1</v>
      </c>
      <c r="Q60" s="369"/>
      <c r="R60" s="369"/>
      <c r="S60" s="370">
        <f t="shared" si="23"/>
        <v>0</v>
      </c>
      <c r="T60" s="369">
        <v>1</v>
      </c>
      <c r="U60" s="369"/>
      <c r="V60" s="369"/>
      <c r="W60" s="370">
        <f t="shared" si="24"/>
        <v>0</v>
      </c>
      <c r="X60" s="369">
        <v>1</v>
      </c>
      <c r="Y60" s="369"/>
      <c r="Z60" s="369"/>
      <c r="AA60" s="370">
        <f t="shared" si="25"/>
        <v>0</v>
      </c>
      <c r="AB60" s="369">
        <v>1</v>
      </c>
      <c r="AC60" s="369"/>
      <c r="AD60" s="369"/>
      <c r="AE60" s="370">
        <f t="shared" si="26"/>
        <v>0</v>
      </c>
      <c r="AF60" s="369">
        <v>1</v>
      </c>
      <c r="AG60" s="369"/>
      <c r="AH60" s="369"/>
      <c r="AI60" s="370">
        <f t="shared" si="34"/>
        <v>0</v>
      </c>
      <c r="AJ60" s="369">
        <v>1</v>
      </c>
      <c r="AK60" s="369"/>
      <c r="AL60" s="369"/>
      <c r="AM60" s="370">
        <f t="shared" si="27"/>
        <v>0</v>
      </c>
      <c r="AN60" s="369">
        <v>1</v>
      </c>
      <c r="AO60" s="369"/>
      <c r="AP60" s="369"/>
      <c r="AQ60" s="370">
        <f t="shared" si="28"/>
        <v>0</v>
      </c>
      <c r="AR60" s="369">
        <v>1</v>
      </c>
      <c r="AS60" s="369"/>
      <c r="AT60" s="369"/>
      <c r="AU60" s="370">
        <f t="shared" si="29"/>
        <v>0</v>
      </c>
      <c r="AV60" s="369">
        <v>1</v>
      </c>
      <c r="AW60" s="369"/>
      <c r="AX60" s="369"/>
      <c r="AY60" s="370">
        <f t="shared" si="30"/>
        <v>0</v>
      </c>
      <c r="AZ60" s="371">
        <f t="shared" si="31"/>
        <v>0</v>
      </c>
      <c r="BA60" s="375">
        <v>0</v>
      </c>
      <c r="BB60" s="364">
        <f t="shared" si="32"/>
        <v>0</v>
      </c>
      <c r="BC60" s="371" t="str">
        <f t="shared" si="33"/>
        <v>geen actie</v>
      </c>
      <c r="BD60" s="345">
        <v>61</v>
      </c>
    </row>
    <row r="61" spans="1:57" x14ac:dyDescent="0.3">
      <c r="A61" s="345">
        <v>62</v>
      </c>
      <c r="B61" s="345" t="str">
        <f t="shared" si="18"/>
        <v>v</v>
      </c>
      <c r="C61" s="382"/>
      <c r="D61" s="365"/>
      <c r="E61" s="364"/>
      <c r="F61" s="364"/>
      <c r="G61" s="364">
        <f t="shared" si="19"/>
        <v>0</v>
      </c>
      <c r="H61" s="364"/>
      <c r="I61" s="366">
        <f t="shared" si="20"/>
        <v>2019</v>
      </c>
      <c r="J61" s="367">
        <f t="shared" si="21"/>
        <v>0</v>
      </c>
      <c r="K61" s="374">
        <v>0</v>
      </c>
      <c r="L61" s="369">
        <v>1</v>
      </c>
      <c r="M61" s="369"/>
      <c r="N61" s="369"/>
      <c r="O61" s="370">
        <f t="shared" si="22"/>
        <v>0</v>
      </c>
      <c r="P61" s="369">
        <v>1</v>
      </c>
      <c r="Q61" s="369"/>
      <c r="R61" s="369"/>
      <c r="S61" s="370">
        <f t="shared" si="23"/>
        <v>0</v>
      </c>
      <c r="T61" s="369">
        <v>1</v>
      </c>
      <c r="U61" s="369"/>
      <c r="V61" s="369"/>
      <c r="W61" s="370">
        <f t="shared" si="24"/>
        <v>0</v>
      </c>
      <c r="X61" s="369">
        <v>1</v>
      </c>
      <c r="Y61" s="369"/>
      <c r="Z61" s="369"/>
      <c r="AA61" s="370">
        <f t="shared" si="25"/>
        <v>0</v>
      </c>
      <c r="AB61" s="369">
        <v>1</v>
      </c>
      <c r="AC61" s="369"/>
      <c r="AD61" s="369"/>
      <c r="AE61" s="370">
        <f t="shared" si="26"/>
        <v>0</v>
      </c>
      <c r="AF61" s="369">
        <v>1</v>
      </c>
      <c r="AG61" s="369"/>
      <c r="AH61" s="369"/>
      <c r="AI61" s="370">
        <f t="shared" si="34"/>
        <v>0</v>
      </c>
      <c r="AJ61" s="369">
        <v>1</v>
      </c>
      <c r="AK61" s="369"/>
      <c r="AL61" s="369"/>
      <c r="AM61" s="370">
        <f t="shared" si="27"/>
        <v>0</v>
      </c>
      <c r="AN61" s="369">
        <v>1</v>
      </c>
      <c r="AO61" s="369"/>
      <c r="AP61" s="369"/>
      <c r="AQ61" s="370">
        <f t="shared" si="28"/>
        <v>0</v>
      </c>
      <c r="AR61" s="369">
        <v>1</v>
      </c>
      <c r="AS61" s="369"/>
      <c r="AT61" s="369"/>
      <c r="AU61" s="370">
        <f t="shared" si="29"/>
        <v>0</v>
      </c>
      <c r="AV61" s="369">
        <v>1</v>
      </c>
      <c r="AW61" s="369"/>
      <c r="AX61" s="369"/>
      <c r="AY61" s="370">
        <f t="shared" si="30"/>
        <v>0</v>
      </c>
      <c r="AZ61" s="371">
        <f t="shared" si="31"/>
        <v>0</v>
      </c>
      <c r="BA61" s="375">
        <v>0</v>
      </c>
      <c r="BB61" s="364">
        <f t="shared" si="32"/>
        <v>0</v>
      </c>
      <c r="BC61" s="371" t="str">
        <f t="shared" si="33"/>
        <v>geen actie</v>
      </c>
      <c r="BD61" s="345">
        <v>62</v>
      </c>
    </row>
    <row r="62" spans="1:57" x14ac:dyDescent="0.3">
      <c r="A62" s="345">
        <v>63</v>
      </c>
      <c r="B62" s="345" t="str">
        <f t="shared" si="18"/>
        <v>v</v>
      </c>
      <c r="C62" s="382"/>
      <c r="D62" s="365"/>
      <c r="E62" s="364"/>
      <c r="F62" s="364"/>
      <c r="G62" s="364">
        <f t="shared" si="19"/>
        <v>0</v>
      </c>
      <c r="H62" s="364"/>
      <c r="I62" s="366">
        <f t="shared" si="20"/>
        <v>2019</v>
      </c>
      <c r="J62" s="367">
        <f t="shared" si="21"/>
        <v>0</v>
      </c>
      <c r="K62" s="374">
        <v>0</v>
      </c>
      <c r="L62" s="369">
        <v>1</v>
      </c>
      <c r="M62" s="369"/>
      <c r="N62" s="369"/>
      <c r="O62" s="370">
        <f t="shared" si="22"/>
        <v>0</v>
      </c>
      <c r="P62" s="369">
        <v>1</v>
      </c>
      <c r="Q62" s="369"/>
      <c r="R62" s="369"/>
      <c r="S62" s="370">
        <f t="shared" si="23"/>
        <v>0</v>
      </c>
      <c r="T62" s="369">
        <v>1</v>
      </c>
      <c r="U62" s="369"/>
      <c r="V62" s="369"/>
      <c r="W62" s="370">
        <f t="shared" si="24"/>
        <v>0</v>
      </c>
      <c r="X62" s="369">
        <v>1</v>
      </c>
      <c r="Y62" s="369"/>
      <c r="Z62" s="369"/>
      <c r="AA62" s="370">
        <f t="shared" si="25"/>
        <v>0</v>
      </c>
      <c r="AB62" s="369">
        <v>1</v>
      </c>
      <c r="AC62" s="369"/>
      <c r="AD62" s="369"/>
      <c r="AE62" s="370">
        <f t="shared" si="26"/>
        <v>0</v>
      </c>
      <c r="AF62" s="369">
        <v>1</v>
      </c>
      <c r="AG62" s="369"/>
      <c r="AH62" s="369"/>
      <c r="AI62" s="370">
        <f t="shared" si="34"/>
        <v>0</v>
      </c>
      <c r="AJ62" s="369">
        <v>1</v>
      </c>
      <c r="AK62" s="369"/>
      <c r="AL62" s="369"/>
      <c r="AM62" s="370">
        <f t="shared" si="27"/>
        <v>0</v>
      </c>
      <c r="AN62" s="369">
        <v>1</v>
      </c>
      <c r="AO62" s="369"/>
      <c r="AP62" s="369"/>
      <c r="AQ62" s="370">
        <f t="shared" si="28"/>
        <v>0</v>
      </c>
      <c r="AR62" s="369">
        <v>1</v>
      </c>
      <c r="AS62" s="369"/>
      <c r="AT62" s="369"/>
      <c r="AU62" s="370">
        <f t="shared" si="29"/>
        <v>0</v>
      </c>
      <c r="AV62" s="369">
        <v>1</v>
      </c>
      <c r="AW62" s="369"/>
      <c r="AX62" s="369"/>
      <c r="AY62" s="370">
        <f t="shared" si="30"/>
        <v>0</v>
      </c>
      <c r="AZ62" s="371">
        <f t="shared" si="31"/>
        <v>0</v>
      </c>
      <c r="BA62" s="375">
        <v>0</v>
      </c>
      <c r="BB62" s="364">
        <f t="shared" si="32"/>
        <v>0</v>
      </c>
      <c r="BC62" s="371" t="str">
        <f t="shared" si="33"/>
        <v>geen actie</v>
      </c>
      <c r="BD62" s="345">
        <v>63</v>
      </c>
    </row>
    <row r="63" spans="1:57" x14ac:dyDescent="0.3">
      <c r="A63" s="345">
        <v>64</v>
      </c>
      <c r="B63" s="345" t="str">
        <f t="shared" si="18"/>
        <v>v</v>
      </c>
      <c r="C63" s="382"/>
      <c r="D63" s="365"/>
      <c r="E63" s="364"/>
      <c r="F63" s="364"/>
      <c r="G63" s="364">
        <f t="shared" si="19"/>
        <v>0</v>
      </c>
      <c r="H63" s="364"/>
      <c r="I63" s="366">
        <f t="shared" si="20"/>
        <v>2019</v>
      </c>
      <c r="J63" s="367">
        <f t="shared" si="21"/>
        <v>0</v>
      </c>
      <c r="K63" s="374">
        <v>0</v>
      </c>
      <c r="L63" s="369">
        <v>1</v>
      </c>
      <c r="M63" s="369"/>
      <c r="N63" s="369"/>
      <c r="O63" s="370">
        <f t="shared" si="22"/>
        <v>0</v>
      </c>
      <c r="P63" s="369">
        <v>1</v>
      </c>
      <c r="Q63" s="369"/>
      <c r="R63" s="369"/>
      <c r="S63" s="370">
        <f t="shared" si="23"/>
        <v>0</v>
      </c>
      <c r="T63" s="369">
        <v>1</v>
      </c>
      <c r="U63" s="369"/>
      <c r="V63" s="369"/>
      <c r="W63" s="370">
        <f t="shared" si="24"/>
        <v>0</v>
      </c>
      <c r="X63" s="369">
        <v>1</v>
      </c>
      <c r="Y63" s="369"/>
      <c r="Z63" s="369"/>
      <c r="AA63" s="370">
        <f t="shared" si="25"/>
        <v>0</v>
      </c>
      <c r="AB63" s="369">
        <v>1</v>
      </c>
      <c r="AC63" s="369"/>
      <c r="AD63" s="369"/>
      <c r="AE63" s="370">
        <f t="shared" si="26"/>
        <v>0</v>
      </c>
      <c r="AF63" s="369">
        <v>1</v>
      </c>
      <c r="AG63" s="369"/>
      <c r="AH63" s="369"/>
      <c r="AI63" s="370">
        <f t="shared" si="34"/>
        <v>0</v>
      </c>
      <c r="AJ63" s="369">
        <v>1</v>
      </c>
      <c r="AK63" s="369"/>
      <c r="AL63" s="369"/>
      <c r="AM63" s="370">
        <f t="shared" si="27"/>
        <v>0</v>
      </c>
      <c r="AN63" s="369">
        <v>1</v>
      </c>
      <c r="AO63" s="369"/>
      <c r="AP63" s="369"/>
      <c r="AQ63" s="370">
        <f t="shared" si="28"/>
        <v>0</v>
      </c>
      <c r="AR63" s="369">
        <v>1</v>
      </c>
      <c r="AS63" s="369"/>
      <c r="AT63" s="369"/>
      <c r="AU63" s="370">
        <f t="shared" si="29"/>
        <v>0</v>
      </c>
      <c r="AV63" s="369">
        <v>1</v>
      </c>
      <c r="AW63" s="369"/>
      <c r="AX63" s="369"/>
      <c r="AY63" s="370">
        <f t="shared" si="30"/>
        <v>0</v>
      </c>
      <c r="AZ63" s="371">
        <f t="shared" si="31"/>
        <v>0</v>
      </c>
      <c r="BA63" s="375">
        <v>0</v>
      </c>
      <c r="BB63" s="364">
        <f t="shared" si="32"/>
        <v>0</v>
      </c>
      <c r="BC63" s="371" t="str">
        <f t="shared" si="33"/>
        <v>geen actie</v>
      </c>
      <c r="BD63" s="345">
        <v>64</v>
      </c>
    </row>
    <row r="64" spans="1:57" x14ac:dyDescent="0.3">
      <c r="A64" s="345">
        <v>65</v>
      </c>
      <c r="B64" s="345" t="str">
        <f t="shared" si="18"/>
        <v>v</v>
      </c>
      <c r="C64" s="382"/>
      <c r="D64" s="365"/>
      <c r="E64" s="364"/>
      <c r="F64" s="364"/>
      <c r="G64" s="364">
        <f t="shared" si="19"/>
        <v>0</v>
      </c>
      <c r="H64" s="364"/>
      <c r="I64" s="366">
        <f t="shared" si="20"/>
        <v>2019</v>
      </c>
      <c r="J64" s="367">
        <f t="shared" si="21"/>
        <v>0</v>
      </c>
      <c r="K64" s="374">
        <v>0</v>
      </c>
      <c r="L64" s="369">
        <v>1</v>
      </c>
      <c r="M64" s="369"/>
      <c r="N64" s="369"/>
      <c r="O64" s="370">
        <f t="shared" si="22"/>
        <v>0</v>
      </c>
      <c r="P64" s="369">
        <v>1</v>
      </c>
      <c r="Q64" s="369"/>
      <c r="R64" s="369"/>
      <c r="S64" s="370">
        <f t="shared" si="23"/>
        <v>0</v>
      </c>
      <c r="T64" s="369">
        <v>1</v>
      </c>
      <c r="U64" s="369"/>
      <c r="V64" s="369"/>
      <c r="W64" s="370">
        <f t="shared" si="24"/>
        <v>0</v>
      </c>
      <c r="X64" s="369">
        <v>1</v>
      </c>
      <c r="Y64" s="369"/>
      <c r="Z64" s="369"/>
      <c r="AA64" s="370">
        <f t="shared" si="25"/>
        <v>0</v>
      </c>
      <c r="AB64" s="369">
        <v>1</v>
      </c>
      <c r="AC64" s="369"/>
      <c r="AD64" s="369"/>
      <c r="AE64" s="370">
        <f t="shared" si="26"/>
        <v>0</v>
      </c>
      <c r="AF64" s="369">
        <v>1</v>
      </c>
      <c r="AG64" s="369"/>
      <c r="AH64" s="369"/>
      <c r="AI64" s="370">
        <f t="shared" si="34"/>
        <v>0</v>
      </c>
      <c r="AJ64" s="369">
        <v>1</v>
      </c>
      <c r="AK64" s="369"/>
      <c r="AL64" s="369"/>
      <c r="AM64" s="370">
        <f t="shared" si="27"/>
        <v>0</v>
      </c>
      <c r="AN64" s="369">
        <v>1</v>
      </c>
      <c r="AO64" s="369"/>
      <c r="AP64" s="369"/>
      <c r="AQ64" s="370">
        <f t="shared" si="28"/>
        <v>0</v>
      </c>
      <c r="AR64" s="369">
        <v>1</v>
      </c>
      <c r="AS64" s="369"/>
      <c r="AT64" s="369"/>
      <c r="AU64" s="370">
        <f t="shared" si="29"/>
        <v>0</v>
      </c>
      <c r="AV64" s="369">
        <v>1</v>
      </c>
      <c r="AW64" s="369"/>
      <c r="AX64" s="369"/>
      <c r="AY64" s="370">
        <f t="shared" si="30"/>
        <v>0</v>
      </c>
      <c r="AZ64" s="371">
        <f t="shared" si="31"/>
        <v>0</v>
      </c>
      <c r="BA64" s="375">
        <v>0</v>
      </c>
      <c r="BB64" s="364">
        <f t="shared" si="32"/>
        <v>0</v>
      </c>
      <c r="BC64" s="371" t="str">
        <f t="shared" si="33"/>
        <v>geen actie</v>
      </c>
      <c r="BD64" s="345">
        <v>65</v>
      </c>
    </row>
    <row r="65" spans="1:57" x14ac:dyDescent="0.3">
      <c r="A65" s="345">
        <v>66</v>
      </c>
      <c r="B65" s="345" t="str">
        <f t="shared" si="18"/>
        <v>v</v>
      </c>
      <c r="C65" s="382"/>
      <c r="D65" s="365"/>
      <c r="E65" s="364"/>
      <c r="F65" s="364"/>
      <c r="G65" s="364">
        <f t="shared" si="19"/>
        <v>0</v>
      </c>
      <c r="H65" s="364"/>
      <c r="I65" s="366">
        <f t="shared" si="20"/>
        <v>2019</v>
      </c>
      <c r="J65" s="367">
        <f t="shared" si="21"/>
        <v>0</v>
      </c>
      <c r="K65" s="374">
        <v>0</v>
      </c>
      <c r="L65" s="369">
        <v>1</v>
      </c>
      <c r="M65" s="369"/>
      <c r="N65" s="369"/>
      <c r="O65" s="370">
        <f t="shared" si="22"/>
        <v>0</v>
      </c>
      <c r="P65" s="369">
        <v>1</v>
      </c>
      <c r="Q65" s="369"/>
      <c r="R65" s="369"/>
      <c r="S65" s="370">
        <f t="shared" si="23"/>
        <v>0</v>
      </c>
      <c r="T65" s="369">
        <v>1</v>
      </c>
      <c r="U65" s="369"/>
      <c r="V65" s="369"/>
      <c r="W65" s="370">
        <f t="shared" si="24"/>
        <v>0</v>
      </c>
      <c r="X65" s="369">
        <v>1</v>
      </c>
      <c r="Y65" s="369"/>
      <c r="Z65" s="369"/>
      <c r="AA65" s="370">
        <f t="shared" si="25"/>
        <v>0</v>
      </c>
      <c r="AB65" s="369">
        <v>1</v>
      </c>
      <c r="AC65" s="369"/>
      <c r="AD65" s="369"/>
      <c r="AE65" s="370">
        <f t="shared" si="26"/>
        <v>0</v>
      </c>
      <c r="AF65" s="369">
        <v>1</v>
      </c>
      <c r="AG65" s="369"/>
      <c r="AH65" s="369"/>
      <c r="AI65" s="370">
        <f t="shared" si="34"/>
        <v>0</v>
      </c>
      <c r="AJ65" s="369">
        <v>1</v>
      </c>
      <c r="AK65" s="369"/>
      <c r="AL65" s="369"/>
      <c r="AM65" s="370">
        <f t="shared" si="27"/>
        <v>0</v>
      </c>
      <c r="AN65" s="369">
        <v>1</v>
      </c>
      <c r="AO65" s="369"/>
      <c r="AP65" s="369"/>
      <c r="AQ65" s="370">
        <f t="shared" si="28"/>
        <v>0</v>
      </c>
      <c r="AR65" s="369">
        <v>1</v>
      </c>
      <c r="AS65" s="369"/>
      <c r="AT65" s="369"/>
      <c r="AU65" s="370">
        <f t="shared" si="29"/>
        <v>0</v>
      </c>
      <c r="AV65" s="369">
        <v>1</v>
      </c>
      <c r="AW65" s="369"/>
      <c r="AX65" s="369"/>
      <c r="AY65" s="370">
        <f t="shared" si="30"/>
        <v>0</v>
      </c>
      <c r="AZ65" s="371">
        <v>0</v>
      </c>
      <c r="BA65" s="375">
        <v>0</v>
      </c>
      <c r="BB65" s="364">
        <f t="shared" si="32"/>
        <v>0</v>
      </c>
      <c r="BC65" s="371" t="str">
        <f t="shared" si="33"/>
        <v>geen actie</v>
      </c>
      <c r="BD65" s="345">
        <v>66</v>
      </c>
      <c r="BE65" s="372"/>
    </row>
    <row r="66" spans="1:57" ht="13.95" customHeight="1" x14ac:dyDescent="0.3">
      <c r="A66" s="345">
        <v>67</v>
      </c>
      <c r="B66" s="345" t="str">
        <f t="shared" ref="B66:B97" si="35">IF(A66=BD66,"v","x")</f>
        <v>v</v>
      </c>
      <c r="C66" s="382"/>
      <c r="D66" s="365"/>
      <c r="E66" s="364"/>
      <c r="F66" s="364"/>
      <c r="G66" s="364">
        <f t="shared" ref="G66:G97" si="36">SUM(K66+O66+S66+W66+AA66+AE66+AI66+AM66+AQ66+AU66+AY66)</f>
        <v>0</v>
      </c>
      <c r="H66" s="364"/>
      <c r="I66" s="366">
        <f t="shared" ref="I66:I97" si="37">2019-H66</f>
        <v>2019</v>
      </c>
      <c r="J66" s="367">
        <f t="shared" ref="J66:J97" si="38">G66-K66</f>
        <v>0</v>
      </c>
      <c r="K66" s="374">
        <v>0</v>
      </c>
      <c r="L66" s="369">
        <v>1</v>
      </c>
      <c r="M66" s="369"/>
      <c r="N66" s="369"/>
      <c r="O66" s="370">
        <f t="shared" ref="O66:O97" si="39">SUM(M66*10+N66)/L66*10</f>
        <v>0</v>
      </c>
      <c r="P66" s="369">
        <v>1</v>
      </c>
      <c r="Q66" s="369"/>
      <c r="R66" s="369"/>
      <c r="S66" s="370">
        <f t="shared" ref="S66:S97" si="40">SUM(Q66*10+R66)/P66*10</f>
        <v>0</v>
      </c>
      <c r="T66" s="369">
        <v>1</v>
      </c>
      <c r="U66" s="369"/>
      <c r="V66" s="369"/>
      <c r="W66" s="370">
        <f t="shared" ref="W66:W97" si="41">SUM(U66*10+V66)/T66*10</f>
        <v>0</v>
      </c>
      <c r="X66" s="369">
        <v>1</v>
      </c>
      <c r="Y66" s="369"/>
      <c r="Z66" s="369"/>
      <c r="AA66" s="370">
        <f t="shared" ref="AA66:AA97" si="42">SUM(Y66*10+Z66)/X66*10</f>
        <v>0</v>
      </c>
      <c r="AB66" s="369">
        <v>1</v>
      </c>
      <c r="AC66" s="369"/>
      <c r="AD66" s="369"/>
      <c r="AE66" s="370">
        <f t="shared" ref="AE66:AE97" si="43">SUM(AC66*10+AD66)/AB66*10</f>
        <v>0</v>
      </c>
      <c r="AF66" s="369">
        <v>1</v>
      </c>
      <c r="AG66" s="369"/>
      <c r="AH66" s="369"/>
      <c r="AI66" s="370">
        <f t="shared" si="34"/>
        <v>0</v>
      </c>
      <c r="AJ66" s="369">
        <v>1</v>
      </c>
      <c r="AK66" s="369"/>
      <c r="AL66" s="369"/>
      <c r="AM66" s="370">
        <f t="shared" ref="AM66:AM97" si="44">SUM(AK66*10+AL66)/AJ66*10</f>
        <v>0</v>
      </c>
      <c r="AN66" s="369">
        <v>1</v>
      </c>
      <c r="AO66" s="369"/>
      <c r="AP66" s="369"/>
      <c r="AQ66" s="370">
        <f t="shared" ref="AQ66:AQ97" si="45">SUM(AO66*10+AP66)/AN66*10</f>
        <v>0</v>
      </c>
      <c r="AR66" s="369">
        <v>1</v>
      </c>
      <c r="AS66" s="369"/>
      <c r="AT66" s="369"/>
      <c r="AU66" s="370">
        <f t="shared" ref="AU66:AU97" si="46">SUM(AS66*10+AT66)/AR66*10</f>
        <v>0</v>
      </c>
      <c r="AV66" s="369">
        <v>1</v>
      </c>
      <c r="AW66" s="369"/>
      <c r="AX66" s="369"/>
      <c r="AY66" s="370">
        <f t="shared" ref="AY66:AY97" si="47">SUM(AW66*10+AX66)/AV66*10</f>
        <v>0</v>
      </c>
      <c r="AZ66" s="371">
        <f t="shared" ref="AZ66:AZ71" si="48">IF(G66&lt;250,0,IF(G66&lt;500,250,IF(G66&lt;750,"500",IF(G66&lt;1000,750,IF(G66&lt;1500,1000,IF(G66&lt;2000,1500,IF(G66&lt;2500,2000,IF(G66&lt;3000,2500,3000))))))))</f>
        <v>0</v>
      </c>
      <c r="BA66" s="375">
        <v>0</v>
      </c>
      <c r="BB66" s="364">
        <f t="shared" ref="BB66:BB97" si="49">AZ66-BA66</f>
        <v>0</v>
      </c>
      <c r="BC66" s="371" t="str">
        <f t="shared" ref="BC66:BC97" si="50">IF(BB66=0,"geen actie",CONCATENATE("diploma uitschrijven: ",AZ66," punten"))</f>
        <v>geen actie</v>
      </c>
      <c r="BD66" s="345">
        <v>67</v>
      </c>
    </row>
    <row r="67" spans="1:57" x14ac:dyDescent="0.3">
      <c r="A67" s="345">
        <v>68</v>
      </c>
      <c r="B67" s="345" t="str">
        <f t="shared" si="35"/>
        <v>v</v>
      </c>
      <c r="C67" s="382"/>
      <c r="D67" s="365"/>
      <c r="E67" s="364"/>
      <c r="F67" s="364"/>
      <c r="G67" s="364">
        <f t="shared" si="36"/>
        <v>0</v>
      </c>
      <c r="H67" s="364"/>
      <c r="I67" s="366">
        <f t="shared" si="37"/>
        <v>2019</v>
      </c>
      <c r="J67" s="367">
        <f t="shared" si="38"/>
        <v>0</v>
      </c>
      <c r="K67" s="374">
        <v>0</v>
      </c>
      <c r="L67" s="369">
        <v>1</v>
      </c>
      <c r="M67" s="369"/>
      <c r="N67" s="369"/>
      <c r="O67" s="370">
        <f t="shared" si="39"/>
        <v>0</v>
      </c>
      <c r="P67" s="369">
        <v>1</v>
      </c>
      <c r="Q67" s="369"/>
      <c r="R67" s="369"/>
      <c r="S67" s="370">
        <f t="shared" si="40"/>
        <v>0</v>
      </c>
      <c r="T67" s="369">
        <v>1</v>
      </c>
      <c r="U67" s="369"/>
      <c r="V67" s="369"/>
      <c r="W67" s="370">
        <f t="shared" si="41"/>
        <v>0</v>
      </c>
      <c r="X67" s="369">
        <v>1</v>
      </c>
      <c r="Y67" s="369"/>
      <c r="Z67" s="369"/>
      <c r="AA67" s="370">
        <f t="shared" si="42"/>
        <v>0</v>
      </c>
      <c r="AB67" s="369">
        <v>1</v>
      </c>
      <c r="AC67" s="369"/>
      <c r="AD67" s="369"/>
      <c r="AE67" s="370">
        <f t="shared" si="43"/>
        <v>0</v>
      </c>
      <c r="AF67" s="369">
        <v>1</v>
      </c>
      <c r="AG67" s="369"/>
      <c r="AH67" s="369"/>
      <c r="AI67" s="370">
        <f t="shared" si="34"/>
        <v>0</v>
      </c>
      <c r="AJ67" s="369">
        <v>1</v>
      </c>
      <c r="AK67" s="369"/>
      <c r="AL67" s="369"/>
      <c r="AM67" s="370">
        <f t="shared" si="44"/>
        <v>0</v>
      </c>
      <c r="AN67" s="369">
        <v>1</v>
      </c>
      <c r="AO67" s="369"/>
      <c r="AP67" s="369"/>
      <c r="AQ67" s="370">
        <f t="shared" si="45"/>
        <v>0</v>
      </c>
      <c r="AR67" s="369">
        <v>1</v>
      </c>
      <c r="AS67" s="369"/>
      <c r="AT67" s="369"/>
      <c r="AU67" s="370">
        <f t="shared" si="46"/>
        <v>0</v>
      </c>
      <c r="AV67" s="369">
        <v>1</v>
      </c>
      <c r="AW67" s="369"/>
      <c r="AX67" s="369"/>
      <c r="AY67" s="370">
        <f t="shared" si="47"/>
        <v>0</v>
      </c>
      <c r="AZ67" s="371">
        <f t="shared" si="48"/>
        <v>0</v>
      </c>
      <c r="BA67" s="375">
        <v>0</v>
      </c>
      <c r="BB67" s="364">
        <f t="shared" si="49"/>
        <v>0</v>
      </c>
      <c r="BC67" s="371" t="str">
        <f t="shared" si="50"/>
        <v>geen actie</v>
      </c>
      <c r="BD67" s="345">
        <v>68</v>
      </c>
    </row>
    <row r="68" spans="1:57" x14ac:dyDescent="0.3">
      <c r="A68" s="345">
        <v>69</v>
      </c>
      <c r="B68" s="345" t="str">
        <f t="shared" si="35"/>
        <v>v</v>
      </c>
      <c r="C68" s="382"/>
      <c r="D68" s="365"/>
      <c r="E68" s="364"/>
      <c r="F68" s="364"/>
      <c r="G68" s="364">
        <f t="shared" si="36"/>
        <v>0</v>
      </c>
      <c r="H68" s="364"/>
      <c r="I68" s="366">
        <f t="shared" si="37"/>
        <v>2019</v>
      </c>
      <c r="J68" s="367">
        <f t="shared" si="38"/>
        <v>0</v>
      </c>
      <c r="K68" s="374">
        <v>0</v>
      </c>
      <c r="L68" s="369">
        <v>1</v>
      </c>
      <c r="M68" s="369"/>
      <c r="N68" s="369"/>
      <c r="O68" s="370">
        <f t="shared" si="39"/>
        <v>0</v>
      </c>
      <c r="P68" s="369">
        <v>1</v>
      </c>
      <c r="Q68" s="369"/>
      <c r="R68" s="369"/>
      <c r="S68" s="370">
        <f t="shared" si="40"/>
        <v>0</v>
      </c>
      <c r="T68" s="369">
        <v>1</v>
      </c>
      <c r="U68" s="369"/>
      <c r="V68" s="369"/>
      <c r="W68" s="370">
        <f t="shared" si="41"/>
        <v>0</v>
      </c>
      <c r="X68" s="369">
        <v>1</v>
      </c>
      <c r="Y68" s="369"/>
      <c r="Z68" s="369"/>
      <c r="AA68" s="370">
        <f t="shared" si="42"/>
        <v>0</v>
      </c>
      <c r="AB68" s="369">
        <v>1</v>
      </c>
      <c r="AC68" s="369"/>
      <c r="AD68" s="369"/>
      <c r="AE68" s="370">
        <f t="shared" si="43"/>
        <v>0</v>
      </c>
      <c r="AF68" s="369">
        <v>1</v>
      </c>
      <c r="AG68" s="369"/>
      <c r="AH68" s="369"/>
      <c r="AI68" s="370">
        <f t="shared" si="34"/>
        <v>0</v>
      </c>
      <c r="AJ68" s="369">
        <v>1</v>
      </c>
      <c r="AK68" s="369"/>
      <c r="AL68" s="369"/>
      <c r="AM68" s="370">
        <f t="shared" si="44"/>
        <v>0</v>
      </c>
      <c r="AN68" s="369">
        <v>1</v>
      </c>
      <c r="AO68" s="369"/>
      <c r="AP68" s="369"/>
      <c r="AQ68" s="370">
        <f t="shared" si="45"/>
        <v>0</v>
      </c>
      <c r="AR68" s="369">
        <v>1</v>
      </c>
      <c r="AS68" s="369"/>
      <c r="AT68" s="369"/>
      <c r="AU68" s="370">
        <f t="shared" si="46"/>
        <v>0</v>
      </c>
      <c r="AV68" s="369">
        <v>1</v>
      </c>
      <c r="AW68" s="369"/>
      <c r="AX68" s="369"/>
      <c r="AY68" s="370">
        <f t="shared" si="47"/>
        <v>0</v>
      </c>
      <c r="AZ68" s="371">
        <f t="shared" si="48"/>
        <v>0</v>
      </c>
      <c r="BA68" s="375">
        <v>0</v>
      </c>
      <c r="BB68" s="364">
        <f t="shared" si="49"/>
        <v>0</v>
      </c>
      <c r="BC68" s="371" t="str">
        <f t="shared" si="50"/>
        <v>geen actie</v>
      </c>
      <c r="BD68" s="345">
        <v>69</v>
      </c>
    </row>
    <row r="69" spans="1:57" ht="15.45" customHeight="1" x14ac:dyDescent="0.3">
      <c r="A69" s="345">
        <v>70</v>
      </c>
      <c r="B69" s="345" t="str">
        <f t="shared" si="35"/>
        <v>v</v>
      </c>
      <c r="C69" s="382"/>
      <c r="D69" s="365"/>
      <c r="E69" s="364"/>
      <c r="F69" s="364"/>
      <c r="G69" s="364">
        <f t="shared" si="36"/>
        <v>0</v>
      </c>
      <c r="H69" s="364"/>
      <c r="I69" s="366">
        <f t="shared" si="37"/>
        <v>2019</v>
      </c>
      <c r="J69" s="367">
        <f t="shared" si="38"/>
        <v>0</v>
      </c>
      <c r="K69" s="374">
        <v>0</v>
      </c>
      <c r="L69" s="369">
        <v>1</v>
      </c>
      <c r="M69" s="369"/>
      <c r="N69" s="369"/>
      <c r="O69" s="370">
        <f t="shared" si="39"/>
        <v>0</v>
      </c>
      <c r="P69" s="369">
        <v>1</v>
      </c>
      <c r="Q69" s="369"/>
      <c r="R69" s="369"/>
      <c r="S69" s="370">
        <f t="shared" si="40"/>
        <v>0</v>
      </c>
      <c r="T69" s="369">
        <v>1</v>
      </c>
      <c r="U69" s="369"/>
      <c r="V69" s="369"/>
      <c r="W69" s="370">
        <f t="shared" si="41"/>
        <v>0</v>
      </c>
      <c r="X69" s="369">
        <v>1</v>
      </c>
      <c r="Y69" s="369"/>
      <c r="Z69" s="369"/>
      <c r="AA69" s="370">
        <f t="shared" si="42"/>
        <v>0</v>
      </c>
      <c r="AB69" s="369">
        <v>1</v>
      </c>
      <c r="AC69" s="369"/>
      <c r="AD69" s="369"/>
      <c r="AE69" s="370">
        <f t="shared" si="43"/>
        <v>0</v>
      </c>
      <c r="AF69" s="369">
        <v>1</v>
      </c>
      <c r="AG69" s="369"/>
      <c r="AH69" s="369"/>
      <c r="AI69" s="370">
        <f t="shared" si="34"/>
        <v>0</v>
      </c>
      <c r="AJ69" s="369">
        <v>1</v>
      </c>
      <c r="AK69" s="369"/>
      <c r="AL69" s="369"/>
      <c r="AM69" s="370">
        <f t="shared" si="44"/>
        <v>0</v>
      </c>
      <c r="AN69" s="369">
        <v>1</v>
      </c>
      <c r="AO69" s="369"/>
      <c r="AP69" s="369"/>
      <c r="AQ69" s="370">
        <f t="shared" si="45"/>
        <v>0</v>
      </c>
      <c r="AR69" s="369">
        <v>1</v>
      </c>
      <c r="AS69" s="369"/>
      <c r="AT69" s="369"/>
      <c r="AU69" s="370">
        <f t="shared" si="46"/>
        <v>0</v>
      </c>
      <c r="AV69" s="369">
        <v>1</v>
      </c>
      <c r="AW69" s="369"/>
      <c r="AX69" s="369"/>
      <c r="AY69" s="370">
        <f t="shared" si="47"/>
        <v>0</v>
      </c>
      <c r="AZ69" s="371">
        <f t="shared" si="48"/>
        <v>0</v>
      </c>
      <c r="BA69" s="375">
        <v>0</v>
      </c>
      <c r="BB69" s="364">
        <f t="shared" si="49"/>
        <v>0</v>
      </c>
      <c r="BC69" s="371" t="str">
        <f t="shared" si="50"/>
        <v>geen actie</v>
      </c>
      <c r="BD69" s="345">
        <v>70</v>
      </c>
    </row>
    <row r="70" spans="1:57" x14ac:dyDescent="0.3">
      <c r="A70" s="345">
        <v>71</v>
      </c>
      <c r="B70" s="345" t="str">
        <f t="shared" si="35"/>
        <v>v</v>
      </c>
      <c r="C70" s="382"/>
      <c r="D70" s="365"/>
      <c r="E70" s="364"/>
      <c r="F70" s="364"/>
      <c r="G70" s="364">
        <f t="shared" si="36"/>
        <v>0</v>
      </c>
      <c r="H70" s="364"/>
      <c r="I70" s="366">
        <f t="shared" si="37"/>
        <v>2019</v>
      </c>
      <c r="J70" s="367">
        <f t="shared" si="38"/>
        <v>0</v>
      </c>
      <c r="K70" s="374">
        <v>0</v>
      </c>
      <c r="L70" s="369">
        <v>1</v>
      </c>
      <c r="M70" s="369"/>
      <c r="N70" s="369"/>
      <c r="O70" s="370">
        <f t="shared" si="39"/>
        <v>0</v>
      </c>
      <c r="P70" s="369">
        <v>1</v>
      </c>
      <c r="Q70" s="369"/>
      <c r="R70" s="369"/>
      <c r="S70" s="370">
        <f t="shared" si="40"/>
        <v>0</v>
      </c>
      <c r="T70" s="369">
        <v>1</v>
      </c>
      <c r="U70" s="369"/>
      <c r="V70" s="369"/>
      <c r="W70" s="370">
        <f t="shared" si="41"/>
        <v>0</v>
      </c>
      <c r="X70" s="369">
        <v>1</v>
      </c>
      <c r="Y70" s="369"/>
      <c r="Z70" s="369"/>
      <c r="AA70" s="370">
        <f t="shared" si="42"/>
        <v>0</v>
      </c>
      <c r="AB70" s="369">
        <v>1</v>
      </c>
      <c r="AC70" s="369"/>
      <c r="AD70" s="369"/>
      <c r="AE70" s="370">
        <f t="shared" si="43"/>
        <v>0</v>
      </c>
      <c r="AF70" s="369">
        <v>1</v>
      </c>
      <c r="AG70" s="369"/>
      <c r="AH70" s="369"/>
      <c r="AI70" s="370">
        <f t="shared" si="34"/>
        <v>0</v>
      </c>
      <c r="AJ70" s="369">
        <v>1</v>
      </c>
      <c r="AK70" s="369"/>
      <c r="AL70" s="369"/>
      <c r="AM70" s="370">
        <f t="shared" si="44"/>
        <v>0</v>
      </c>
      <c r="AN70" s="369">
        <v>1</v>
      </c>
      <c r="AO70" s="369"/>
      <c r="AP70" s="369"/>
      <c r="AQ70" s="370">
        <f t="shared" si="45"/>
        <v>0</v>
      </c>
      <c r="AR70" s="369">
        <v>1</v>
      </c>
      <c r="AS70" s="369"/>
      <c r="AT70" s="369"/>
      <c r="AU70" s="370">
        <f t="shared" si="46"/>
        <v>0</v>
      </c>
      <c r="AV70" s="369">
        <v>1</v>
      </c>
      <c r="AW70" s="369"/>
      <c r="AX70" s="369"/>
      <c r="AY70" s="370">
        <f t="shared" si="47"/>
        <v>0</v>
      </c>
      <c r="AZ70" s="371">
        <f t="shared" si="48"/>
        <v>0</v>
      </c>
      <c r="BA70" s="375">
        <v>0</v>
      </c>
      <c r="BB70" s="364">
        <f t="shared" si="49"/>
        <v>0</v>
      </c>
      <c r="BC70" s="371" t="str">
        <f t="shared" si="50"/>
        <v>geen actie</v>
      </c>
      <c r="BD70" s="345">
        <v>71</v>
      </c>
    </row>
    <row r="71" spans="1:57" x14ac:dyDescent="0.3">
      <c r="A71" s="345">
        <v>72</v>
      </c>
      <c r="B71" s="345" t="str">
        <f t="shared" si="35"/>
        <v>v</v>
      </c>
      <c r="C71" s="382"/>
      <c r="D71" s="365"/>
      <c r="E71" s="364"/>
      <c r="F71" s="364"/>
      <c r="G71" s="364">
        <f t="shared" si="36"/>
        <v>0</v>
      </c>
      <c r="H71" s="364"/>
      <c r="I71" s="366">
        <f t="shared" si="37"/>
        <v>2019</v>
      </c>
      <c r="J71" s="367">
        <f t="shared" si="38"/>
        <v>0</v>
      </c>
      <c r="K71" s="374">
        <v>0</v>
      </c>
      <c r="L71" s="369">
        <v>1</v>
      </c>
      <c r="M71" s="369"/>
      <c r="N71" s="369"/>
      <c r="O71" s="370">
        <f t="shared" si="39"/>
        <v>0</v>
      </c>
      <c r="P71" s="369">
        <v>1</v>
      </c>
      <c r="Q71" s="369"/>
      <c r="R71" s="369"/>
      <c r="S71" s="370">
        <f t="shared" si="40"/>
        <v>0</v>
      </c>
      <c r="T71" s="369">
        <v>1</v>
      </c>
      <c r="U71" s="369"/>
      <c r="V71" s="369"/>
      <c r="W71" s="370">
        <f t="shared" si="41"/>
        <v>0</v>
      </c>
      <c r="X71" s="369">
        <v>1</v>
      </c>
      <c r="Y71" s="369"/>
      <c r="Z71" s="369"/>
      <c r="AA71" s="370">
        <f t="shared" si="42"/>
        <v>0</v>
      </c>
      <c r="AB71" s="369">
        <v>1</v>
      </c>
      <c r="AC71" s="369"/>
      <c r="AD71" s="369"/>
      <c r="AE71" s="370">
        <f t="shared" si="43"/>
        <v>0</v>
      </c>
      <c r="AF71" s="369">
        <v>1</v>
      </c>
      <c r="AG71" s="369"/>
      <c r="AH71" s="369"/>
      <c r="AI71" s="370">
        <f t="shared" si="34"/>
        <v>0</v>
      </c>
      <c r="AJ71" s="369">
        <v>1</v>
      </c>
      <c r="AK71" s="369"/>
      <c r="AL71" s="369"/>
      <c r="AM71" s="370">
        <f t="shared" si="44"/>
        <v>0</v>
      </c>
      <c r="AN71" s="369">
        <v>1</v>
      </c>
      <c r="AO71" s="369"/>
      <c r="AP71" s="369"/>
      <c r="AQ71" s="370">
        <f t="shared" si="45"/>
        <v>0</v>
      </c>
      <c r="AR71" s="369">
        <v>1</v>
      </c>
      <c r="AS71" s="369"/>
      <c r="AT71" s="369"/>
      <c r="AU71" s="370">
        <f t="shared" si="46"/>
        <v>0</v>
      </c>
      <c r="AV71" s="369">
        <v>1</v>
      </c>
      <c r="AW71" s="369"/>
      <c r="AX71" s="369"/>
      <c r="AY71" s="370">
        <f t="shared" si="47"/>
        <v>0</v>
      </c>
      <c r="AZ71" s="371">
        <f t="shared" si="48"/>
        <v>0</v>
      </c>
      <c r="BA71" s="375">
        <v>0</v>
      </c>
      <c r="BB71" s="364">
        <f t="shared" si="49"/>
        <v>0</v>
      </c>
      <c r="BC71" s="371" t="str">
        <f t="shared" si="50"/>
        <v>geen actie</v>
      </c>
      <c r="BD71" s="345">
        <v>72</v>
      </c>
    </row>
    <row r="72" spans="1:57" x14ac:dyDescent="0.3">
      <c r="A72" s="345">
        <v>73</v>
      </c>
      <c r="B72" s="345" t="str">
        <f t="shared" si="35"/>
        <v>v</v>
      </c>
      <c r="C72" s="382"/>
      <c r="D72" s="365"/>
      <c r="E72" s="364"/>
      <c r="F72" s="364"/>
      <c r="G72" s="364">
        <f t="shared" si="36"/>
        <v>0</v>
      </c>
      <c r="H72" s="364"/>
      <c r="I72" s="366">
        <f t="shared" si="37"/>
        <v>2019</v>
      </c>
      <c r="J72" s="367">
        <f t="shared" si="38"/>
        <v>0</v>
      </c>
      <c r="K72" s="374">
        <v>0</v>
      </c>
      <c r="L72" s="369">
        <v>1</v>
      </c>
      <c r="M72" s="369"/>
      <c r="N72" s="369"/>
      <c r="O72" s="370">
        <f t="shared" si="39"/>
        <v>0</v>
      </c>
      <c r="P72" s="369">
        <v>1</v>
      </c>
      <c r="Q72" s="369"/>
      <c r="R72" s="369"/>
      <c r="S72" s="370">
        <f t="shared" si="40"/>
        <v>0</v>
      </c>
      <c r="T72" s="369">
        <v>1</v>
      </c>
      <c r="U72" s="369"/>
      <c r="V72" s="369"/>
      <c r="W72" s="370">
        <f t="shared" si="41"/>
        <v>0</v>
      </c>
      <c r="X72" s="369">
        <v>1</v>
      </c>
      <c r="Y72" s="369"/>
      <c r="Z72" s="369"/>
      <c r="AA72" s="370">
        <f t="shared" si="42"/>
        <v>0</v>
      </c>
      <c r="AB72" s="369">
        <v>1</v>
      </c>
      <c r="AC72" s="369"/>
      <c r="AD72" s="369"/>
      <c r="AE72" s="370">
        <f t="shared" si="43"/>
        <v>0</v>
      </c>
      <c r="AF72" s="369">
        <v>1</v>
      </c>
      <c r="AG72" s="369"/>
      <c r="AH72" s="369"/>
      <c r="AI72" s="370">
        <f t="shared" si="34"/>
        <v>0</v>
      </c>
      <c r="AJ72" s="369">
        <v>1</v>
      </c>
      <c r="AK72" s="369"/>
      <c r="AL72" s="369"/>
      <c r="AM72" s="370">
        <f t="shared" si="44"/>
        <v>0</v>
      </c>
      <c r="AN72" s="369">
        <v>1</v>
      </c>
      <c r="AO72" s="369"/>
      <c r="AP72" s="369"/>
      <c r="AQ72" s="370">
        <f t="shared" si="45"/>
        <v>0</v>
      </c>
      <c r="AR72" s="369">
        <v>1</v>
      </c>
      <c r="AS72" s="369"/>
      <c r="AT72" s="369"/>
      <c r="AU72" s="370">
        <f t="shared" si="46"/>
        <v>0</v>
      </c>
      <c r="AV72" s="369">
        <v>1</v>
      </c>
      <c r="AW72" s="369"/>
      <c r="AX72" s="369"/>
      <c r="AY72" s="370">
        <f t="shared" si="47"/>
        <v>0</v>
      </c>
      <c r="AZ72" s="371">
        <v>0</v>
      </c>
      <c r="BA72" s="375">
        <v>0</v>
      </c>
      <c r="BB72" s="364">
        <f t="shared" si="49"/>
        <v>0</v>
      </c>
      <c r="BC72" s="371" t="str">
        <f t="shared" si="50"/>
        <v>geen actie</v>
      </c>
      <c r="BD72" s="345">
        <v>73</v>
      </c>
    </row>
    <row r="73" spans="1:57" x14ac:dyDescent="0.3">
      <c r="A73" s="345">
        <v>74</v>
      </c>
      <c r="B73" s="345" t="str">
        <f t="shared" si="35"/>
        <v>v</v>
      </c>
      <c r="C73" s="382"/>
      <c r="D73" s="365"/>
      <c r="E73" s="364"/>
      <c r="F73" s="364"/>
      <c r="G73" s="364">
        <f t="shared" si="36"/>
        <v>0</v>
      </c>
      <c r="H73" s="364"/>
      <c r="I73" s="366">
        <f t="shared" si="37"/>
        <v>2019</v>
      </c>
      <c r="J73" s="367">
        <f t="shared" si="38"/>
        <v>0</v>
      </c>
      <c r="K73" s="374">
        <v>0</v>
      </c>
      <c r="L73" s="369">
        <v>1</v>
      </c>
      <c r="M73" s="369"/>
      <c r="N73" s="369"/>
      <c r="O73" s="370">
        <f t="shared" si="39"/>
        <v>0</v>
      </c>
      <c r="P73" s="369">
        <v>1</v>
      </c>
      <c r="Q73" s="369"/>
      <c r="R73" s="369"/>
      <c r="S73" s="370">
        <f t="shared" si="40"/>
        <v>0</v>
      </c>
      <c r="T73" s="369">
        <v>1</v>
      </c>
      <c r="U73" s="369"/>
      <c r="V73" s="369"/>
      <c r="W73" s="370">
        <f t="shared" si="41"/>
        <v>0</v>
      </c>
      <c r="X73" s="369">
        <v>1</v>
      </c>
      <c r="Y73" s="369"/>
      <c r="Z73" s="369"/>
      <c r="AA73" s="370">
        <f t="shared" si="42"/>
        <v>0</v>
      </c>
      <c r="AB73" s="369">
        <v>1</v>
      </c>
      <c r="AC73" s="369"/>
      <c r="AD73" s="369"/>
      <c r="AE73" s="370">
        <f t="shared" si="43"/>
        <v>0</v>
      </c>
      <c r="AF73" s="369">
        <v>1</v>
      </c>
      <c r="AG73" s="369"/>
      <c r="AH73" s="369"/>
      <c r="AI73" s="370">
        <f t="shared" si="34"/>
        <v>0</v>
      </c>
      <c r="AJ73" s="369">
        <v>1</v>
      </c>
      <c r="AK73" s="369"/>
      <c r="AL73" s="369"/>
      <c r="AM73" s="370">
        <f t="shared" si="44"/>
        <v>0</v>
      </c>
      <c r="AN73" s="369">
        <v>1</v>
      </c>
      <c r="AO73" s="369"/>
      <c r="AP73" s="369"/>
      <c r="AQ73" s="370">
        <f t="shared" si="45"/>
        <v>0</v>
      </c>
      <c r="AR73" s="369">
        <v>1</v>
      </c>
      <c r="AS73" s="369"/>
      <c r="AT73" s="369"/>
      <c r="AU73" s="370">
        <f t="shared" si="46"/>
        <v>0</v>
      </c>
      <c r="AV73" s="369">
        <v>1</v>
      </c>
      <c r="AW73" s="369"/>
      <c r="AX73" s="369"/>
      <c r="AY73" s="370">
        <f t="shared" si="47"/>
        <v>0</v>
      </c>
      <c r="AZ73" s="371">
        <f t="shared" ref="AZ73:AZ81" si="51">IF(G73&lt;250,0,IF(G73&lt;500,250,IF(G73&lt;750,"500",IF(G73&lt;1000,750,IF(G73&lt;1500,1000,IF(G73&lt;2000,1500,IF(G73&lt;2500,2000,IF(G73&lt;3000,2500,3000))))))))</f>
        <v>0</v>
      </c>
      <c r="BA73" s="375">
        <v>0</v>
      </c>
      <c r="BB73" s="364">
        <f t="shared" si="49"/>
        <v>0</v>
      </c>
      <c r="BC73" s="371" t="str">
        <f t="shared" si="50"/>
        <v>geen actie</v>
      </c>
      <c r="BD73" s="345">
        <v>74</v>
      </c>
      <c r="BE73" s="372"/>
    </row>
    <row r="74" spans="1:57" x14ac:dyDescent="0.3">
      <c r="A74" s="345">
        <v>75</v>
      </c>
      <c r="B74" s="345" t="str">
        <f t="shared" si="35"/>
        <v>v</v>
      </c>
      <c r="C74" s="382"/>
      <c r="D74" s="365"/>
      <c r="E74" s="364"/>
      <c r="F74" s="364"/>
      <c r="G74" s="364">
        <f t="shared" si="36"/>
        <v>0</v>
      </c>
      <c r="H74" s="364"/>
      <c r="I74" s="366">
        <f t="shared" si="37"/>
        <v>2019</v>
      </c>
      <c r="J74" s="367">
        <f t="shared" si="38"/>
        <v>0</v>
      </c>
      <c r="K74" s="374">
        <v>0</v>
      </c>
      <c r="L74" s="369">
        <v>1</v>
      </c>
      <c r="M74" s="369"/>
      <c r="N74" s="369"/>
      <c r="O74" s="370">
        <f t="shared" si="39"/>
        <v>0</v>
      </c>
      <c r="P74" s="369">
        <v>1</v>
      </c>
      <c r="Q74" s="369"/>
      <c r="R74" s="369"/>
      <c r="S74" s="370">
        <f t="shared" si="40"/>
        <v>0</v>
      </c>
      <c r="T74" s="369">
        <v>1</v>
      </c>
      <c r="U74" s="369"/>
      <c r="V74" s="369"/>
      <c r="W74" s="370">
        <f t="shared" si="41"/>
        <v>0</v>
      </c>
      <c r="X74" s="369">
        <v>1</v>
      </c>
      <c r="Y74" s="369"/>
      <c r="Z74" s="369"/>
      <c r="AA74" s="370">
        <f t="shared" si="42"/>
        <v>0</v>
      </c>
      <c r="AB74" s="369">
        <v>1</v>
      </c>
      <c r="AC74" s="369"/>
      <c r="AD74" s="369"/>
      <c r="AE74" s="370">
        <f t="shared" si="43"/>
        <v>0</v>
      </c>
      <c r="AF74" s="369">
        <v>1</v>
      </c>
      <c r="AG74" s="369"/>
      <c r="AH74" s="369"/>
      <c r="AI74" s="370">
        <f t="shared" si="34"/>
        <v>0</v>
      </c>
      <c r="AJ74" s="369">
        <v>1</v>
      </c>
      <c r="AK74" s="369"/>
      <c r="AL74" s="369"/>
      <c r="AM74" s="370">
        <f t="shared" si="44"/>
        <v>0</v>
      </c>
      <c r="AN74" s="369">
        <v>1</v>
      </c>
      <c r="AO74" s="369"/>
      <c r="AP74" s="369"/>
      <c r="AQ74" s="370">
        <f t="shared" si="45"/>
        <v>0</v>
      </c>
      <c r="AR74" s="369">
        <v>1</v>
      </c>
      <c r="AS74" s="369"/>
      <c r="AT74" s="369"/>
      <c r="AU74" s="370">
        <f t="shared" si="46"/>
        <v>0</v>
      </c>
      <c r="AV74" s="369">
        <v>1</v>
      </c>
      <c r="AW74" s="369"/>
      <c r="AX74" s="369"/>
      <c r="AY74" s="370">
        <f t="shared" si="47"/>
        <v>0</v>
      </c>
      <c r="AZ74" s="371">
        <f t="shared" si="51"/>
        <v>0</v>
      </c>
      <c r="BA74" s="375">
        <v>0</v>
      </c>
      <c r="BB74" s="364">
        <f t="shared" si="49"/>
        <v>0</v>
      </c>
      <c r="BC74" s="371" t="str">
        <f t="shared" si="50"/>
        <v>geen actie</v>
      </c>
      <c r="BD74" s="345">
        <v>75</v>
      </c>
      <c r="BE74" s="372"/>
    </row>
    <row r="75" spans="1:57" x14ac:dyDescent="0.3">
      <c r="A75" s="345">
        <v>76</v>
      </c>
      <c r="B75" s="345" t="str">
        <f t="shared" si="35"/>
        <v>v</v>
      </c>
      <c r="C75" s="382"/>
      <c r="D75" s="365"/>
      <c r="E75" s="364"/>
      <c r="F75" s="364"/>
      <c r="G75" s="364">
        <f t="shared" si="36"/>
        <v>0</v>
      </c>
      <c r="H75" s="364"/>
      <c r="I75" s="366">
        <f t="shared" si="37"/>
        <v>2019</v>
      </c>
      <c r="J75" s="367">
        <f t="shared" si="38"/>
        <v>0</v>
      </c>
      <c r="K75" s="374">
        <v>0</v>
      </c>
      <c r="L75" s="369">
        <v>1</v>
      </c>
      <c r="M75" s="369"/>
      <c r="N75" s="369"/>
      <c r="O75" s="370">
        <f t="shared" si="39"/>
        <v>0</v>
      </c>
      <c r="P75" s="369">
        <v>1</v>
      </c>
      <c r="Q75" s="369"/>
      <c r="R75" s="369"/>
      <c r="S75" s="370">
        <f t="shared" si="40"/>
        <v>0</v>
      </c>
      <c r="T75" s="369">
        <v>1</v>
      </c>
      <c r="U75" s="369"/>
      <c r="V75" s="369"/>
      <c r="W75" s="370">
        <f t="shared" si="41"/>
        <v>0</v>
      </c>
      <c r="X75" s="369">
        <v>1</v>
      </c>
      <c r="Y75" s="369"/>
      <c r="Z75" s="369"/>
      <c r="AA75" s="370">
        <f t="shared" si="42"/>
        <v>0</v>
      </c>
      <c r="AB75" s="369">
        <v>1</v>
      </c>
      <c r="AC75" s="369"/>
      <c r="AD75" s="369"/>
      <c r="AE75" s="370">
        <f t="shared" si="43"/>
        <v>0</v>
      </c>
      <c r="AF75" s="369">
        <v>1</v>
      </c>
      <c r="AG75" s="369"/>
      <c r="AH75" s="369"/>
      <c r="AI75" s="370">
        <f t="shared" si="34"/>
        <v>0</v>
      </c>
      <c r="AJ75" s="369">
        <v>1</v>
      </c>
      <c r="AK75" s="369"/>
      <c r="AL75" s="369"/>
      <c r="AM75" s="370">
        <f t="shared" si="44"/>
        <v>0</v>
      </c>
      <c r="AN75" s="369">
        <v>1</v>
      </c>
      <c r="AO75" s="369"/>
      <c r="AP75" s="369"/>
      <c r="AQ75" s="370">
        <f t="shared" si="45"/>
        <v>0</v>
      </c>
      <c r="AR75" s="369">
        <v>1</v>
      </c>
      <c r="AS75" s="369"/>
      <c r="AT75" s="369"/>
      <c r="AU75" s="370">
        <f t="shared" si="46"/>
        <v>0</v>
      </c>
      <c r="AV75" s="369">
        <v>1</v>
      </c>
      <c r="AW75" s="369"/>
      <c r="AX75" s="369"/>
      <c r="AY75" s="370">
        <f t="shared" si="47"/>
        <v>0</v>
      </c>
      <c r="AZ75" s="371">
        <f t="shared" si="51"/>
        <v>0</v>
      </c>
      <c r="BA75" s="375">
        <v>0</v>
      </c>
      <c r="BB75" s="364">
        <f t="shared" si="49"/>
        <v>0</v>
      </c>
      <c r="BC75" s="371" t="str">
        <f t="shared" si="50"/>
        <v>geen actie</v>
      </c>
      <c r="BD75" s="345">
        <v>76</v>
      </c>
    </row>
    <row r="76" spans="1:57" x14ac:dyDescent="0.3">
      <c r="A76" s="345">
        <v>77</v>
      </c>
      <c r="B76" s="345" t="str">
        <f t="shared" si="35"/>
        <v>v</v>
      </c>
      <c r="C76" s="382"/>
      <c r="D76" s="365"/>
      <c r="E76" s="364"/>
      <c r="F76" s="364"/>
      <c r="G76" s="364">
        <f t="shared" si="36"/>
        <v>0</v>
      </c>
      <c r="H76" s="364"/>
      <c r="I76" s="366">
        <f t="shared" si="37"/>
        <v>2019</v>
      </c>
      <c r="J76" s="367">
        <f t="shared" si="38"/>
        <v>0</v>
      </c>
      <c r="K76" s="374">
        <v>0</v>
      </c>
      <c r="L76" s="369">
        <v>1</v>
      </c>
      <c r="M76" s="369"/>
      <c r="N76" s="369"/>
      <c r="O76" s="370">
        <f t="shared" si="39"/>
        <v>0</v>
      </c>
      <c r="P76" s="369">
        <v>1</v>
      </c>
      <c r="Q76" s="369"/>
      <c r="R76" s="369"/>
      <c r="S76" s="370">
        <f t="shared" si="40"/>
        <v>0</v>
      </c>
      <c r="T76" s="369">
        <v>1</v>
      </c>
      <c r="U76" s="369"/>
      <c r="V76" s="369"/>
      <c r="W76" s="370">
        <f t="shared" si="41"/>
        <v>0</v>
      </c>
      <c r="X76" s="369">
        <v>1</v>
      </c>
      <c r="Y76" s="369"/>
      <c r="Z76" s="369"/>
      <c r="AA76" s="370">
        <f t="shared" si="42"/>
        <v>0</v>
      </c>
      <c r="AB76" s="369">
        <v>1</v>
      </c>
      <c r="AC76" s="369"/>
      <c r="AD76" s="369"/>
      <c r="AE76" s="370">
        <f t="shared" si="43"/>
        <v>0</v>
      </c>
      <c r="AF76" s="369">
        <v>1</v>
      </c>
      <c r="AG76" s="369"/>
      <c r="AH76" s="369"/>
      <c r="AI76" s="370">
        <f t="shared" si="34"/>
        <v>0</v>
      </c>
      <c r="AJ76" s="369">
        <v>1</v>
      </c>
      <c r="AK76" s="369"/>
      <c r="AL76" s="369"/>
      <c r="AM76" s="370">
        <f t="shared" si="44"/>
        <v>0</v>
      </c>
      <c r="AN76" s="369">
        <v>1</v>
      </c>
      <c r="AO76" s="369"/>
      <c r="AP76" s="369"/>
      <c r="AQ76" s="370">
        <f t="shared" si="45"/>
        <v>0</v>
      </c>
      <c r="AR76" s="369">
        <v>1</v>
      </c>
      <c r="AS76" s="369"/>
      <c r="AT76" s="369"/>
      <c r="AU76" s="370">
        <f t="shared" si="46"/>
        <v>0</v>
      </c>
      <c r="AV76" s="369">
        <v>1</v>
      </c>
      <c r="AW76" s="369"/>
      <c r="AX76" s="369"/>
      <c r="AY76" s="370">
        <f t="shared" si="47"/>
        <v>0</v>
      </c>
      <c r="AZ76" s="371">
        <f t="shared" si="51"/>
        <v>0</v>
      </c>
      <c r="BA76" s="375">
        <v>0</v>
      </c>
      <c r="BB76" s="364">
        <f t="shared" si="49"/>
        <v>0</v>
      </c>
      <c r="BC76" s="371" t="str">
        <f t="shared" si="50"/>
        <v>geen actie</v>
      </c>
      <c r="BD76" s="345">
        <v>77</v>
      </c>
    </row>
    <row r="77" spans="1:57" x14ac:dyDescent="0.3">
      <c r="A77" s="345">
        <v>78</v>
      </c>
      <c r="B77" s="345" t="str">
        <f t="shared" si="35"/>
        <v>v</v>
      </c>
      <c r="C77" s="382"/>
      <c r="D77" s="365"/>
      <c r="E77" s="364"/>
      <c r="F77" s="364"/>
      <c r="G77" s="364">
        <f t="shared" si="36"/>
        <v>0</v>
      </c>
      <c r="H77" s="364"/>
      <c r="I77" s="366">
        <f t="shared" si="37"/>
        <v>2019</v>
      </c>
      <c r="J77" s="367">
        <f t="shared" si="38"/>
        <v>0</v>
      </c>
      <c r="K77" s="374">
        <v>0</v>
      </c>
      <c r="L77" s="369">
        <v>1</v>
      </c>
      <c r="M77" s="369"/>
      <c r="N77" s="369"/>
      <c r="O77" s="370">
        <f t="shared" si="39"/>
        <v>0</v>
      </c>
      <c r="P77" s="369">
        <v>1</v>
      </c>
      <c r="Q77" s="369"/>
      <c r="R77" s="369"/>
      <c r="S77" s="370">
        <f t="shared" si="40"/>
        <v>0</v>
      </c>
      <c r="T77" s="369">
        <v>1</v>
      </c>
      <c r="U77" s="369"/>
      <c r="V77" s="369"/>
      <c r="W77" s="370">
        <f t="shared" si="41"/>
        <v>0</v>
      </c>
      <c r="X77" s="369">
        <v>1</v>
      </c>
      <c r="Y77" s="369"/>
      <c r="Z77" s="369"/>
      <c r="AA77" s="370">
        <f t="shared" si="42"/>
        <v>0</v>
      </c>
      <c r="AB77" s="369">
        <v>1</v>
      </c>
      <c r="AC77" s="369"/>
      <c r="AD77" s="369"/>
      <c r="AE77" s="370">
        <f t="shared" si="43"/>
        <v>0</v>
      </c>
      <c r="AF77" s="369">
        <v>1</v>
      </c>
      <c r="AG77" s="369"/>
      <c r="AH77" s="369"/>
      <c r="AI77" s="370">
        <f t="shared" si="34"/>
        <v>0</v>
      </c>
      <c r="AJ77" s="369">
        <v>1</v>
      </c>
      <c r="AK77" s="369"/>
      <c r="AL77" s="369"/>
      <c r="AM77" s="370">
        <f t="shared" si="44"/>
        <v>0</v>
      </c>
      <c r="AN77" s="369">
        <v>1</v>
      </c>
      <c r="AO77" s="369"/>
      <c r="AP77" s="369"/>
      <c r="AQ77" s="370">
        <f t="shared" si="45"/>
        <v>0</v>
      </c>
      <c r="AR77" s="369">
        <v>1</v>
      </c>
      <c r="AS77" s="369"/>
      <c r="AT77" s="369"/>
      <c r="AU77" s="370">
        <f t="shared" si="46"/>
        <v>0</v>
      </c>
      <c r="AV77" s="369">
        <v>1</v>
      </c>
      <c r="AW77" s="369"/>
      <c r="AX77" s="369"/>
      <c r="AY77" s="370">
        <f t="shared" si="47"/>
        <v>0</v>
      </c>
      <c r="AZ77" s="371">
        <f t="shared" si="51"/>
        <v>0</v>
      </c>
      <c r="BA77" s="375">
        <v>0</v>
      </c>
      <c r="BB77" s="364">
        <f t="shared" si="49"/>
        <v>0</v>
      </c>
      <c r="BC77" s="371" t="str">
        <f t="shared" si="50"/>
        <v>geen actie</v>
      </c>
      <c r="BD77" s="345">
        <v>78</v>
      </c>
    </row>
    <row r="78" spans="1:57" x14ac:dyDescent="0.3">
      <c r="A78" s="345">
        <v>79</v>
      </c>
      <c r="B78" s="345" t="str">
        <f t="shared" si="35"/>
        <v>v</v>
      </c>
      <c r="C78" s="382"/>
      <c r="D78" s="365"/>
      <c r="E78" s="364"/>
      <c r="F78" s="364"/>
      <c r="G78" s="364">
        <f t="shared" si="36"/>
        <v>0</v>
      </c>
      <c r="H78" s="364"/>
      <c r="I78" s="366">
        <f t="shared" si="37"/>
        <v>2019</v>
      </c>
      <c r="J78" s="367">
        <f t="shared" si="38"/>
        <v>0</v>
      </c>
      <c r="K78" s="374">
        <v>0</v>
      </c>
      <c r="L78" s="369">
        <v>1</v>
      </c>
      <c r="M78" s="369"/>
      <c r="N78" s="369"/>
      <c r="O78" s="370">
        <f t="shared" si="39"/>
        <v>0</v>
      </c>
      <c r="P78" s="369">
        <v>1</v>
      </c>
      <c r="Q78" s="369"/>
      <c r="R78" s="369"/>
      <c r="S78" s="370">
        <f t="shared" si="40"/>
        <v>0</v>
      </c>
      <c r="T78" s="369">
        <v>1</v>
      </c>
      <c r="U78" s="369"/>
      <c r="V78" s="369"/>
      <c r="W78" s="370">
        <f t="shared" si="41"/>
        <v>0</v>
      </c>
      <c r="X78" s="369">
        <v>1</v>
      </c>
      <c r="Y78" s="369"/>
      <c r="Z78" s="369"/>
      <c r="AA78" s="370">
        <f t="shared" si="42"/>
        <v>0</v>
      </c>
      <c r="AB78" s="369">
        <v>1</v>
      </c>
      <c r="AC78" s="369"/>
      <c r="AD78" s="369"/>
      <c r="AE78" s="370">
        <f t="shared" si="43"/>
        <v>0</v>
      </c>
      <c r="AF78" s="369">
        <v>1</v>
      </c>
      <c r="AG78" s="369"/>
      <c r="AH78" s="369"/>
      <c r="AI78" s="370">
        <f t="shared" si="34"/>
        <v>0</v>
      </c>
      <c r="AJ78" s="369">
        <v>1</v>
      </c>
      <c r="AK78" s="369"/>
      <c r="AL78" s="369"/>
      <c r="AM78" s="370">
        <f t="shared" si="44"/>
        <v>0</v>
      </c>
      <c r="AN78" s="369">
        <v>1</v>
      </c>
      <c r="AO78" s="369"/>
      <c r="AP78" s="369"/>
      <c r="AQ78" s="370">
        <f t="shared" si="45"/>
        <v>0</v>
      </c>
      <c r="AR78" s="369">
        <v>1</v>
      </c>
      <c r="AS78" s="369"/>
      <c r="AT78" s="369"/>
      <c r="AU78" s="370">
        <f t="shared" si="46"/>
        <v>0</v>
      </c>
      <c r="AV78" s="369">
        <v>1</v>
      </c>
      <c r="AW78" s="369"/>
      <c r="AX78" s="369"/>
      <c r="AY78" s="370">
        <f t="shared" si="47"/>
        <v>0</v>
      </c>
      <c r="AZ78" s="371">
        <f t="shared" si="51"/>
        <v>0</v>
      </c>
      <c r="BA78" s="375">
        <v>0</v>
      </c>
      <c r="BB78" s="364">
        <f t="shared" si="49"/>
        <v>0</v>
      </c>
      <c r="BC78" s="371" t="str">
        <f t="shared" si="50"/>
        <v>geen actie</v>
      </c>
      <c r="BD78" s="345">
        <v>79</v>
      </c>
    </row>
    <row r="79" spans="1:57" x14ac:dyDescent="0.3">
      <c r="A79" s="345">
        <v>80</v>
      </c>
      <c r="B79" s="345" t="str">
        <f t="shared" si="35"/>
        <v>v</v>
      </c>
      <c r="C79" s="382"/>
      <c r="D79" s="365"/>
      <c r="E79" s="364"/>
      <c r="F79" s="364"/>
      <c r="G79" s="364">
        <f t="shared" si="36"/>
        <v>0</v>
      </c>
      <c r="H79" s="364"/>
      <c r="I79" s="366">
        <f t="shared" si="37"/>
        <v>2019</v>
      </c>
      <c r="J79" s="367">
        <f t="shared" si="38"/>
        <v>0</v>
      </c>
      <c r="K79" s="374">
        <v>0</v>
      </c>
      <c r="L79" s="369">
        <v>1</v>
      </c>
      <c r="M79" s="369"/>
      <c r="N79" s="369"/>
      <c r="O79" s="370">
        <f t="shared" si="39"/>
        <v>0</v>
      </c>
      <c r="P79" s="369">
        <v>1</v>
      </c>
      <c r="Q79" s="369"/>
      <c r="R79" s="369"/>
      <c r="S79" s="370">
        <f t="shared" si="40"/>
        <v>0</v>
      </c>
      <c r="T79" s="369">
        <v>1</v>
      </c>
      <c r="U79" s="369"/>
      <c r="V79" s="369"/>
      <c r="W79" s="370">
        <f t="shared" si="41"/>
        <v>0</v>
      </c>
      <c r="X79" s="369">
        <v>1</v>
      </c>
      <c r="Y79" s="369"/>
      <c r="Z79" s="369"/>
      <c r="AA79" s="370">
        <f t="shared" si="42"/>
        <v>0</v>
      </c>
      <c r="AB79" s="369">
        <v>1</v>
      </c>
      <c r="AC79" s="369"/>
      <c r="AD79" s="369"/>
      <c r="AE79" s="370">
        <f t="shared" si="43"/>
        <v>0</v>
      </c>
      <c r="AF79" s="369">
        <v>1</v>
      </c>
      <c r="AG79" s="369"/>
      <c r="AH79" s="369"/>
      <c r="AI79" s="370">
        <f t="shared" si="34"/>
        <v>0</v>
      </c>
      <c r="AJ79" s="369">
        <v>1</v>
      </c>
      <c r="AK79" s="369"/>
      <c r="AL79" s="369"/>
      <c r="AM79" s="370">
        <f t="shared" si="44"/>
        <v>0</v>
      </c>
      <c r="AN79" s="369">
        <v>1</v>
      </c>
      <c r="AO79" s="369"/>
      <c r="AP79" s="369"/>
      <c r="AQ79" s="370">
        <f t="shared" si="45"/>
        <v>0</v>
      </c>
      <c r="AR79" s="369">
        <v>1</v>
      </c>
      <c r="AS79" s="369"/>
      <c r="AT79" s="369"/>
      <c r="AU79" s="370">
        <f t="shared" si="46"/>
        <v>0</v>
      </c>
      <c r="AV79" s="369">
        <v>1</v>
      </c>
      <c r="AW79" s="369"/>
      <c r="AX79" s="369"/>
      <c r="AY79" s="370">
        <f t="shared" si="47"/>
        <v>0</v>
      </c>
      <c r="AZ79" s="371">
        <f t="shared" si="51"/>
        <v>0</v>
      </c>
      <c r="BA79" s="375">
        <v>0</v>
      </c>
      <c r="BB79" s="364">
        <f t="shared" si="49"/>
        <v>0</v>
      </c>
      <c r="BC79" s="371" t="str">
        <f t="shared" si="50"/>
        <v>geen actie</v>
      </c>
      <c r="BD79" s="345">
        <v>80</v>
      </c>
    </row>
    <row r="80" spans="1:57" x14ac:dyDescent="0.3">
      <c r="A80" s="345">
        <v>81</v>
      </c>
      <c r="B80" s="345" t="str">
        <f t="shared" si="35"/>
        <v>v</v>
      </c>
      <c r="C80" s="382"/>
      <c r="D80" s="365"/>
      <c r="E80" s="364"/>
      <c r="F80" s="364"/>
      <c r="G80" s="364">
        <f t="shared" si="36"/>
        <v>0</v>
      </c>
      <c r="H80" s="364"/>
      <c r="I80" s="366">
        <f t="shared" si="37"/>
        <v>2019</v>
      </c>
      <c r="J80" s="367">
        <f t="shared" si="38"/>
        <v>0</v>
      </c>
      <c r="K80" s="374">
        <v>0</v>
      </c>
      <c r="L80" s="369">
        <v>1</v>
      </c>
      <c r="M80" s="369"/>
      <c r="N80" s="369"/>
      <c r="O80" s="370">
        <f t="shared" si="39"/>
        <v>0</v>
      </c>
      <c r="P80" s="369">
        <v>1</v>
      </c>
      <c r="Q80" s="369"/>
      <c r="R80" s="369"/>
      <c r="S80" s="370">
        <f t="shared" si="40"/>
        <v>0</v>
      </c>
      <c r="T80" s="369">
        <v>1</v>
      </c>
      <c r="U80" s="369"/>
      <c r="V80" s="369"/>
      <c r="W80" s="370">
        <f t="shared" si="41"/>
        <v>0</v>
      </c>
      <c r="X80" s="369">
        <v>1</v>
      </c>
      <c r="Y80" s="369"/>
      <c r="Z80" s="369"/>
      <c r="AA80" s="370">
        <f t="shared" si="42"/>
        <v>0</v>
      </c>
      <c r="AB80" s="369">
        <v>1</v>
      </c>
      <c r="AC80" s="369"/>
      <c r="AD80" s="369"/>
      <c r="AE80" s="370">
        <f t="shared" si="43"/>
        <v>0</v>
      </c>
      <c r="AF80" s="369">
        <v>1</v>
      </c>
      <c r="AG80" s="369"/>
      <c r="AH80" s="369"/>
      <c r="AI80" s="370">
        <f t="shared" si="34"/>
        <v>0</v>
      </c>
      <c r="AJ80" s="369">
        <v>1</v>
      </c>
      <c r="AK80" s="369"/>
      <c r="AL80" s="369"/>
      <c r="AM80" s="370">
        <f t="shared" si="44"/>
        <v>0</v>
      </c>
      <c r="AN80" s="369">
        <v>1</v>
      </c>
      <c r="AO80" s="369"/>
      <c r="AP80" s="369"/>
      <c r="AQ80" s="370">
        <f t="shared" si="45"/>
        <v>0</v>
      </c>
      <c r="AR80" s="369">
        <v>1</v>
      </c>
      <c r="AS80" s="369"/>
      <c r="AT80" s="369"/>
      <c r="AU80" s="370">
        <f t="shared" si="46"/>
        <v>0</v>
      </c>
      <c r="AV80" s="369">
        <v>1</v>
      </c>
      <c r="AW80" s="369"/>
      <c r="AX80" s="369"/>
      <c r="AY80" s="370">
        <f t="shared" si="47"/>
        <v>0</v>
      </c>
      <c r="AZ80" s="371">
        <f t="shared" si="51"/>
        <v>0</v>
      </c>
      <c r="BA80" s="375">
        <v>0</v>
      </c>
      <c r="BB80" s="364">
        <f t="shared" si="49"/>
        <v>0</v>
      </c>
      <c r="BC80" s="371" t="str">
        <f t="shared" si="50"/>
        <v>geen actie</v>
      </c>
      <c r="BD80" s="345">
        <v>81</v>
      </c>
    </row>
    <row r="81" spans="1:57" x14ac:dyDescent="0.3">
      <c r="A81" s="345">
        <v>82</v>
      </c>
      <c r="B81" s="345" t="str">
        <f t="shared" si="35"/>
        <v>v</v>
      </c>
      <c r="C81" s="382"/>
      <c r="D81" s="365"/>
      <c r="E81" s="364"/>
      <c r="F81" s="364"/>
      <c r="G81" s="364">
        <f t="shared" si="36"/>
        <v>0</v>
      </c>
      <c r="H81" s="364"/>
      <c r="I81" s="366">
        <f t="shared" si="37"/>
        <v>2019</v>
      </c>
      <c r="J81" s="367">
        <f t="shared" si="38"/>
        <v>0</v>
      </c>
      <c r="K81" s="374">
        <v>0</v>
      </c>
      <c r="L81" s="369">
        <v>1</v>
      </c>
      <c r="M81" s="369"/>
      <c r="N81" s="369"/>
      <c r="O81" s="370">
        <f t="shared" si="39"/>
        <v>0</v>
      </c>
      <c r="P81" s="369">
        <v>1</v>
      </c>
      <c r="Q81" s="369"/>
      <c r="R81" s="369"/>
      <c r="S81" s="370">
        <f t="shared" si="40"/>
        <v>0</v>
      </c>
      <c r="T81" s="369">
        <v>1</v>
      </c>
      <c r="U81" s="369"/>
      <c r="V81" s="369"/>
      <c r="W81" s="370">
        <f t="shared" si="41"/>
        <v>0</v>
      </c>
      <c r="X81" s="369">
        <v>1</v>
      </c>
      <c r="Y81" s="369"/>
      <c r="Z81" s="369"/>
      <c r="AA81" s="370">
        <f t="shared" si="42"/>
        <v>0</v>
      </c>
      <c r="AB81" s="369">
        <v>1</v>
      </c>
      <c r="AC81" s="369"/>
      <c r="AD81" s="369"/>
      <c r="AE81" s="370">
        <f t="shared" si="43"/>
        <v>0</v>
      </c>
      <c r="AF81" s="369">
        <v>1</v>
      </c>
      <c r="AG81" s="369"/>
      <c r="AH81" s="369"/>
      <c r="AI81" s="370">
        <f t="shared" si="34"/>
        <v>0</v>
      </c>
      <c r="AJ81" s="369">
        <v>1</v>
      </c>
      <c r="AK81" s="369"/>
      <c r="AL81" s="369"/>
      <c r="AM81" s="370">
        <f t="shared" si="44"/>
        <v>0</v>
      </c>
      <c r="AN81" s="369">
        <v>1</v>
      </c>
      <c r="AO81" s="369"/>
      <c r="AP81" s="369"/>
      <c r="AQ81" s="370">
        <f t="shared" si="45"/>
        <v>0</v>
      </c>
      <c r="AR81" s="369">
        <v>1</v>
      </c>
      <c r="AS81" s="369"/>
      <c r="AT81" s="369"/>
      <c r="AU81" s="370">
        <f t="shared" si="46"/>
        <v>0</v>
      </c>
      <c r="AV81" s="369">
        <v>1</v>
      </c>
      <c r="AW81" s="369"/>
      <c r="AX81" s="369"/>
      <c r="AY81" s="370">
        <f t="shared" si="47"/>
        <v>0</v>
      </c>
      <c r="AZ81" s="371">
        <f t="shared" si="51"/>
        <v>0</v>
      </c>
      <c r="BA81" s="375">
        <v>0</v>
      </c>
      <c r="BB81" s="364">
        <f t="shared" si="49"/>
        <v>0</v>
      </c>
      <c r="BC81" s="371" t="str">
        <f t="shared" si="50"/>
        <v>geen actie</v>
      </c>
      <c r="BD81" s="345">
        <v>82</v>
      </c>
      <c r="BE81" s="372"/>
    </row>
    <row r="82" spans="1:57" x14ac:dyDescent="0.3">
      <c r="A82" s="345">
        <v>83</v>
      </c>
      <c r="B82" s="345" t="str">
        <f t="shared" si="35"/>
        <v>v</v>
      </c>
      <c r="C82" s="382"/>
      <c r="D82" s="365"/>
      <c r="E82" s="364"/>
      <c r="F82" s="364"/>
      <c r="G82" s="364">
        <f t="shared" si="36"/>
        <v>0</v>
      </c>
      <c r="H82" s="364"/>
      <c r="I82" s="366">
        <f t="shared" si="37"/>
        <v>2019</v>
      </c>
      <c r="J82" s="367">
        <f t="shared" si="38"/>
        <v>0</v>
      </c>
      <c r="K82" s="374">
        <v>0</v>
      </c>
      <c r="L82" s="369">
        <v>1</v>
      </c>
      <c r="M82" s="369"/>
      <c r="N82" s="369"/>
      <c r="O82" s="370">
        <f t="shared" si="39"/>
        <v>0</v>
      </c>
      <c r="P82" s="369">
        <v>1</v>
      </c>
      <c r="Q82" s="369"/>
      <c r="R82" s="369"/>
      <c r="S82" s="370">
        <f t="shared" si="40"/>
        <v>0</v>
      </c>
      <c r="T82" s="369">
        <v>1</v>
      </c>
      <c r="U82" s="369"/>
      <c r="V82" s="369"/>
      <c r="W82" s="370">
        <f t="shared" si="41"/>
        <v>0</v>
      </c>
      <c r="X82" s="369">
        <v>1</v>
      </c>
      <c r="Y82" s="369"/>
      <c r="Z82" s="369"/>
      <c r="AA82" s="370">
        <f t="shared" si="42"/>
        <v>0</v>
      </c>
      <c r="AB82" s="369">
        <v>1</v>
      </c>
      <c r="AC82" s="369"/>
      <c r="AD82" s="369"/>
      <c r="AE82" s="370">
        <f t="shared" si="43"/>
        <v>0</v>
      </c>
      <c r="AF82" s="369">
        <v>1</v>
      </c>
      <c r="AG82" s="369"/>
      <c r="AH82" s="369"/>
      <c r="AI82" s="370">
        <f t="shared" si="34"/>
        <v>0</v>
      </c>
      <c r="AJ82" s="369">
        <v>1</v>
      </c>
      <c r="AK82" s="369"/>
      <c r="AL82" s="369"/>
      <c r="AM82" s="370">
        <f t="shared" si="44"/>
        <v>0</v>
      </c>
      <c r="AN82" s="369">
        <v>1</v>
      </c>
      <c r="AO82" s="369"/>
      <c r="AP82" s="369"/>
      <c r="AQ82" s="370">
        <f t="shared" si="45"/>
        <v>0</v>
      </c>
      <c r="AR82" s="369">
        <v>1</v>
      </c>
      <c r="AS82" s="369"/>
      <c r="AT82" s="369"/>
      <c r="AU82" s="370">
        <f t="shared" si="46"/>
        <v>0</v>
      </c>
      <c r="AV82" s="369">
        <v>1</v>
      </c>
      <c r="AW82" s="369"/>
      <c r="AX82" s="369"/>
      <c r="AY82" s="370">
        <f t="shared" si="47"/>
        <v>0</v>
      </c>
      <c r="AZ82" s="371">
        <v>0</v>
      </c>
      <c r="BA82" s="375">
        <v>0</v>
      </c>
      <c r="BB82" s="364">
        <f t="shared" si="49"/>
        <v>0</v>
      </c>
      <c r="BC82" s="371" t="str">
        <f t="shared" si="50"/>
        <v>geen actie</v>
      </c>
      <c r="BD82" s="345">
        <v>83</v>
      </c>
    </row>
    <row r="83" spans="1:57" x14ac:dyDescent="0.3">
      <c r="A83" s="345">
        <v>84</v>
      </c>
      <c r="B83" s="345" t="str">
        <f t="shared" si="35"/>
        <v>v</v>
      </c>
      <c r="C83" s="382"/>
      <c r="D83" s="365"/>
      <c r="E83" s="364"/>
      <c r="F83" s="364"/>
      <c r="G83" s="364">
        <f t="shared" si="36"/>
        <v>0</v>
      </c>
      <c r="H83" s="364"/>
      <c r="I83" s="366">
        <f t="shared" si="37"/>
        <v>2019</v>
      </c>
      <c r="J83" s="367">
        <f t="shared" si="38"/>
        <v>0</v>
      </c>
      <c r="K83" s="374">
        <v>0</v>
      </c>
      <c r="L83" s="369">
        <v>1</v>
      </c>
      <c r="M83" s="369"/>
      <c r="N83" s="369"/>
      <c r="O83" s="370">
        <f t="shared" si="39"/>
        <v>0</v>
      </c>
      <c r="P83" s="369">
        <v>1</v>
      </c>
      <c r="Q83" s="369"/>
      <c r="R83" s="369"/>
      <c r="S83" s="370">
        <f t="shared" si="40"/>
        <v>0</v>
      </c>
      <c r="T83" s="369">
        <v>1</v>
      </c>
      <c r="U83" s="369"/>
      <c r="V83" s="369"/>
      <c r="W83" s="370">
        <f t="shared" si="41"/>
        <v>0</v>
      </c>
      <c r="X83" s="369">
        <v>1</v>
      </c>
      <c r="Y83" s="369"/>
      <c r="Z83" s="369"/>
      <c r="AA83" s="370">
        <f t="shared" si="42"/>
        <v>0</v>
      </c>
      <c r="AB83" s="369">
        <v>1</v>
      </c>
      <c r="AC83" s="369"/>
      <c r="AD83" s="369"/>
      <c r="AE83" s="370">
        <f t="shared" si="43"/>
        <v>0</v>
      </c>
      <c r="AF83" s="369">
        <v>1</v>
      </c>
      <c r="AG83" s="369"/>
      <c r="AH83" s="369"/>
      <c r="AI83" s="370">
        <f t="shared" si="34"/>
        <v>0</v>
      </c>
      <c r="AJ83" s="369">
        <v>1</v>
      </c>
      <c r="AK83" s="369"/>
      <c r="AL83" s="369"/>
      <c r="AM83" s="370">
        <f t="shared" si="44"/>
        <v>0</v>
      </c>
      <c r="AN83" s="369">
        <v>1</v>
      </c>
      <c r="AO83" s="369"/>
      <c r="AP83" s="369"/>
      <c r="AQ83" s="370">
        <f t="shared" si="45"/>
        <v>0</v>
      </c>
      <c r="AR83" s="369">
        <v>1</v>
      </c>
      <c r="AS83" s="369"/>
      <c r="AT83" s="369"/>
      <c r="AU83" s="370">
        <f t="shared" si="46"/>
        <v>0</v>
      </c>
      <c r="AV83" s="369">
        <v>1</v>
      </c>
      <c r="AW83" s="369"/>
      <c r="AX83" s="369"/>
      <c r="AY83" s="370">
        <f t="shared" si="47"/>
        <v>0</v>
      </c>
      <c r="AZ83" s="371">
        <f t="shared" ref="AZ83:AZ125" si="52">IF(G83&lt;250,0,IF(G83&lt;500,250,IF(G83&lt;750,"500",IF(G83&lt;1000,750,IF(G83&lt;1500,1000,IF(G83&lt;2000,1500,IF(G83&lt;2500,2000,IF(G83&lt;3000,2500,3000))))))))</f>
        <v>0</v>
      </c>
      <c r="BA83" s="375">
        <v>0</v>
      </c>
      <c r="BB83" s="364">
        <f t="shared" si="49"/>
        <v>0</v>
      </c>
      <c r="BC83" s="371" t="str">
        <f t="shared" si="50"/>
        <v>geen actie</v>
      </c>
      <c r="BD83" s="345">
        <v>84</v>
      </c>
      <c r="BE83" s="372"/>
    </row>
    <row r="84" spans="1:57" x14ac:dyDescent="0.3">
      <c r="A84" s="345">
        <v>85</v>
      </c>
      <c r="B84" s="345" t="str">
        <f t="shared" si="35"/>
        <v>v</v>
      </c>
      <c r="C84" s="382"/>
      <c r="D84" s="365"/>
      <c r="E84" s="364"/>
      <c r="F84" s="364"/>
      <c r="G84" s="364">
        <f t="shared" si="36"/>
        <v>0</v>
      </c>
      <c r="H84" s="364"/>
      <c r="I84" s="366">
        <f t="shared" si="37"/>
        <v>2019</v>
      </c>
      <c r="J84" s="367">
        <f t="shared" si="38"/>
        <v>0</v>
      </c>
      <c r="K84" s="374">
        <v>0</v>
      </c>
      <c r="L84" s="369">
        <v>1</v>
      </c>
      <c r="M84" s="369"/>
      <c r="N84" s="369"/>
      <c r="O84" s="370">
        <f t="shared" si="39"/>
        <v>0</v>
      </c>
      <c r="P84" s="369">
        <v>1</v>
      </c>
      <c r="Q84" s="369"/>
      <c r="R84" s="369"/>
      <c r="S84" s="370">
        <f t="shared" si="40"/>
        <v>0</v>
      </c>
      <c r="T84" s="369">
        <v>1</v>
      </c>
      <c r="U84" s="369"/>
      <c r="V84" s="369"/>
      <c r="W84" s="370">
        <f t="shared" si="41"/>
        <v>0</v>
      </c>
      <c r="X84" s="369">
        <v>1</v>
      </c>
      <c r="Y84" s="369"/>
      <c r="Z84" s="369"/>
      <c r="AA84" s="370">
        <f t="shared" si="42"/>
        <v>0</v>
      </c>
      <c r="AB84" s="369">
        <v>1</v>
      </c>
      <c r="AC84" s="369"/>
      <c r="AD84" s="369"/>
      <c r="AE84" s="370">
        <f t="shared" si="43"/>
        <v>0</v>
      </c>
      <c r="AF84" s="369">
        <v>1</v>
      </c>
      <c r="AG84" s="369"/>
      <c r="AH84" s="369"/>
      <c r="AI84" s="370">
        <f t="shared" si="34"/>
        <v>0</v>
      </c>
      <c r="AJ84" s="369">
        <v>1</v>
      </c>
      <c r="AK84" s="369"/>
      <c r="AL84" s="369"/>
      <c r="AM84" s="370">
        <f t="shared" si="44"/>
        <v>0</v>
      </c>
      <c r="AN84" s="369">
        <v>1</v>
      </c>
      <c r="AO84" s="369"/>
      <c r="AP84" s="369"/>
      <c r="AQ84" s="370">
        <f t="shared" si="45"/>
        <v>0</v>
      </c>
      <c r="AR84" s="369">
        <v>1</v>
      </c>
      <c r="AS84" s="369"/>
      <c r="AT84" s="369"/>
      <c r="AU84" s="370">
        <f t="shared" si="46"/>
        <v>0</v>
      </c>
      <c r="AV84" s="369">
        <v>1</v>
      </c>
      <c r="AW84" s="369"/>
      <c r="AX84" s="369"/>
      <c r="AY84" s="370">
        <f t="shared" si="47"/>
        <v>0</v>
      </c>
      <c r="AZ84" s="371">
        <f t="shared" si="52"/>
        <v>0</v>
      </c>
      <c r="BA84" s="375">
        <v>0</v>
      </c>
      <c r="BB84" s="364">
        <f t="shared" si="49"/>
        <v>0</v>
      </c>
      <c r="BC84" s="371" t="str">
        <f t="shared" si="50"/>
        <v>geen actie</v>
      </c>
      <c r="BD84" s="345">
        <v>85</v>
      </c>
    </row>
    <row r="85" spans="1:57" x14ac:dyDescent="0.3">
      <c r="A85" s="345">
        <v>86</v>
      </c>
      <c r="B85" s="345" t="str">
        <f t="shared" si="35"/>
        <v>v</v>
      </c>
      <c r="C85" s="382"/>
      <c r="D85" s="365"/>
      <c r="E85" s="364"/>
      <c r="F85" s="364"/>
      <c r="G85" s="364">
        <f t="shared" si="36"/>
        <v>0</v>
      </c>
      <c r="H85" s="364"/>
      <c r="I85" s="366">
        <f t="shared" si="37"/>
        <v>2019</v>
      </c>
      <c r="J85" s="367">
        <f t="shared" si="38"/>
        <v>0</v>
      </c>
      <c r="K85" s="374">
        <v>0</v>
      </c>
      <c r="L85" s="369">
        <v>1</v>
      </c>
      <c r="M85" s="369"/>
      <c r="N85" s="369"/>
      <c r="O85" s="370">
        <f t="shared" si="39"/>
        <v>0</v>
      </c>
      <c r="P85" s="369">
        <v>1</v>
      </c>
      <c r="Q85" s="369"/>
      <c r="R85" s="369"/>
      <c r="S85" s="370">
        <f t="shared" si="40"/>
        <v>0</v>
      </c>
      <c r="T85" s="369">
        <v>1</v>
      </c>
      <c r="U85" s="369"/>
      <c r="V85" s="369"/>
      <c r="W85" s="370">
        <f t="shared" si="41"/>
        <v>0</v>
      </c>
      <c r="X85" s="369">
        <v>1</v>
      </c>
      <c r="Y85" s="369"/>
      <c r="Z85" s="369"/>
      <c r="AA85" s="370">
        <f t="shared" si="42"/>
        <v>0</v>
      </c>
      <c r="AB85" s="369">
        <v>1</v>
      </c>
      <c r="AC85" s="369"/>
      <c r="AD85" s="369"/>
      <c r="AE85" s="370">
        <f t="shared" si="43"/>
        <v>0</v>
      </c>
      <c r="AF85" s="369">
        <v>1</v>
      </c>
      <c r="AG85" s="369"/>
      <c r="AH85" s="369"/>
      <c r="AI85" s="370">
        <f t="shared" si="34"/>
        <v>0</v>
      </c>
      <c r="AJ85" s="369">
        <v>1</v>
      </c>
      <c r="AK85" s="369"/>
      <c r="AL85" s="369"/>
      <c r="AM85" s="370">
        <f t="shared" si="44"/>
        <v>0</v>
      </c>
      <c r="AN85" s="369">
        <v>1</v>
      </c>
      <c r="AO85" s="369"/>
      <c r="AP85" s="369"/>
      <c r="AQ85" s="370">
        <f t="shared" si="45"/>
        <v>0</v>
      </c>
      <c r="AR85" s="369">
        <v>1</v>
      </c>
      <c r="AS85" s="369"/>
      <c r="AT85" s="369"/>
      <c r="AU85" s="370">
        <f t="shared" si="46"/>
        <v>0</v>
      </c>
      <c r="AV85" s="369">
        <v>1</v>
      </c>
      <c r="AW85" s="369"/>
      <c r="AX85" s="369"/>
      <c r="AY85" s="370">
        <f t="shared" si="47"/>
        <v>0</v>
      </c>
      <c r="AZ85" s="371">
        <f t="shared" si="52"/>
        <v>0</v>
      </c>
      <c r="BA85" s="375">
        <v>0</v>
      </c>
      <c r="BB85" s="364">
        <f t="shared" si="49"/>
        <v>0</v>
      </c>
      <c r="BC85" s="371" t="str">
        <f t="shared" si="50"/>
        <v>geen actie</v>
      </c>
      <c r="BD85" s="345">
        <v>86</v>
      </c>
    </row>
    <row r="86" spans="1:57" x14ac:dyDescent="0.3">
      <c r="A86" s="345">
        <v>87</v>
      </c>
      <c r="B86" s="345" t="str">
        <f t="shared" si="35"/>
        <v>v</v>
      </c>
      <c r="C86" s="382"/>
      <c r="D86" s="365"/>
      <c r="E86" s="383"/>
      <c r="F86" s="345"/>
      <c r="G86" s="364">
        <f t="shared" si="36"/>
        <v>0</v>
      </c>
      <c r="H86" s="364"/>
      <c r="I86" s="366">
        <f t="shared" si="37"/>
        <v>2019</v>
      </c>
      <c r="J86" s="367">
        <f t="shared" si="38"/>
        <v>0</v>
      </c>
      <c r="K86" s="374">
        <v>0</v>
      </c>
      <c r="L86" s="369">
        <v>1</v>
      </c>
      <c r="M86" s="369"/>
      <c r="N86" s="369"/>
      <c r="O86" s="370">
        <f t="shared" si="39"/>
        <v>0</v>
      </c>
      <c r="P86" s="369">
        <v>1</v>
      </c>
      <c r="Q86" s="369"/>
      <c r="R86" s="369"/>
      <c r="S86" s="370">
        <f t="shared" si="40"/>
        <v>0</v>
      </c>
      <c r="T86" s="369">
        <v>1</v>
      </c>
      <c r="U86" s="369"/>
      <c r="V86" s="369"/>
      <c r="W86" s="370">
        <f t="shared" si="41"/>
        <v>0</v>
      </c>
      <c r="X86" s="369">
        <v>1</v>
      </c>
      <c r="Y86" s="369"/>
      <c r="Z86" s="369"/>
      <c r="AA86" s="370">
        <f t="shared" si="42"/>
        <v>0</v>
      </c>
      <c r="AB86" s="369">
        <v>1</v>
      </c>
      <c r="AC86" s="369"/>
      <c r="AD86" s="369"/>
      <c r="AE86" s="370">
        <f t="shared" si="43"/>
        <v>0</v>
      </c>
      <c r="AF86" s="369">
        <v>1</v>
      </c>
      <c r="AG86" s="369"/>
      <c r="AH86" s="369"/>
      <c r="AI86" s="370">
        <f t="shared" si="34"/>
        <v>0</v>
      </c>
      <c r="AJ86" s="369">
        <v>1</v>
      </c>
      <c r="AK86" s="369"/>
      <c r="AL86" s="369"/>
      <c r="AM86" s="370">
        <f t="shared" si="44"/>
        <v>0</v>
      </c>
      <c r="AN86" s="369">
        <v>1</v>
      </c>
      <c r="AO86" s="369"/>
      <c r="AP86" s="369"/>
      <c r="AQ86" s="370">
        <f t="shared" si="45"/>
        <v>0</v>
      </c>
      <c r="AR86" s="369">
        <v>1</v>
      </c>
      <c r="AS86" s="369"/>
      <c r="AT86" s="369"/>
      <c r="AU86" s="370">
        <f t="shared" si="46"/>
        <v>0</v>
      </c>
      <c r="AV86" s="369">
        <v>1</v>
      </c>
      <c r="AW86" s="369"/>
      <c r="AX86" s="369"/>
      <c r="AY86" s="370">
        <f t="shared" si="47"/>
        <v>0</v>
      </c>
      <c r="AZ86" s="371">
        <f t="shared" si="52"/>
        <v>0</v>
      </c>
      <c r="BA86" s="375">
        <v>0</v>
      </c>
      <c r="BB86" s="364">
        <f t="shared" si="49"/>
        <v>0</v>
      </c>
      <c r="BC86" s="371" t="str">
        <f t="shared" si="50"/>
        <v>geen actie</v>
      </c>
      <c r="BD86" s="345">
        <v>87</v>
      </c>
    </row>
    <row r="87" spans="1:57" x14ac:dyDescent="0.3">
      <c r="A87" s="345">
        <v>88</v>
      </c>
      <c r="B87" s="345" t="str">
        <f t="shared" si="35"/>
        <v>v</v>
      </c>
      <c r="C87" s="382"/>
      <c r="D87" s="365"/>
      <c r="E87" s="364"/>
      <c r="F87" s="364"/>
      <c r="G87" s="364">
        <f t="shared" si="36"/>
        <v>0</v>
      </c>
      <c r="H87" s="364"/>
      <c r="I87" s="366">
        <f t="shared" si="37"/>
        <v>2019</v>
      </c>
      <c r="J87" s="367">
        <f t="shared" si="38"/>
        <v>0</v>
      </c>
      <c r="K87" s="374">
        <v>0</v>
      </c>
      <c r="L87" s="369">
        <v>1</v>
      </c>
      <c r="M87" s="369"/>
      <c r="N87" s="369"/>
      <c r="O87" s="370">
        <f t="shared" si="39"/>
        <v>0</v>
      </c>
      <c r="P87" s="369">
        <v>1</v>
      </c>
      <c r="Q87" s="369"/>
      <c r="R87" s="369"/>
      <c r="S87" s="370">
        <f t="shared" si="40"/>
        <v>0</v>
      </c>
      <c r="T87" s="369">
        <v>1</v>
      </c>
      <c r="U87" s="369"/>
      <c r="V87" s="369"/>
      <c r="W87" s="370">
        <f t="shared" si="41"/>
        <v>0</v>
      </c>
      <c r="X87" s="369">
        <v>1</v>
      </c>
      <c r="Y87" s="369"/>
      <c r="Z87" s="369"/>
      <c r="AA87" s="370">
        <f t="shared" si="42"/>
        <v>0</v>
      </c>
      <c r="AB87" s="369">
        <v>1</v>
      </c>
      <c r="AC87" s="369"/>
      <c r="AD87" s="369"/>
      <c r="AE87" s="370">
        <f t="shared" si="43"/>
        <v>0</v>
      </c>
      <c r="AF87" s="369">
        <v>1</v>
      </c>
      <c r="AG87" s="369"/>
      <c r="AH87" s="369"/>
      <c r="AI87" s="370">
        <f t="shared" ref="AI87:AI118" si="53">SUM(AG87*10+AH87)/AF87*10</f>
        <v>0</v>
      </c>
      <c r="AJ87" s="369">
        <v>1</v>
      </c>
      <c r="AK87" s="369"/>
      <c r="AL87" s="369"/>
      <c r="AM87" s="370">
        <f t="shared" si="44"/>
        <v>0</v>
      </c>
      <c r="AN87" s="369">
        <v>1</v>
      </c>
      <c r="AO87" s="369"/>
      <c r="AP87" s="369"/>
      <c r="AQ87" s="370">
        <f t="shared" si="45"/>
        <v>0</v>
      </c>
      <c r="AR87" s="369">
        <v>1</v>
      </c>
      <c r="AS87" s="369"/>
      <c r="AT87" s="369"/>
      <c r="AU87" s="370">
        <f t="shared" si="46"/>
        <v>0</v>
      </c>
      <c r="AV87" s="369">
        <v>1</v>
      </c>
      <c r="AW87" s="369"/>
      <c r="AX87" s="369"/>
      <c r="AY87" s="370">
        <f t="shared" si="47"/>
        <v>0</v>
      </c>
      <c r="AZ87" s="371">
        <f t="shared" si="52"/>
        <v>0</v>
      </c>
      <c r="BA87" s="375">
        <v>0</v>
      </c>
      <c r="BB87" s="364">
        <f t="shared" si="49"/>
        <v>0</v>
      </c>
      <c r="BC87" s="371" t="str">
        <f t="shared" si="50"/>
        <v>geen actie</v>
      </c>
      <c r="BD87" s="345">
        <v>88</v>
      </c>
      <c r="BE87" s="372"/>
    </row>
    <row r="88" spans="1:57" x14ac:dyDescent="0.3">
      <c r="A88" s="345">
        <v>89</v>
      </c>
      <c r="B88" s="345" t="str">
        <f t="shared" si="35"/>
        <v>v</v>
      </c>
      <c r="C88" s="382"/>
      <c r="D88" s="365"/>
      <c r="E88" s="364"/>
      <c r="F88" s="364"/>
      <c r="G88" s="364">
        <f t="shared" si="36"/>
        <v>0</v>
      </c>
      <c r="H88" s="364"/>
      <c r="I88" s="366">
        <f t="shared" si="37"/>
        <v>2019</v>
      </c>
      <c r="J88" s="367">
        <f t="shared" si="38"/>
        <v>0</v>
      </c>
      <c r="K88" s="374">
        <v>0</v>
      </c>
      <c r="L88" s="369">
        <v>1</v>
      </c>
      <c r="M88" s="369"/>
      <c r="N88" s="369"/>
      <c r="O88" s="370">
        <f t="shared" si="39"/>
        <v>0</v>
      </c>
      <c r="P88" s="369">
        <v>1</v>
      </c>
      <c r="Q88" s="369"/>
      <c r="R88" s="369"/>
      <c r="S88" s="370">
        <f t="shared" si="40"/>
        <v>0</v>
      </c>
      <c r="T88" s="369">
        <v>1</v>
      </c>
      <c r="U88" s="369"/>
      <c r="V88" s="369"/>
      <c r="W88" s="370">
        <f t="shared" si="41"/>
        <v>0</v>
      </c>
      <c r="X88" s="369">
        <v>1</v>
      </c>
      <c r="Y88" s="369"/>
      <c r="Z88" s="369"/>
      <c r="AA88" s="370">
        <f t="shared" si="42"/>
        <v>0</v>
      </c>
      <c r="AB88" s="369">
        <v>1</v>
      </c>
      <c r="AC88" s="369"/>
      <c r="AD88" s="369"/>
      <c r="AE88" s="370">
        <f t="shared" si="43"/>
        <v>0</v>
      </c>
      <c r="AF88" s="369">
        <v>1</v>
      </c>
      <c r="AG88" s="369"/>
      <c r="AH88" s="369"/>
      <c r="AI88" s="370">
        <f t="shared" si="53"/>
        <v>0</v>
      </c>
      <c r="AJ88" s="369">
        <v>1</v>
      </c>
      <c r="AK88" s="369"/>
      <c r="AL88" s="369"/>
      <c r="AM88" s="370">
        <f t="shared" si="44"/>
        <v>0</v>
      </c>
      <c r="AN88" s="369">
        <v>1</v>
      </c>
      <c r="AO88" s="369"/>
      <c r="AP88" s="369"/>
      <c r="AQ88" s="370">
        <f t="shared" si="45"/>
        <v>0</v>
      </c>
      <c r="AR88" s="369">
        <v>1</v>
      </c>
      <c r="AS88" s="369"/>
      <c r="AT88" s="369"/>
      <c r="AU88" s="370">
        <f t="shared" si="46"/>
        <v>0</v>
      </c>
      <c r="AV88" s="369">
        <v>1</v>
      </c>
      <c r="AW88" s="369"/>
      <c r="AX88" s="369"/>
      <c r="AY88" s="370">
        <f t="shared" si="47"/>
        <v>0</v>
      </c>
      <c r="AZ88" s="371">
        <f t="shared" si="52"/>
        <v>0</v>
      </c>
      <c r="BA88" s="375">
        <v>0</v>
      </c>
      <c r="BB88" s="364">
        <f t="shared" si="49"/>
        <v>0</v>
      </c>
      <c r="BC88" s="371" t="str">
        <f t="shared" si="50"/>
        <v>geen actie</v>
      </c>
      <c r="BD88" s="345">
        <v>89</v>
      </c>
    </row>
    <row r="89" spans="1:57" x14ac:dyDescent="0.3">
      <c r="A89" s="345">
        <v>90</v>
      </c>
      <c r="B89" s="345" t="str">
        <f t="shared" si="35"/>
        <v>v</v>
      </c>
      <c r="C89" s="382"/>
      <c r="D89" s="365"/>
      <c r="E89" s="364"/>
      <c r="F89" s="364"/>
      <c r="G89" s="364">
        <f t="shared" si="36"/>
        <v>0</v>
      </c>
      <c r="H89" s="364"/>
      <c r="I89" s="366">
        <f t="shared" si="37"/>
        <v>2019</v>
      </c>
      <c r="J89" s="367">
        <f t="shared" si="38"/>
        <v>0</v>
      </c>
      <c r="K89" s="374">
        <v>0</v>
      </c>
      <c r="L89" s="369">
        <v>1</v>
      </c>
      <c r="M89" s="369"/>
      <c r="N89" s="369"/>
      <c r="O89" s="370">
        <f t="shared" si="39"/>
        <v>0</v>
      </c>
      <c r="P89" s="369">
        <v>1</v>
      </c>
      <c r="Q89" s="369"/>
      <c r="R89" s="369"/>
      <c r="S89" s="370">
        <f t="shared" si="40"/>
        <v>0</v>
      </c>
      <c r="T89" s="369">
        <v>1</v>
      </c>
      <c r="U89" s="369"/>
      <c r="V89" s="369"/>
      <c r="W89" s="370">
        <f t="shared" si="41"/>
        <v>0</v>
      </c>
      <c r="X89" s="369">
        <v>1</v>
      </c>
      <c r="Y89" s="369"/>
      <c r="Z89" s="369"/>
      <c r="AA89" s="370">
        <f t="shared" si="42"/>
        <v>0</v>
      </c>
      <c r="AB89" s="369">
        <v>1</v>
      </c>
      <c r="AC89" s="369"/>
      <c r="AD89" s="369"/>
      <c r="AE89" s="370">
        <f t="shared" si="43"/>
        <v>0</v>
      </c>
      <c r="AF89" s="369">
        <v>1</v>
      </c>
      <c r="AG89" s="369"/>
      <c r="AH89" s="369"/>
      <c r="AI89" s="370">
        <f t="shared" si="53"/>
        <v>0</v>
      </c>
      <c r="AJ89" s="369">
        <v>1</v>
      </c>
      <c r="AK89" s="369"/>
      <c r="AL89" s="369"/>
      <c r="AM89" s="370">
        <f t="shared" si="44"/>
        <v>0</v>
      </c>
      <c r="AN89" s="369">
        <v>1</v>
      </c>
      <c r="AO89" s="369"/>
      <c r="AP89" s="369"/>
      <c r="AQ89" s="370">
        <f t="shared" si="45"/>
        <v>0</v>
      </c>
      <c r="AR89" s="369">
        <v>1</v>
      </c>
      <c r="AS89" s="369"/>
      <c r="AT89" s="369"/>
      <c r="AU89" s="370">
        <f t="shared" si="46"/>
        <v>0</v>
      </c>
      <c r="AV89" s="369">
        <v>1</v>
      </c>
      <c r="AW89" s="369"/>
      <c r="AX89" s="369"/>
      <c r="AY89" s="370">
        <f t="shared" si="47"/>
        <v>0</v>
      </c>
      <c r="AZ89" s="371">
        <f t="shared" si="52"/>
        <v>0</v>
      </c>
      <c r="BA89" s="375">
        <v>0</v>
      </c>
      <c r="BB89" s="364">
        <f t="shared" si="49"/>
        <v>0</v>
      </c>
      <c r="BC89" s="371" t="str">
        <f t="shared" si="50"/>
        <v>geen actie</v>
      </c>
      <c r="BD89" s="345">
        <v>90</v>
      </c>
    </row>
    <row r="90" spans="1:57" x14ac:dyDescent="0.3">
      <c r="A90" s="345">
        <v>91</v>
      </c>
      <c r="B90" s="345" t="str">
        <f t="shared" si="35"/>
        <v>v</v>
      </c>
      <c r="C90" s="382"/>
      <c r="D90" s="365"/>
      <c r="E90" s="364"/>
      <c r="F90" s="364"/>
      <c r="G90" s="364">
        <f t="shared" si="36"/>
        <v>0</v>
      </c>
      <c r="H90" s="364"/>
      <c r="I90" s="366">
        <f t="shared" si="37"/>
        <v>2019</v>
      </c>
      <c r="J90" s="367">
        <f t="shared" si="38"/>
        <v>0</v>
      </c>
      <c r="K90" s="374">
        <v>0</v>
      </c>
      <c r="L90" s="369">
        <v>1</v>
      </c>
      <c r="M90" s="369"/>
      <c r="N90" s="369"/>
      <c r="O90" s="370">
        <f t="shared" si="39"/>
        <v>0</v>
      </c>
      <c r="P90" s="369">
        <v>1</v>
      </c>
      <c r="Q90" s="369"/>
      <c r="R90" s="369"/>
      <c r="S90" s="370">
        <f t="shared" si="40"/>
        <v>0</v>
      </c>
      <c r="T90" s="369">
        <v>1</v>
      </c>
      <c r="U90" s="369"/>
      <c r="V90" s="369"/>
      <c r="W90" s="370">
        <f t="shared" si="41"/>
        <v>0</v>
      </c>
      <c r="X90" s="369">
        <v>1</v>
      </c>
      <c r="Y90" s="369"/>
      <c r="Z90" s="369"/>
      <c r="AA90" s="370">
        <f t="shared" si="42"/>
        <v>0</v>
      </c>
      <c r="AB90" s="369">
        <v>1</v>
      </c>
      <c r="AC90" s="369"/>
      <c r="AD90" s="369"/>
      <c r="AE90" s="370">
        <f t="shared" si="43"/>
        <v>0</v>
      </c>
      <c r="AF90" s="369">
        <v>1</v>
      </c>
      <c r="AG90" s="369"/>
      <c r="AH90" s="369"/>
      <c r="AI90" s="370">
        <f t="shared" si="53"/>
        <v>0</v>
      </c>
      <c r="AJ90" s="369">
        <v>1</v>
      </c>
      <c r="AK90" s="369"/>
      <c r="AL90" s="369"/>
      <c r="AM90" s="370">
        <f t="shared" si="44"/>
        <v>0</v>
      </c>
      <c r="AN90" s="369">
        <v>1</v>
      </c>
      <c r="AO90" s="369"/>
      <c r="AP90" s="369"/>
      <c r="AQ90" s="370">
        <f t="shared" si="45"/>
        <v>0</v>
      </c>
      <c r="AR90" s="369">
        <v>1</v>
      </c>
      <c r="AS90" s="369"/>
      <c r="AT90" s="369"/>
      <c r="AU90" s="370">
        <f t="shared" si="46"/>
        <v>0</v>
      </c>
      <c r="AV90" s="369">
        <v>1</v>
      </c>
      <c r="AW90" s="369"/>
      <c r="AX90" s="369"/>
      <c r="AY90" s="370">
        <f t="shared" si="47"/>
        <v>0</v>
      </c>
      <c r="AZ90" s="371">
        <f t="shared" si="52"/>
        <v>0</v>
      </c>
      <c r="BA90" s="375">
        <v>0</v>
      </c>
      <c r="BB90" s="364">
        <f t="shared" si="49"/>
        <v>0</v>
      </c>
      <c r="BC90" s="371" t="str">
        <f t="shared" si="50"/>
        <v>geen actie</v>
      </c>
      <c r="BD90" s="345">
        <v>91</v>
      </c>
    </row>
    <row r="91" spans="1:57" x14ac:dyDescent="0.3">
      <c r="A91" s="345">
        <v>92</v>
      </c>
      <c r="B91" s="345" t="str">
        <f t="shared" si="35"/>
        <v>v</v>
      </c>
      <c r="C91" s="382"/>
      <c r="D91" s="365"/>
      <c r="E91" s="364"/>
      <c r="F91" s="364"/>
      <c r="G91" s="364">
        <f t="shared" si="36"/>
        <v>0</v>
      </c>
      <c r="H91" s="364"/>
      <c r="I91" s="366">
        <f t="shared" si="37"/>
        <v>2019</v>
      </c>
      <c r="J91" s="367">
        <f t="shared" si="38"/>
        <v>0</v>
      </c>
      <c r="K91" s="374">
        <v>0</v>
      </c>
      <c r="L91" s="369">
        <v>1</v>
      </c>
      <c r="M91" s="369"/>
      <c r="N91" s="369"/>
      <c r="O91" s="370">
        <f t="shared" si="39"/>
        <v>0</v>
      </c>
      <c r="P91" s="369">
        <v>1</v>
      </c>
      <c r="Q91" s="369"/>
      <c r="R91" s="369"/>
      <c r="S91" s="370">
        <f t="shared" si="40"/>
        <v>0</v>
      </c>
      <c r="T91" s="369">
        <v>1</v>
      </c>
      <c r="U91" s="369"/>
      <c r="V91" s="369"/>
      <c r="W91" s="370">
        <f t="shared" si="41"/>
        <v>0</v>
      </c>
      <c r="X91" s="369">
        <v>1</v>
      </c>
      <c r="Y91" s="369"/>
      <c r="Z91" s="369"/>
      <c r="AA91" s="370">
        <f t="shared" si="42"/>
        <v>0</v>
      </c>
      <c r="AB91" s="369">
        <v>1</v>
      </c>
      <c r="AC91" s="369"/>
      <c r="AD91" s="369"/>
      <c r="AE91" s="370">
        <f t="shared" si="43"/>
        <v>0</v>
      </c>
      <c r="AF91" s="369">
        <v>1</v>
      </c>
      <c r="AG91" s="369"/>
      <c r="AH91" s="369"/>
      <c r="AI91" s="370">
        <f t="shared" si="53"/>
        <v>0</v>
      </c>
      <c r="AJ91" s="369">
        <v>1</v>
      </c>
      <c r="AK91" s="369"/>
      <c r="AL91" s="369"/>
      <c r="AM91" s="370">
        <f t="shared" si="44"/>
        <v>0</v>
      </c>
      <c r="AN91" s="369">
        <v>1</v>
      </c>
      <c r="AO91" s="369"/>
      <c r="AP91" s="369"/>
      <c r="AQ91" s="370">
        <f t="shared" si="45"/>
        <v>0</v>
      </c>
      <c r="AR91" s="369">
        <v>1</v>
      </c>
      <c r="AS91" s="369"/>
      <c r="AT91" s="369"/>
      <c r="AU91" s="370">
        <f t="shared" si="46"/>
        <v>0</v>
      </c>
      <c r="AV91" s="369">
        <v>1</v>
      </c>
      <c r="AW91" s="369"/>
      <c r="AX91" s="369"/>
      <c r="AY91" s="370">
        <f t="shared" si="47"/>
        <v>0</v>
      </c>
      <c r="AZ91" s="371">
        <f t="shared" si="52"/>
        <v>0</v>
      </c>
      <c r="BA91" s="375">
        <v>0</v>
      </c>
      <c r="BB91" s="364">
        <f t="shared" si="49"/>
        <v>0</v>
      </c>
      <c r="BC91" s="371" t="str">
        <f t="shared" si="50"/>
        <v>geen actie</v>
      </c>
      <c r="BD91" s="345">
        <v>92</v>
      </c>
    </row>
    <row r="92" spans="1:57" x14ac:dyDescent="0.3">
      <c r="A92" s="345">
        <v>93</v>
      </c>
      <c r="B92" s="345" t="str">
        <f t="shared" si="35"/>
        <v>v</v>
      </c>
      <c r="C92" s="382"/>
      <c r="D92" s="365"/>
      <c r="E92" s="364"/>
      <c r="F92" s="364"/>
      <c r="G92" s="364">
        <f t="shared" si="36"/>
        <v>0</v>
      </c>
      <c r="H92" s="364"/>
      <c r="I92" s="366">
        <f t="shared" si="37"/>
        <v>2019</v>
      </c>
      <c r="J92" s="367">
        <f t="shared" si="38"/>
        <v>0</v>
      </c>
      <c r="K92" s="374">
        <v>0</v>
      </c>
      <c r="L92" s="369">
        <v>1</v>
      </c>
      <c r="M92" s="369"/>
      <c r="N92" s="369"/>
      <c r="O92" s="370">
        <f t="shared" si="39"/>
        <v>0</v>
      </c>
      <c r="P92" s="369">
        <v>1</v>
      </c>
      <c r="Q92" s="369"/>
      <c r="R92" s="369"/>
      <c r="S92" s="370">
        <f t="shared" si="40"/>
        <v>0</v>
      </c>
      <c r="T92" s="369">
        <v>1</v>
      </c>
      <c r="U92" s="369"/>
      <c r="V92" s="369"/>
      <c r="W92" s="370">
        <f t="shared" si="41"/>
        <v>0</v>
      </c>
      <c r="X92" s="369">
        <v>1</v>
      </c>
      <c r="Y92" s="369"/>
      <c r="Z92" s="369"/>
      <c r="AA92" s="370">
        <f t="shared" si="42"/>
        <v>0</v>
      </c>
      <c r="AB92" s="369">
        <v>1</v>
      </c>
      <c r="AC92" s="369"/>
      <c r="AD92" s="369"/>
      <c r="AE92" s="370">
        <f t="shared" si="43"/>
        <v>0</v>
      </c>
      <c r="AF92" s="369">
        <v>1</v>
      </c>
      <c r="AG92" s="369"/>
      <c r="AH92" s="369"/>
      <c r="AI92" s="370">
        <f t="shared" si="53"/>
        <v>0</v>
      </c>
      <c r="AJ92" s="369">
        <v>1</v>
      </c>
      <c r="AK92" s="369"/>
      <c r="AL92" s="369"/>
      <c r="AM92" s="370">
        <f t="shared" si="44"/>
        <v>0</v>
      </c>
      <c r="AN92" s="369">
        <v>1</v>
      </c>
      <c r="AO92" s="369"/>
      <c r="AP92" s="369"/>
      <c r="AQ92" s="370">
        <f t="shared" si="45"/>
        <v>0</v>
      </c>
      <c r="AR92" s="369">
        <v>1</v>
      </c>
      <c r="AS92" s="369"/>
      <c r="AT92" s="369"/>
      <c r="AU92" s="370">
        <f t="shared" si="46"/>
        <v>0</v>
      </c>
      <c r="AV92" s="369">
        <v>1</v>
      </c>
      <c r="AW92" s="369"/>
      <c r="AX92" s="369"/>
      <c r="AY92" s="370">
        <f t="shared" si="47"/>
        <v>0</v>
      </c>
      <c r="AZ92" s="371">
        <f t="shared" si="52"/>
        <v>0</v>
      </c>
      <c r="BA92" s="375">
        <v>0</v>
      </c>
      <c r="BB92" s="364">
        <f t="shared" si="49"/>
        <v>0</v>
      </c>
      <c r="BC92" s="371" t="str">
        <f t="shared" si="50"/>
        <v>geen actie</v>
      </c>
      <c r="BD92" s="345">
        <v>93</v>
      </c>
    </row>
    <row r="93" spans="1:57" x14ac:dyDescent="0.3">
      <c r="A93" s="345">
        <v>94</v>
      </c>
      <c r="B93" s="345" t="str">
        <f t="shared" si="35"/>
        <v>v</v>
      </c>
      <c r="C93" s="382"/>
      <c r="D93" s="365"/>
      <c r="E93" s="364"/>
      <c r="F93" s="364"/>
      <c r="G93" s="364">
        <f t="shared" si="36"/>
        <v>0</v>
      </c>
      <c r="H93" s="364"/>
      <c r="I93" s="366">
        <f t="shared" si="37"/>
        <v>2019</v>
      </c>
      <c r="J93" s="367">
        <f t="shared" si="38"/>
        <v>0</v>
      </c>
      <c r="K93" s="374">
        <v>0</v>
      </c>
      <c r="L93" s="369">
        <v>1</v>
      </c>
      <c r="M93" s="369"/>
      <c r="N93" s="369"/>
      <c r="O93" s="370">
        <f t="shared" si="39"/>
        <v>0</v>
      </c>
      <c r="P93" s="369">
        <v>1</v>
      </c>
      <c r="Q93" s="369"/>
      <c r="R93" s="369"/>
      <c r="S93" s="370">
        <f t="shared" si="40"/>
        <v>0</v>
      </c>
      <c r="T93" s="369">
        <v>1</v>
      </c>
      <c r="U93" s="369"/>
      <c r="V93" s="369"/>
      <c r="W93" s="370">
        <f t="shared" si="41"/>
        <v>0</v>
      </c>
      <c r="X93" s="369">
        <v>1</v>
      </c>
      <c r="Y93" s="369"/>
      <c r="Z93" s="369"/>
      <c r="AA93" s="370">
        <f t="shared" si="42"/>
        <v>0</v>
      </c>
      <c r="AB93" s="369">
        <v>1</v>
      </c>
      <c r="AC93" s="369"/>
      <c r="AD93" s="369"/>
      <c r="AE93" s="370">
        <f t="shared" si="43"/>
        <v>0</v>
      </c>
      <c r="AF93" s="369">
        <v>1</v>
      </c>
      <c r="AG93" s="369"/>
      <c r="AH93" s="369"/>
      <c r="AI93" s="370">
        <f t="shared" si="53"/>
        <v>0</v>
      </c>
      <c r="AJ93" s="369">
        <v>1</v>
      </c>
      <c r="AK93" s="369"/>
      <c r="AL93" s="369"/>
      <c r="AM93" s="370">
        <f t="shared" si="44"/>
        <v>0</v>
      </c>
      <c r="AN93" s="369">
        <v>1</v>
      </c>
      <c r="AO93" s="369"/>
      <c r="AP93" s="369"/>
      <c r="AQ93" s="370">
        <f t="shared" si="45"/>
        <v>0</v>
      </c>
      <c r="AR93" s="369">
        <v>1</v>
      </c>
      <c r="AS93" s="369"/>
      <c r="AT93" s="369"/>
      <c r="AU93" s="370">
        <f t="shared" si="46"/>
        <v>0</v>
      </c>
      <c r="AV93" s="369">
        <v>1</v>
      </c>
      <c r="AW93" s="369"/>
      <c r="AX93" s="369"/>
      <c r="AY93" s="370">
        <f t="shared" si="47"/>
        <v>0</v>
      </c>
      <c r="AZ93" s="371">
        <f t="shared" si="52"/>
        <v>0</v>
      </c>
      <c r="BA93" s="375">
        <v>0</v>
      </c>
      <c r="BB93" s="364">
        <f t="shared" si="49"/>
        <v>0</v>
      </c>
      <c r="BC93" s="371" t="str">
        <f t="shared" si="50"/>
        <v>geen actie</v>
      </c>
      <c r="BD93" s="345">
        <v>94</v>
      </c>
    </row>
    <row r="94" spans="1:57" x14ac:dyDescent="0.3">
      <c r="A94" s="345">
        <v>95</v>
      </c>
      <c r="B94" s="345" t="str">
        <f t="shared" si="35"/>
        <v>v</v>
      </c>
      <c r="C94" s="382"/>
      <c r="D94" s="365"/>
      <c r="E94" s="364"/>
      <c r="F94" s="364"/>
      <c r="G94" s="364">
        <f t="shared" si="36"/>
        <v>0</v>
      </c>
      <c r="H94" s="364"/>
      <c r="I94" s="366">
        <f t="shared" si="37"/>
        <v>2019</v>
      </c>
      <c r="J94" s="367">
        <f t="shared" si="38"/>
        <v>0</v>
      </c>
      <c r="K94" s="374">
        <v>0</v>
      </c>
      <c r="L94" s="369">
        <v>1</v>
      </c>
      <c r="M94" s="369"/>
      <c r="N94" s="369"/>
      <c r="O94" s="370">
        <f t="shared" si="39"/>
        <v>0</v>
      </c>
      <c r="P94" s="369">
        <v>1</v>
      </c>
      <c r="Q94" s="369"/>
      <c r="R94" s="369"/>
      <c r="S94" s="370">
        <f t="shared" si="40"/>
        <v>0</v>
      </c>
      <c r="T94" s="369">
        <v>1</v>
      </c>
      <c r="U94" s="369"/>
      <c r="V94" s="369"/>
      <c r="W94" s="370">
        <f t="shared" si="41"/>
        <v>0</v>
      </c>
      <c r="X94" s="369">
        <v>1</v>
      </c>
      <c r="Y94" s="369"/>
      <c r="Z94" s="369"/>
      <c r="AA94" s="370">
        <f t="shared" si="42"/>
        <v>0</v>
      </c>
      <c r="AB94" s="369">
        <v>1</v>
      </c>
      <c r="AC94" s="369"/>
      <c r="AD94" s="369"/>
      <c r="AE94" s="370">
        <f t="shared" si="43"/>
        <v>0</v>
      </c>
      <c r="AF94" s="369">
        <v>1</v>
      </c>
      <c r="AG94" s="369"/>
      <c r="AH94" s="369"/>
      <c r="AI94" s="370">
        <f t="shared" si="53"/>
        <v>0</v>
      </c>
      <c r="AJ94" s="369">
        <v>1</v>
      </c>
      <c r="AK94" s="369"/>
      <c r="AL94" s="369"/>
      <c r="AM94" s="370">
        <f t="shared" si="44"/>
        <v>0</v>
      </c>
      <c r="AN94" s="369">
        <v>1</v>
      </c>
      <c r="AO94" s="369"/>
      <c r="AP94" s="369"/>
      <c r="AQ94" s="370">
        <f t="shared" si="45"/>
        <v>0</v>
      </c>
      <c r="AR94" s="369">
        <v>1</v>
      </c>
      <c r="AS94" s="369"/>
      <c r="AT94" s="369"/>
      <c r="AU94" s="370">
        <f t="shared" si="46"/>
        <v>0</v>
      </c>
      <c r="AV94" s="369">
        <v>1</v>
      </c>
      <c r="AW94" s="369"/>
      <c r="AX94" s="369"/>
      <c r="AY94" s="370">
        <f t="shared" si="47"/>
        <v>0</v>
      </c>
      <c r="AZ94" s="371">
        <f t="shared" si="52"/>
        <v>0</v>
      </c>
      <c r="BA94" s="375">
        <v>0</v>
      </c>
      <c r="BB94" s="364">
        <f t="shared" si="49"/>
        <v>0</v>
      </c>
      <c r="BC94" s="371" t="str">
        <f t="shared" si="50"/>
        <v>geen actie</v>
      </c>
      <c r="BD94" s="345">
        <v>95</v>
      </c>
    </row>
    <row r="95" spans="1:57" x14ac:dyDescent="0.3">
      <c r="A95" s="345">
        <v>96</v>
      </c>
      <c r="B95" s="345" t="str">
        <f t="shared" si="35"/>
        <v>v</v>
      </c>
      <c r="C95" s="382"/>
      <c r="D95" s="365"/>
      <c r="E95" s="364"/>
      <c r="F95" s="364"/>
      <c r="G95" s="364">
        <f t="shared" si="36"/>
        <v>0</v>
      </c>
      <c r="H95" s="364"/>
      <c r="I95" s="366">
        <f t="shared" si="37"/>
        <v>2019</v>
      </c>
      <c r="J95" s="367">
        <f t="shared" si="38"/>
        <v>0</v>
      </c>
      <c r="K95" s="374">
        <v>0</v>
      </c>
      <c r="L95" s="369">
        <v>1</v>
      </c>
      <c r="M95" s="369"/>
      <c r="N95" s="369"/>
      <c r="O95" s="370">
        <f t="shared" si="39"/>
        <v>0</v>
      </c>
      <c r="P95" s="369">
        <v>1</v>
      </c>
      <c r="Q95" s="369"/>
      <c r="R95" s="369"/>
      <c r="S95" s="370">
        <f t="shared" si="40"/>
        <v>0</v>
      </c>
      <c r="T95" s="369">
        <v>1</v>
      </c>
      <c r="U95" s="369"/>
      <c r="V95" s="369"/>
      <c r="W95" s="370">
        <f t="shared" si="41"/>
        <v>0</v>
      </c>
      <c r="X95" s="369">
        <v>1</v>
      </c>
      <c r="Y95" s="369"/>
      <c r="Z95" s="369"/>
      <c r="AA95" s="370">
        <f t="shared" si="42"/>
        <v>0</v>
      </c>
      <c r="AB95" s="369">
        <v>1</v>
      </c>
      <c r="AC95" s="369"/>
      <c r="AD95" s="369"/>
      <c r="AE95" s="370">
        <f t="shared" si="43"/>
        <v>0</v>
      </c>
      <c r="AF95" s="369">
        <v>1</v>
      </c>
      <c r="AG95" s="369"/>
      <c r="AH95" s="369"/>
      <c r="AI95" s="370">
        <f t="shared" si="53"/>
        <v>0</v>
      </c>
      <c r="AJ95" s="369">
        <v>1</v>
      </c>
      <c r="AK95" s="369"/>
      <c r="AL95" s="369"/>
      <c r="AM95" s="370">
        <f t="shared" si="44"/>
        <v>0</v>
      </c>
      <c r="AN95" s="369">
        <v>1</v>
      </c>
      <c r="AO95" s="369"/>
      <c r="AP95" s="369"/>
      <c r="AQ95" s="370">
        <f t="shared" si="45"/>
        <v>0</v>
      </c>
      <c r="AR95" s="369">
        <v>1</v>
      </c>
      <c r="AS95" s="369"/>
      <c r="AT95" s="369"/>
      <c r="AU95" s="370">
        <f t="shared" si="46"/>
        <v>0</v>
      </c>
      <c r="AV95" s="369">
        <v>1</v>
      </c>
      <c r="AW95" s="369"/>
      <c r="AX95" s="369"/>
      <c r="AY95" s="370">
        <f t="shared" si="47"/>
        <v>0</v>
      </c>
      <c r="AZ95" s="371">
        <f t="shared" si="52"/>
        <v>0</v>
      </c>
      <c r="BA95" s="375">
        <v>0</v>
      </c>
      <c r="BB95" s="364">
        <f t="shared" si="49"/>
        <v>0</v>
      </c>
      <c r="BC95" s="371" t="str">
        <f t="shared" si="50"/>
        <v>geen actie</v>
      </c>
      <c r="BD95" s="345">
        <v>96</v>
      </c>
    </row>
    <row r="96" spans="1:57" x14ac:dyDescent="0.3">
      <c r="A96" s="345">
        <v>97</v>
      </c>
      <c r="B96" s="345" t="str">
        <f t="shared" si="35"/>
        <v>v</v>
      </c>
      <c r="C96" s="382"/>
      <c r="D96" s="365"/>
      <c r="E96" s="364"/>
      <c r="F96" s="364"/>
      <c r="G96" s="364">
        <f t="shared" si="36"/>
        <v>0</v>
      </c>
      <c r="H96" s="364"/>
      <c r="I96" s="366">
        <f t="shared" si="37"/>
        <v>2019</v>
      </c>
      <c r="J96" s="367">
        <f t="shared" si="38"/>
        <v>0</v>
      </c>
      <c r="K96" s="374">
        <v>0</v>
      </c>
      <c r="L96" s="369">
        <v>1</v>
      </c>
      <c r="M96" s="369"/>
      <c r="N96" s="369"/>
      <c r="O96" s="370">
        <f t="shared" si="39"/>
        <v>0</v>
      </c>
      <c r="P96" s="369">
        <v>1</v>
      </c>
      <c r="Q96" s="369"/>
      <c r="R96" s="369"/>
      <c r="S96" s="370">
        <f t="shared" si="40"/>
        <v>0</v>
      </c>
      <c r="T96" s="369">
        <v>1</v>
      </c>
      <c r="U96" s="369"/>
      <c r="V96" s="369"/>
      <c r="W96" s="370">
        <f t="shared" si="41"/>
        <v>0</v>
      </c>
      <c r="X96" s="369">
        <v>1</v>
      </c>
      <c r="Y96" s="369"/>
      <c r="Z96" s="369"/>
      <c r="AA96" s="370">
        <f t="shared" si="42"/>
        <v>0</v>
      </c>
      <c r="AB96" s="369">
        <v>1</v>
      </c>
      <c r="AC96" s="369"/>
      <c r="AD96" s="369"/>
      <c r="AE96" s="370">
        <f t="shared" si="43"/>
        <v>0</v>
      </c>
      <c r="AF96" s="369">
        <v>1</v>
      </c>
      <c r="AG96" s="369"/>
      <c r="AH96" s="369"/>
      <c r="AI96" s="370">
        <f t="shared" si="53"/>
        <v>0</v>
      </c>
      <c r="AJ96" s="369">
        <v>1</v>
      </c>
      <c r="AK96" s="369"/>
      <c r="AL96" s="369"/>
      <c r="AM96" s="370">
        <f t="shared" si="44"/>
        <v>0</v>
      </c>
      <c r="AN96" s="369">
        <v>1</v>
      </c>
      <c r="AO96" s="369"/>
      <c r="AP96" s="369"/>
      <c r="AQ96" s="370">
        <f t="shared" si="45"/>
        <v>0</v>
      </c>
      <c r="AR96" s="369">
        <v>1</v>
      </c>
      <c r="AS96" s="369"/>
      <c r="AT96" s="369"/>
      <c r="AU96" s="370">
        <f t="shared" si="46"/>
        <v>0</v>
      </c>
      <c r="AV96" s="369">
        <v>1</v>
      </c>
      <c r="AW96" s="369"/>
      <c r="AX96" s="369"/>
      <c r="AY96" s="370">
        <f t="shared" si="47"/>
        <v>0</v>
      </c>
      <c r="AZ96" s="371">
        <f t="shared" si="52"/>
        <v>0</v>
      </c>
      <c r="BA96" s="375">
        <v>0</v>
      </c>
      <c r="BB96" s="364">
        <f t="shared" si="49"/>
        <v>0</v>
      </c>
      <c r="BC96" s="371" t="str">
        <f t="shared" si="50"/>
        <v>geen actie</v>
      </c>
      <c r="BD96" s="345">
        <v>97</v>
      </c>
    </row>
    <row r="97" spans="1:56" x14ac:dyDescent="0.3">
      <c r="A97" s="345">
        <v>98</v>
      </c>
      <c r="B97" s="345" t="str">
        <f t="shared" si="35"/>
        <v>v</v>
      </c>
      <c r="C97" s="382"/>
      <c r="D97" s="365"/>
      <c r="E97" s="364"/>
      <c r="F97" s="364"/>
      <c r="G97" s="364">
        <f t="shared" si="36"/>
        <v>0</v>
      </c>
      <c r="H97" s="364"/>
      <c r="I97" s="366">
        <f t="shared" si="37"/>
        <v>2019</v>
      </c>
      <c r="J97" s="367">
        <f t="shared" si="38"/>
        <v>0</v>
      </c>
      <c r="K97" s="374">
        <v>0</v>
      </c>
      <c r="L97" s="369">
        <v>1</v>
      </c>
      <c r="M97" s="369"/>
      <c r="N97" s="369"/>
      <c r="O97" s="370">
        <f t="shared" si="39"/>
        <v>0</v>
      </c>
      <c r="P97" s="369">
        <v>1</v>
      </c>
      <c r="Q97" s="369"/>
      <c r="R97" s="369"/>
      <c r="S97" s="370">
        <f t="shared" si="40"/>
        <v>0</v>
      </c>
      <c r="T97" s="369">
        <v>1</v>
      </c>
      <c r="U97" s="369"/>
      <c r="V97" s="369"/>
      <c r="W97" s="370">
        <f t="shared" si="41"/>
        <v>0</v>
      </c>
      <c r="X97" s="369">
        <v>1</v>
      </c>
      <c r="Y97" s="369"/>
      <c r="Z97" s="369"/>
      <c r="AA97" s="370">
        <f t="shared" si="42"/>
        <v>0</v>
      </c>
      <c r="AB97" s="369">
        <v>1</v>
      </c>
      <c r="AC97" s="369"/>
      <c r="AD97" s="369"/>
      <c r="AE97" s="370">
        <f t="shared" si="43"/>
        <v>0</v>
      </c>
      <c r="AF97" s="369">
        <v>1</v>
      </c>
      <c r="AG97" s="369"/>
      <c r="AH97" s="369"/>
      <c r="AI97" s="370">
        <f t="shared" si="53"/>
        <v>0</v>
      </c>
      <c r="AJ97" s="369">
        <v>1</v>
      </c>
      <c r="AK97" s="369"/>
      <c r="AL97" s="369"/>
      <c r="AM97" s="370">
        <f t="shared" si="44"/>
        <v>0</v>
      </c>
      <c r="AN97" s="369">
        <v>1</v>
      </c>
      <c r="AO97" s="369"/>
      <c r="AP97" s="369"/>
      <c r="AQ97" s="370">
        <f t="shared" si="45"/>
        <v>0</v>
      </c>
      <c r="AR97" s="369">
        <v>1</v>
      </c>
      <c r="AS97" s="369"/>
      <c r="AT97" s="369"/>
      <c r="AU97" s="370">
        <f t="shared" si="46"/>
        <v>0</v>
      </c>
      <c r="AV97" s="369">
        <v>1</v>
      </c>
      <c r="AW97" s="369"/>
      <c r="AX97" s="369"/>
      <c r="AY97" s="370">
        <f t="shared" si="47"/>
        <v>0</v>
      </c>
      <c r="AZ97" s="371">
        <f t="shared" si="52"/>
        <v>0</v>
      </c>
      <c r="BA97" s="375">
        <v>0</v>
      </c>
      <c r="BB97" s="364">
        <f t="shared" si="49"/>
        <v>0</v>
      </c>
      <c r="BC97" s="371" t="str">
        <f t="shared" si="50"/>
        <v>geen actie</v>
      </c>
      <c r="BD97" s="345">
        <v>98</v>
      </c>
    </row>
    <row r="98" spans="1:56" x14ac:dyDescent="0.3">
      <c r="A98" s="345">
        <v>99</v>
      </c>
      <c r="B98" s="345" t="str">
        <f t="shared" ref="B98:B129" si="54">IF(A98=BD98,"v","x")</f>
        <v>v</v>
      </c>
      <c r="C98" s="382"/>
      <c r="D98" s="365"/>
      <c r="E98" s="364"/>
      <c r="F98" s="364"/>
      <c r="G98" s="364">
        <f t="shared" ref="G98:G126" si="55">SUM(K98+O98+S98+W98+AA98+AE98+AI98+AM98+AQ98+AU98+AY98)</f>
        <v>0</v>
      </c>
      <c r="H98" s="364"/>
      <c r="I98" s="366">
        <f t="shared" ref="I98:I129" si="56">2019-H98</f>
        <v>2019</v>
      </c>
      <c r="J98" s="367">
        <f t="shared" ref="J98:J129" si="57">G98-K98</f>
        <v>0</v>
      </c>
      <c r="K98" s="374">
        <v>0</v>
      </c>
      <c r="L98" s="369">
        <v>1</v>
      </c>
      <c r="M98" s="369"/>
      <c r="N98" s="369"/>
      <c r="O98" s="370">
        <f t="shared" ref="O98:O129" si="58">SUM(M98*10+N98)/L98*10</f>
        <v>0</v>
      </c>
      <c r="P98" s="369">
        <v>1</v>
      </c>
      <c r="Q98" s="369"/>
      <c r="R98" s="369"/>
      <c r="S98" s="370">
        <f t="shared" ref="S98:S129" si="59">SUM(Q98*10+R98)/P98*10</f>
        <v>0</v>
      </c>
      <c r="T98" s="369">
        <v>1</v>
      </c>
      <c r="U98" s="369"/>
      <c r="V98" s="369"/>
      <c r="W98" s="370">
        <f t="shared" ref="W98:W129" si="60">SUM(U98*10+V98)/T98*10</f>
        <v>0</v>
      </c>
      <c r="X98" s="369">
        <v>1</v>
      </c>
      <c r="Y98" s="369"/>
      <c r="Z98" s="369"/>
      <c r="AA98" s="370">
        <f t="shared" ref="AA98:AA129" si="61">SUM(Y98*10+Z98)/X98*10</f>
        <v>0</v>
      </c>
      <c r="AB98" s="369">
        <v>1</v>
      </c>
      <c r="AC98" s="369"/>
      <c r="AD98" s="369"/>
      <c r="AE98" s="370">
        <f t="shared" ref="AE98:AE129" si="62">SUM(AC98*10+AD98)/AB98*10</f>
        <v>0</v>
      </c>
      <c r="AF98" s="369">
        <v>1</v>
      </c>
      <c r="AG98" s="369"/>
      <c r="AH98" s="369"/>
      <c r="AI98" s="370">
        <f t="shared" si="53"/>
        <v>0</v>
      </c>
      <c r="AJ98" s="369">
        <v>1</v>
      </c>
      <c r="AK98" s="369"/>
      <c r="AL98" s="369"/>
      <c r="AM98" s="370">
        <f t="shared" ref="AM98:AM129" si="63">SUM(AK98*10+AL98)/AJ98*10</f>
        <v>0</v>
      </c>
      <c r="AN98" s="369">
        <v>1</v>
      </c>
      <c r="AO98" s="369"/>
      <c r="AP98" s="369"/>
      <c r="AQ98" s="370">
        <f t="shared" ref="AQ98:AQ129" si="64">SUM(AO98*10+AP98)/AN98*10</f>
        <v>0</v>
      </c>
      <c r="AR98" s="369">
        <v>1</v>
      </c>
      <c r="AS98" s="369"/>
      <c r="AT98" s="369"/>
      <c r="AU98" s="370">
        <f t="shared" ref="AU98:AU129" si="65">SUM(AS98*10+AT98)/AR98*10</f>
        <v>0</v>
      </c>
      <c r="AV98" s="369">
        <v>1</v>
      </c>
      <c r="AW98" s="369"/>
      <c r="AX98" s="369"/>
      <c r="AY98" s="370">
        <f t="shared" ref="AY98:AY129" si="66">SUM(AW98*10+AX98)/AV98*10</f>
        <v>0</v>
      </c>
      <c r="AZ98" s="371">
        <f t="shared" si="52"/>
        <v>0</v>
      </c>
      <c r="BA98" s="375">
        <v>0</v>
      </c>
      <c r="BB98" s="364">
        <f t="shared" ref="BB98:BB129" si="67">AZ98-BA98</f>
        <v>0</v>
      </c>
      <c r="BC98" s="371" t="str">
        <f t="shared" ref="BC98:BC129" si="68">IF(BB98=0,"geen actie",CONCATENATE("diploma uitschrijven: ",AZ98," punten"))</f>
        <v>geen actie</v>
      </c>
      <c r="BD98" s="345">
        <v>99</v>
      </c>
    </row>
    <row r="99" spans="1:56" x14ac:dyDescent="0.3">
      <c r="A99" s="345">
        <v>100</v>
      </c>
      <c r="B99" s="345" t="str">
        <f t="shared" si="54"/>
        <v>v</v>
      </c>
      <c r="C99" s="382"/>
      <c r="D99" s="365"/>
      <c r="E99" s="364"/>
      <c r="F99" s="364"/>
      <c r="G99" s="364">
        <f t="shared" si="55"/>
        <v>0</v>
      </c>
      <c r="H99" s="364"/>
      <c r="I99" s="366">
        <f t="shared" si="56"/>
        <v>2019</v>
      </c>
      <c r="J99" s="367">
        <f t="shared" si="57"/>
        <v>0</v>
      </c>
      <c r="K99" s="374">
        <v>0</v>
      </c>
      <c r="L99" s="369">
        <v>1</v>
      </c>
      <c r="M99" s="369"/>
      <c r="N99" s="369"/>
      <c r="O99" s="370">
        <f t="shared" si="58"/>
        <v>0</v>
      </c>
      <c r="P99" s="369">
        <v>1</v>
      </c>
      <c r="Q99" s="369"/>
      <c r="R99" s="369"/>
      <c r="S99" s="370">
        <f t="shared" si="59"/>
        <v>0</v>
      </c>
      <c r="T99" s="369">
        <v>1</v>
      </c>
      <c r="U99" s="369"/>
      <c r="V99" s="369"/>
      <c r="W99" s="370">
        <f t="shared" si="60"/>
        <v>0</v>
      </c>
      <c r="X99" s="369">
        <v>1</v>
      </c>
      <c r="Y99" s="369"/>
      <c r="Z99" s="369"/>
      <c r="AA99" s="370">
        <f t="shared" si="61"/>
        <v>0</v>
      </c>
      <c r="AB99" s="369">
        <v>1</v>
      </c>
      <c r="AC99" s="369"/>
      <c r="AD99" s="369"/>
      <c r="AE99" s="370">
        <f t="shared" si="62"/>
        <v>0</v>
      </c>
      <c r="AF99" s="369">
        <v>1</v>
      </c>
      <c r="AG99" s="369"/>
      <c r="AH99" s="369"/>
      <c r="AI99" s="370">
        <f t="shared" si="53"/>
        <v>0</v>
      </c>
      <c r="AJ99" s="369">
        <v>1</v>
      </c>
      <c r="AK99" s="369"/>
      <c r="AL99" s="369"/>
      <c r="AM99" s="370">
        <f t="shared" si="63"/>
        <v>0</v>
      </c>
      <c r="AN99" s="369">
        <v>1</v>
      </c>
      <c r="AO99" s="369"/>
      <c r="AP99" s="369"/>
      <c r="AQ99" s="370">
        <f t="shared" si="64"/>
        <v>0</v>
      </c>
      <c r="AR99" s="369">
        <v>1</v>
      </c>
      <c r="AS99" s="369"/>
      <c r="AT99" s="369"/>
      <c r="AU99" s="370">
        <f t="shared" si="65"/>
        <v>0</v>
      </c>
      <c r="AV99" s="369">
        <v>1</v>
      </c>
      <c r="AW99" s="369"/>
      <c r="AX99" s="369"/>
      <c r="AY99" s="370">
        <f t="shared" si="66"/>
        <v>0</v>
      </c>
      <c r="AZ99" s="371">
        <f t="shared" si="52"/>
        <v>0</v>
      </c>
      <c r="BA99" s="375">
        <v>0</v>
      </c>
      <c r="BB99" s="364">
        <f t="shared" si="67"/>
        <v>0</v>
      </c>
      <c r="BC99" s="371" t="str">
        <f t="shared" si="68"/>
        <v>geen actie</v>
      </c>
      <c r="BD99" s="345">
        <v>100</v>
      </c>
    </row>
    <row r="100" spans="1:56" x14ac:dyDescent="0.3">
      <c r="A100" s="345">
        <v>101</v>
      </c>
      <c r="B100" s="345" t="str">
        <f t="shared" si="54"/>
        <v>v</v>
      </c>
      <c r="C100" s="382"/>
      <c r="D100" s="365"/>
      <c r="E100" s="364"/>
      <c r="F100" s="364"/>
      <c r="G100" s="364">
        <f t="shared" si="55"/>
        <v>0</v>
      </c>
      <c r="H100" s="364"/>
      <c r="I100" s="366">
        <f t="shared" si="56"/>
        <v>2019</v>
      </c>
      <c r="J100" s="367">
        <f t="shared" si="57"/>
        <v>0</v>
      </c>
      <c r="K100" s="374">
        <v>0</v>
      </c>
      <c r="L100" s="369">
        <v>1</v>
      </c>
      <c r="M100" s="369"/>
      <c r="N100" s="369"/>
      <c r="O100" s="370">
        <f t="shared" si="58"/>
        <v>0</v>
      </c>
      <c r="P100" s="369">
        <v>1</v>
      </c>
      <c r="Q100" s="369"/>
      <c r="R100" s="369"/>
      <c r="S100" s="370">
        <f t="shared" si="59"/>
        <v>0</v>
      </c>
      <c r="T100" s="369">
        <v>1</v>
      </c>
      <c r="U100" s="369"/>
      <c r="V100" s="369"/>
      <c r="W100" s="370">
        <f t="shared" si="60"/>
        <v>0</v>
      </c>
      <c r="X100" s="369">
        <v>1</v>
      </c>
      <c r="Y100" s="369"/>
      <c r="Z100" s="369"/>
      <c r="AA100" s="370">
        <f t="shared" si="61"/>
        <v>0</v>
      </c>
      <c r="AB100" s="369">
        <v>1</v>
      </c>
      <c r="AC100" s="369"/>
      <c r="AD100" s="369"/>
      <c r="AE100" s="370">
        <f t="shared" si="62"/>
        <v>0</v>
      </c>
      <c r="AF100" s="369">
        <v>1</v>
      </c>
      <c r="AG100" s="369"/>
      <c r="AH100" s="369"/>
      <c r="AI100" s="370">
        <f t="shared" si="53"/>
        <v>0</v>
      </c>
      <c r="AJ100" s="369">
        <v>1</v>
      </c>
      <c r="AK100" s="369"/>
      <c r="AL100" s="369"/>
      <c r="AM100" s="370">
        <f t="shared" si="63"/>
        <v>0</v>
      </c>
      <c r="AN100" s="369">
        <v>1</v>
      </c>
      <c r="AO100" s="369"/>
      <c r="AP100" s="369"/>
      <c r="AQ100" s="370">
        <f t="shared" si="64"/>
        <v>0</v>
      </c>
      <c r="AR100" s="369">
        <v>1</v>
      </c>
      <c r="AS100" s="369"/>
      <c r="AT100" s="369"/>
      <c r="AU100" s="370">
        <f t="shared" si="65"/>
        <v>0</v>
      </c>
      <c r="AV100" s="369">
        <v>1</v>
      </c>
      <c r="AW100" s="369"/>
      <c r="AX100" s="369"/>
      <c r="AY100" s="370">
        <f t="shared" si="66"/>
        <v>0</v>
      </c>
      <c r="AZ100" s="371">
        <f t="shared" si="52"/>
        <v>0</v>
      </c>
      <c r="BA100" s="375">
        <v>0</v>
      </c>
      <c r="BB100" s="364">
        <f t="shared" si="67"/>
        <v>0</v>
      </c>
      <c r="BC100" s="371" t="str">
        <f t="shared" si="68"/>
        <v>geen actie</v>
      </c>
      <c r="BD100" s="345">
        <v>101</v>
      </c>
    </row>
    <row r="101" spans="1:56" x14ac:dyDescent="0.3">
      <c r="A101" s="345">
        <v>102</v>
      </c>
      <c r="B101" s="345" t="str">
        <f t="shared" si="54"/>
        <v>v</v>
      </c>
      <c r="C101" s="382"/>
      <c r="D101" s="365"/>
      <c r="E101" s="364"/>
      <c r="F101" s="364"/>
      <c r="G101" s="364">
        <f t="shared" si="55"/>
        <v>0</v>
      </c>
      <c r="H101" s="364"/>
      <c r="I101" s="366">
        <f t="shared" si="56"/>
        <v>2019</v>
      </c>
      <c r="J101" s="367">
        <f t="shared" si="57"/>
        <v>0</v>
      </c>
      <c r="K101" s="374">
        <v>0</v>
      </c>
      <c r="L101" s="369">
        <v>1</v>
      </c>
      <c r="M101" s="369"/>
      <c r="N101" s="369"/>
      <c r="O101" s="370">
        <f t="shared" si="58"/>
        <v>0</v>
      </c>
      <c r="P101" s="369">
        <v>1</v>
      </c>
      <c r="Q101" s="369"/>
      <c r="R101" s="369"/>
      <c r="S101" s="370">
        <f t="shared" si="59"/>
        <v>0</v>
      </c>
      <c r="T101" s="369">
        <v>1</v>
      </c>
      <c r="U101" s="369"/>
      <c r="V101" s="369"/>
      <c r="W101" s="370">
        <f t="shared" si="60"/>
        <v>0</v>
      </c>
      <c r="X101" s="369">
        <v>1</v>
      </c>
      <c r="Y101" s="369"/>
      <c r="Z101" s="369"/>
      <c r="AA101" s="370">
        <f t="shared" si="61"/>
        <v>0</v>
      </c>
      <c r="AB101" s="369">
        <v>1</v>
      </c>
      <c r="AC101" s="369"/>
      <c r="AD101" s="369"/>
      <c r="AE101" s="370">
        <f t="shared" si="62"/>
        <v>0</v>
      </c>
      <c r="AF101" s="369">
        <v>1</v>
      </c>
      <c r="AG101" s="369"/>
      <c r="AH101" s="369"/>
      <c r="AI101" s="370">
        <f t="shared" si="53"/>
        <v>0</v>
      </c>
      <c r="AJ101" s="369">
        <v>1</v>
      </c>
      <c r="AK101" s="369"/>
      <c r="AL101" s="369"/>
      <c r="AM101" s="370">
        <f t="shared" si="63"/>
        <v>0</v>
      </c>
      <c r="AN101" s="369">
        <v>1</v>
      </c>
      <c r="AO101" s="369"/>
      <c r="AP101" s="369"/>
      <c r="AQ101" s="370">
        <f t="shared" si="64"/>
        <v>0</v>
      </c>
      <c r="AR101" s="369">
        <v>1</v>
      </c>
      <c r="AS101" s="369"/>
      <c r="AT101" s="369"/>
      <c r="AU101" s="370">
        <f t="shared" si="65"/>
        <v>0</v>
      </c>
      <c r="AV101" s="369">
        <v>1</v>
      </c>
      <c r="AW101" s="369"/>
      <c r="AX101" s="369"/>
      <c r="AY101" s="370">
        <f t="shared" si="66"/>
        <v>0</v>
      </c>
      <c r="AZ101" s="371">
        <f t="shared" si="52"/>
        <v>0</v>
      </c>
      <c r="BA101" s="375">
        <v>0</v>
      </c>
      <c r="BB101" s="364">
        <f t="shared" si="67"/>
        <v>0</v>
      </c>
      <c r="BC101" s="371" t="str">
        <f t="shared" si="68"/>
        <v>geen actie</v>
      </c>
      <c r="BD101" s="345">
        <v>102</v>
      </c>
    </row>
    <row r="102" spans="1:56" x14ac:dyDescent="0.3">
      <c r="A102" s="345">
        <v>103</v>
      </c>
      <c r="B102" s="345" t="str">
        <f t="shared" si="54"/>
        <v>v</v>
      </c>
      <c r="C102" s="382"/>
      <c r="D102" s="365"/>
      <c r="E102" s="364"/>
      <c r="F102" s="364"/>
      <c r="G102" s="364">
        <f t="shared" si="55"/>
        <v>0</v>
      </c>
      <c r="H102" s="364"/>
      <c r="I102" s="366">
        <f t="shared" si="56"/>
        <v>2019</v>
      </c>
      <c r="J102" s="367">
        <f t="shared" si="57"/>
        <v>0</v>
      </c>
      <c r="K102" s="374">
        <v>0</v>
      </c>
      <c r="L102" s="369">
        <v>1</v>
      </c>
      <c r="M102" s="369"/>
      <c r="N102" s="369"/>
      <c r="O102" s="370">
        <f t="shared" si="58"/>
        <v>0</v>
      </c>
      <c r="P102" s="369">
        <v>1</v>
      </c>
      <c r="Q102" s="369"/>
      <c r="R102" s="369"/>
      <c r="S102" s="370">
        <f t="shared" si="59"/>
        <v>0</v>
      </c>
      <c r="T102" s="369">
        <v>1</v>
      </c>
      <c r="U102" s="369"/>
      <c r="V102" s="369"/>
      <c r="W102" s="370">
        <f t="shared" si="60"/>
        <v>0</v>
      </c>
      <c r="X102" s="369">
        <v>1</v>
      </c>
      <c r="Y102" s="369"/>
      <c r="Z102" s="369"/>
      <c r="AA102" s="370">
        <f t="shared" si="61"/>
        <v>0</v>
      </c>
      <c r="AB102" s="369">
        <v>1</v>
      </c>
      <c r="AC102" s="369"/>
      <c r="AD102" s="369"/>
      <c r="AE102" s="370">
        <f t="shared" si="62"/>
        <v>0</v>
      </c>
      <c r="AF102" s="369">
        <v>1</v>
      </c>
      <c r="AG102" s="369"/>
      <c r="AH102" s="369"/>
      <c r="AI102" s="370">
        <f t="shared" si="53"/>
        <v>0</v>
      </c>
      <c r="AJ102" s="369">
        <v>1</v>
      </c>
      <c r="AK102" s="369"/>
      <c r="AL102" s="369"/>
      <c r="AM102" s="370">
        <f t="shared" si="63"/>
        <v>0</v>
      </c>
      <c r="AN102" s="369">
        <v>1</v>
      </c>
      <c r="AO102" s="369"/>
      <c r="AP102" s="369"/>
      <c r="AQ102" s="370">
        <f t="shared" si="64"/>
        <v>0</v>
      </c>
      <c r="AR102" s="369">
        <v>1</v>
      </c>
      <c r="AS102" s="369"/>
      <c r="AT102" s="369"/>
      <c r="AU102" s="370">
        <f t="shared" si="65"/>
        <v>0</v>
      </c>
      <c r="AV102" s="369">
        <v>1</v>
      </c>
      <c r="AW102" s="369"/>
      <c r="AX102" s="369"/>
      <c r="AY102" s="370">
        <f t="shared" si="66"/>
        <v>0</v>
      </c>
      <c r="AZ102" s="371">
        <f t="shared" si="52"/>
        <v>0</v>
      </c>
      <c r="BA102" s="375">
        <v>0</v>
      </c>
      <c r="BB102" s="364">
        <f t="shared" si="67"/>
        <v>0</v>
      </c>
      <c r="BC102" s="371" t="str">
        <f t="shared" si="68"/>
        <v>geen actie</v>
      </c>
      <c r="BD102" s="345">
        <v>103</v>
      </c>
    </row>
    <row r="103" spans="1:56" x14ac:dyDescent="0.3">
      <c r="A103" s="345">
        <v>104</v>
      </c>
      <c r="B103" s="345" t="str">
        <f t="shared" si="54"/>
        <v>v</v>
      </c>
      <c r="C103" s="382"/>
      <c r="D103" s="365"/>
      <c r="E103" s="364"/>
      <c r="F103" s="364"/>
      <c r="G103" s="364">
        <f t="shared" si="55"/>
        <v>0</v>
      </c>
      <c r="H103" s="364"/>
      <c r="I103" s="366">
        <f t="shared" si="56"/>
        <v>2019</v>
      </c>
      <c r="J103" s="367">
        <f t="shared" si="57"/>
        <v>0</v>
      </c>
      <c r="K103" s="374">
        <v>0</v>
      </c>
      <c r="L103" s="369">
        <v>1</v>
      </c>
      <c r="M103" s="369"/>
      <c r="N103" s="369"/>
      <c r="O103" s="370">
        <f t="shared" si="58"/>
        <v>0</v>
      </c>
      <c r="P103" s="369">
        <v>1</v>
      </c>
      <c r="Q103" s="369"/>
      <c r="R103" s="369"/>
      <c r="S103" s="370">
        <f t="shared" si="59"/>
        <v>0</v>
      </c>
      <c r="T103" s="369">
        <v>1</v>
      </c>
      <c r="U103" s="369"/>
      <c r="V103" s="369"/>
      <c r="W103" s="370">
        <f t="shared" si="60"/>
        <v>0</v>
      </c>
      <c r="X103" s="369">
        <v>1</v>
      </c>
      <c r="Y103" s="369"/>
      <c r="Z103" s="369"/>
      <c r="AA103" s="370">
        <f t="shared" si="61"/>
        <v>0</v>
      </c>
      <c r="AB103" s="369">
        <v>1</v>
      </c>
      <c r="AC103" s="369"/>
      <c r="AD103" s="369"/>
      <c r="AE103" s="370">
        <f t="shared" si="62"/>
        <v>0</v>
      </c>
      <c r="AF103" s="369">
        <v>1</v>
      </c>
      <c r="AG103" s="369"/>
      <c r="AH103" s="369"/>
      <c r="AI103" s="370">
        <f t="shared" si="53"/>
        <v>0</v>
      </c>
      <c r="AJ103" s="369">
        <v>1</v>
      </c>
      <c r="AK103" s="369"/>
      <c r="AL103" s="369"/>
      <c r="AM103" s="370">
        <f t="shared" si="63"/>
        <v>0</v>
      </c>
      <c r="AN103" s="369">
        <v>1</v>
      </c>
      <c r="AO103" s="369"/>
      <c r="AP103" s="369"/>
      <c r="AQ103" s="370">
        <f t="shared" si="64"/>
        <v>0</v>
      </c>
      <c r="AR103" s="369">
        <v>1</v>
      </c>
      <c r="AS103" s="369"/>
      <c r="AT103" s="369"/>
      <c r="AU103" s="370">
        <f t="shared" si="65"/>
        <v>0</v>
      </c>
      <c r="AV103" s="369">
        <v>1</v>
      </c>
      <c r="AW103" s="369"/>
      <c r="AX103" s="369"/>
      <c r="AY103" s="370">
        <f t="shared" si="66"/>
        <v>0</v>
      </c>
      <c r="AZ103" s="371">
        <f t="shared" si="52"/>
        <v>0</v>
      </c>
      <c r="BA103" s="375">
        <v>0</v>
      </c>
      <c r="BB103" s="364">
        <f t="shared" si="67"/>
        <v>0</v>
      </c>
      <c r="BC103" s="371" t="str">
        <f t="shared" si="68"/>
        <v>geen actie</v>
      </c>
      <c r="BD103" s="345">
        <v>104</v>
      </c>
    </row>
    <row r="104" spans="1:56" x14ac:dyDescent="0.3">
      <c r="A104" s="345">
        <v>105</v>
      </c>
      <c r="B104" s="345" t="str">
        <f t="shared" si="54"/>
        <v>v</v>
      </c>
      <c r="C104" s="382"/>
      <c r="D104" s="365"/>
      <c r="E104" s="364"/>
      <c r="F104" s="364"/>
      <c r="G104" s="364">
        <f t="shared" si="55"/>
        <v>0</v>
      </c>
      <c r="H104" s="364"/>
      <c r="I104" s="366">
        <f t="shared" si="56"/>
        <v>2019</v>
      </c>
      <c r="J104" s="367">
        <f t="shared" si="57"/>
        <v>0</v>
      </c>
      <c r="K104" s="374">
        <v>0</v>
      </c>
      <c r="L104" s="369">
        <v>1</v>
      </c>
      <c r="M104" s="369"/>
      <c r="N104" s="369"/>
      <c r="O104" s="370">
        <f t="shared" si="58"/>
        <v>0</v>
      </c>
      <c r="P104" s="369">
        <v>1</v>
      </c>
      <c r="Q104" s="369"/>
      <c r="R104" s="369"/>
      <c r="S104" s="370">
        <f t="shared" si="59"/>
        <v>0</v>
      </c>
      <c r="T104" s="369">
        <v>1</v>
      </c>
      <c r="U104" s="369"/>
      <c r="V104" s="369"/>
      <c r="W104" s="370">
        <f t="shared" si="60"/>
        <v>0</v>
      </c>
      <c r="X104" s="369">
        <v>1</v>
      </c>
      <c r="Y104" s="369"/>
      <c r="Z104" s="369"/>
      <c r="AA104" s="370">
        <f t="shared" si="61"/>
        <v>0</v>
      </c>
      <c r="AB104" s="369">
        <v>1</v>
      </c>
      <c r="AC104" s="369"/>
      <c r="AD104" s="369"/>
      <c r="AE104" s="370">
        <f t="shared" si="62"/>
        <v>0</v>
      </c>
      <c r="AF104" s="369">
        <v>1</v>
      </c>
      <c r="AG104" s="369"/>
      <c r="AH104" s="369"/>
      <c r="AI104" s="370">
        <f t="shared" si="53"/>
        <v>0</v>
      </c>
      <c r="AJ104" s="369">
        <v>1</v>
      </c>
      <c r="AK104" s="369"/>
      <c r="AL104" s="369"/>
      <c r="AM104" s="370">
        <f t="shared" si="63"/>
        <v>0</v>
      </c>
      <c r="AN104" s="369">
        <v>1</v>
      </c>
      <c r="AO104" s="369"/>
      <c r="AP104" s="369"/>
      <c r="AQ104" s="370">
        <f t="shared" si="64"/>
        <v>0</v>
      </c>
      <c r="AR104" s="369">
        <v>1</v>
      </c>
      <c r="AS104" s="369"/>
      <c r="AT104" s="369"/>
      <c r="AU104" s="370">
        <f t="shared" si="65"/>
        <v>0</v>
      </c>
      <c r="AV104" s="369">
        <v>1</v>
      </c>
      <c r="AW104" s="369"/>
      <c r="AX104" s="369"/>
      <c r="AY104" s="370">
        <f t="shared" si="66"/>
        <v>0</v>
      </c>
      <c r="AZ104" s="371">
        <f t="shared" si="52"/>
        <v>0</v>
      </c>
      <c r="BA104" s="375">
        <v>0</v>
      </c>
      <c r="BB104" s="364">
        <f t="shared" si="67"/>
        <v>0</v>
      </c>
      <c r="BC104" s="371" t="str">
        <f t="shared" si="68"/>
        <v>geen actie</v>
      </c>
      <c r="BD104" s="345">
        <v>105</v>
      </c>
    </row>
    <row r="105" spans="1:56" x14ac:dyDescent="0.3">
      <c r="A105" s="345">
        <v>106</v>
      </c>
      <c r="B105" s="345" t="str">
        <f t="shared" si="54"/>
        <v>v</v>
      </c>
      <c r="C105" s="382"/>
      <c r="D105" s="365"/>
      <c r="E105" s="364"/>
      <c r="F105" s="364"/>
      <c r="G105" s="364">
        <f t="shared" si="55"/>
        <v>0</v>
      </c>
      <c r="H105" s="364"/>
      <c r="I105" s="366">
        <f t="shared" si="56"/>
        <v>2019</v>
      </c>
      <c r="J105" s="367">
        <f t="shared" si="57"/>
        <v>0</v>
      </c>
      <c r="K105" s="374">
        <v>0</v>
      </c>
      <c r="L105" s="369">
        <v>1</v>
      </c>
      <c r="M105" s="369"/>
      <c r="N105" s="369"/>
      <c r="O105" s="370">
        <f t="shared" si="58"/>
        <v>0</v>
      </c>
      <c r="P105" s="369">
        <v>1</v>
      </c>
      <c r="Q105" s="369"/>
      <c r="R105" s="369"/>
      <c r="S105" s="370">
        <f t="shared" si="59"/>
        <v>0</v>
      </c>
      <c r="T105" s="369">
        <v>1</v>
      </c>
      <c r="U105" s="369"/>
      <c r="V105" s="369"/>
      <c r="W105" s="370">
        <f t="shared" si="60"/>
        <v>0</v>
      </c>
      <c r="X105" s="369">
        <v>1</v>
      </c>
      <c r="Y105" s="369"/>
      <c r="Z105" s="369"/>
      <c r="AA105" s="370">
        <f t="shared" si="61"/>
        <v>0</v>
      </c>
      <c r="AB105" s="369">
        <v>1</v>
      </c>
      <c r="AC105" s="369"/>
      <c r="AD105" s="369"/>
      <c r="AE105" s="370">
        <f t="shared" si="62"/>
        <v>0</v>
      </c>
      <c r="AF105" s="369">
        <v>1</v>
      </c>
      <c r="AG105" s="369"/>
      <c r="AH105" s="369"/>
      <c r="AI105" s="370">
        <f t="shared" si="53"/>
        <v>0</v>
      </c>
      <c r="AJ105" s="369">
        <v>1</v>
      </c>
      <c r="AK105" s="369"/>
      <c r="AL105" s="369"/>
      <c r="AM105" s="370">
        <f t="shared" si="63"/>
        <v>0</v>
      </c>
      <c r="AN105" s="369">
        <v>1</v>
      </c>
      <c r="AO105" s="369"/>
      <c r="AP105" s="369"/>
      <c r="AQ105" s="370">
        <f t="shared" si="64"/>
        <v>0</v>
      </c>
      <c r="AR105" s="369">
        <v>1</v>
      </c>
      <c r="AS105" s="369"/>
      <c r="AT105" s="369"/>
      <c r="AU105" s="370">
        <f t="shared" si="65"/>
        <v>0</v>
      </c>
      <c r="AV105" s="369">
        <v>1</v>
      </c>
      <c r="AW105" s="369"/>
      <c r="AX105" s="369"/>
      <c r="AY105" s="370">
        <f t="shared" si="66"/>
        <v>0</v>
      </c>
      <c r="AZ105" s="371">
        <f t="shared" si="52"/>
        <v>0</v>
      </c>
      <c r="BA105" s="375">
        <v>0</v>
      </c>
      <c r="BB105" s="364">
        <f t="shared" si="67"/>
        <v>0</v>
      </c>
      <c r="BC105" s="371" t="str">
        <f t="shared" si="68"/>
        <v>geen actie</v>
      </c>
      <c r="BD105" s="345">
        <v>106</v>
      </c>
    </row>
    <row r="106" spans="1:56" x14ac:dyDescent="0.3">
      <c r="A106" s="345">
        <v>107</v>
      </c>
      <c r="B106" s="345" t="str">
        <f t="shared" si="54"/>
        <v>v</v>
      </c>
      <c r="C106" s="382"/>
      <c r="D106" s="365"/>
      <c r="E106" s="364"/>
      <c r="F106" s="364"/>
      <c r="G106" s="364">
        <f t="shared" si="55"/>
        <v>0</v>
      </c>
      <c r="H106" s="364"/>
      <c r="I106" s="366">
        <f t="shared" si="56"/>
        <v>2019</v>
      </c>
      <c r="J106" s="367">
        <f t="shared" si="57"/>
        <v>0</v>
      </c>
      <c r="K106" s="374">
        <v>0</v>
      </c>
      <c r="L106" s="369">
        <v>1</v>
      </c>
      <c r="M106" s="369"/>
      <c r="N106" s="369"/>
      <c r="O106" s="370">
        <f t="shared" si="58"/>
        <v>0</v>
      </c>
      <c r="P106" s="369">
        <v>1</v>
      </c>
      <c r="Q106" s="369"/>
      <c r="R106" s="369"/>
      <c r="S106" s="370">
        <f t="shared" si="59"/>
        <v>0</v>
      </c>
      <c r="T106" s="369">
        <v>1</v>
      </c>
      <c r="U106" s="369"/>
      <c r="V106" s="369"/>
      <c r="W106" s="370">
        <f t="shared" si="60"/>
        <v>0</v>
      </c>
      <c r="X106" s="369">
        <v>1</v>
      </c>
      <c r="Y106" s="369"/>
      <c r="Z106" s="369"/>
      <c r="AA106" s="370">
        <f t="shared" si="61"/>
        <v>0</v>
      </c>
      <c r="AB106" s="369">
        <v>1</v>
      </c>
      <c r="AC106" s="369"/>
      <c r="AD106" s="369"/>
      <c r="AE106" s="370">
        <f t="shared" si="62"/>
        <v>0</v>
      </c>
      <c r="AF106" s="369">
        <v>1</v>
      </c>
      <c r="AG106" s="369"/>
      <c r="AH106" s="369"/>
      <c r="AI106" s="370">
        <f t="shared" si="53"/>
        <v>0</v>
      </c>
      <c r="AJ106" s="369">
        <v>1</v>
      </c>
      <c r="AK106" s="369"/>
      <c r="AL106" s="369"/>
      <c r="AM106" s="370">
        <f t="shared" si="63"/>
        <v>0</v>
      </c>
      <c r="AN106" s="369">
        <v>1</v>
      </c>
      <c r="AO106" s="369"/>
      <c r="AP106" s="369"/>
      <c r="AQ106" s="370">
        <f t="shared" si="64"/>
        <v>0</v>
      </c>
      <c r="AR106" s="369">
        <v>1</v>
      </c>
      <c r="AS106" s="369"/>
      <c r="AT106" s="369"/>
      <c r="AU106" s="370">
        <f t="shared" si="65"/>
        <v>0</v>
      </c>
      <c r="AV106" s="369">
        <v>1</v>
      </c>
      <c r="AW106" s="369"/>
      <c r="AX106" s="369"/>
      <c r="AY106" s="370">
        <f t="shared" si="66"/>
        <v>0</v>
      </c>
      <c r="AZ106" s="371">
        <f t="shared" si="52"/>
        <v>0</v>
      </c>
      <c r="BA106" s="375">
        <v>0</v>
      </c>
      <c r="BB106" s="364">
        <f t="shared" si="67"/>
        <v>0</v>
      </c>
      <c r="BC106" s="371" t="str">
        <f t="shared" si="68"/>
        <v>geen actie</v>
      </c>
      <c r="BD106" s="345">
        <v>107</v>
      </c>
    </row>
    <row r="107" spans="1:56" x14ac:dyDescent="0.3">
      <c r="A107" s="345">
        <v>108</v>
      </c>
      <c r="B107" s="345" t="str">
        <f t="shared" si="54"/>
        <v>v</v>
      </c>
      <c r="C107" s="382"/>
      <c r="D107" s="365"/>
      <c r="E107" s="364"/>
      <c r="F107" s="364"/>
      <c r="G107" s="364">
        <f t="shared" si="55"/>
        <v>0</v>
      </c>
      <c r="H107" s="364"/>
      <c r="I107" s="366">
        <f t="shared" si="56"/>
        <v>2019</v>
      </c>
      <c r="J107" s="367">
        <f t="shared" si="57"/>
        <v>0</v>
      </c>
      <c r="K107" s="374">
        <v>0</v>
      </c>
      <c r="L107" s="369">
        <v>1</v>
      </c>
      <c r="M107" s="369"/>
      <c r="N107" s="369"/>
      <c r="O107" s="370">
        <f t="shared" si="58"/>
        <v>0</v>
      </c>
      <c r="P107" s="369">
        <v>1</v>
      </c>
      <c r="Q107" s="369"/>
      <c r="R107" s="369"/>
      <c r="S107" s="370">
        <f t="shared" si="59"/>
        <v>0</v>
      </c>
      <c r="T107" s="369">
        <v>1</v>
      </c>
      <c r="U107" s="369"/>
      <c r="V107" s="369"/>
      <c r="W107" s="370">
        <f t="shared" si="60"/>
        <v>0</v>
      </c>
      <c r="X107" s="369">
        <v>1</v>
      </c>
      <c r="Y107" s="369"/>
      <c r="Z107" s="369"/>
      <c r="AA107" s="370">
        <f t="shared" si="61"/>
        <v>0</v>
      </c>
      <c r="AB107" s="369">
        <v>1</v>
      </c>
      <c r="AC107" s="369"/>
      <c r="AD107" s="369"/>
      <c r="AE107" s="370">
        <f t="shared" si="62"/>
        <v>0</v>
      </c>
      <c r="AF107" s="369">
        <v>1</v>
      </c>
      <c r="AG107" s="369"/>
      <c r="AH107" s="369"/>
      <c r="AI107" s="370">
        <f t="shared" si="53"/>
        <v>0</v>
      </c>
      <c r="AJ107" s="369">
        <v>1</v>
      </c>
      <c r="AK107" s="369"/>
      <c r="AL107" s="369"/>
      <c r="AM107" s="370">
        <f t="shared" si="63"/>
        <v>0</v>
      </c>
      <c r="AN107" s="369">
        <v>1</v>
      </c>
      <c r="AO107" s="369"/>
      <c r="AP107" s="369"/>
      <c r="AQ107" s="370">
        <f t="shared" si="64"/>
        <v>0</v>
      </c>
      <c r="AR107" s="369">
        <v>1</v>
      </c>
      <c r="AS107" s="369"/>
      <c r="AT107" s="369"/>
      <c r="AU107" s="370">
        <f t="shared" si="65"/>
        <v>0</v>
      </c>
      <c r="AV107" s="369">
        <v>1</v>
      </c>
      <c r="AW107" s="369"/>
      <c r="AX107" s="369"/>
      <c r="AY107" s="370">
        <f t="shared" si="66"/>
        <v>0</v>
      </c>
      <c r="AZ107" s="371">
        <f t="shared" si="52"/>
        <v>0</v>
      </c>
      <c r="BA107" s="375">
        <v>0</v>
      </c>
      <c r="BB107" s="364">
        <f t="shared" si="67"/>
        <v>0</v>
      </c>
      <c r="BC107" s="371" t="str">
        <f t="shared" si="68"/>
        <v>geen actie</v>
      </c>
      <c r="BD107" s="345">
        <v>108</v>
      </c>
    </row>
    <row r="108" spans="1:56" x14ac:dyDescent="0.3">
      <c r="A108" s="345">
        <v>109</v>
      </c>
      <c r="B108" s="345" t="str">
        <f t="shared" si="54"/>
        <v>v</v>
      </c>
      <c r="C108" s="382"/>
      <c r="D108" s="365"/>
      <c r="E108" s="364"/>
      <c r="F108" s="364"/>
      <c r="G108" s="364">
        <f t="shared" si="55"/>
        <v>0</v>
      </c>
      <c r="H108" s="364"/>
      <c r="I108" s="366">
        <f t="shared" si="56"/>
        <v>2019</v>
      </c>
      <c r="J108" s="367">
        <f t="shared" si="57"/>
        <v>0</v>
      </c>
      <c r="K108" s="374">
        <v>0</v>
      </c>
      <c r="L108" s="369">
        <v>1</v>
      </c>
      <c r="M108" s="369"/>
      <c r="N108" s="369"/>
      <c r="O108" s="370">
        <f t="shared" si="58"/>
        <v>0</v>
      </c>
      <c r="P108" s="369">
        <v>1</v>
      </c>
      <c r="Q108" s="369"/>
      <c r="R108" s="369"/>
      <c r="S108" s="370">
        <f t="shared" si="59"/>
        <v>0</v>
      </c>
      <c r="T108" s="369">
        <v>1</v>
      </c>
      <c r="U108" s="369"/>
      <c r="V108" s="369"/>
      <c r="W108" s="370">
        <f t="shared" si="60"/>
        <v>0</v>
      </c>
      <c r="X108" s="369">
        <v>1</v>
      </c>
      <c r="Y108" s="369"/>
      <c r="Z108" s="369"/>
      <c r="AA108" s="370">
        <f t="shared" si="61"/>
        <v>0</v>
      </c>
      <c r="AB108" s="369">
        <v>1</v>
      </c>
      <c r="AC108" s="369"/>
      <c r="AD108" s="369"/>
      <c r="AE108" s="370">
        <f t="shared" si="62"/>
        <v>0</v>
      </c>
      <c r="AF108" s="369">
        <v>1</v>
      </c>
      <c r="AG108" s="369"/>
      <c r="AH108" s="369"/>
      <c r="AI108" s="370">
        <f t="shared" si="53"/>
        <v>0</v>
      </c>
      <c r="AJ108" s="369">
        <v>1</v>
      </c>
      <c r="AK108" s="369"/>
      <c r="AL108" s="369"/>
      <c r="AM108" s="370">
        <f t="shared" si="63"/>
        <v>0</v>
      </c>
      <c r="AN108" s="369">
        <v>1</v>
      </c>
      <c r="AO108" s="369"/>
      <c r="AP108" s="369"/>
      <c r="AQ108" s="370">
        <f t="shared" si="64"/>
        <v>0</v>
      </c>
      <c r="AR108" s="369">
        <v>1</v>
      </c>
      <c r="AS108" s="369"/>
      <c r="AT108" s="369"/>
      <c r="AU108" s="370">
        <f t="shared" si="65"/>
        <v>0</v>
      </c>
      <c r="AV108" s="369">
        <v>1</v>
      </c>
      <c r="AW108" s="369"/>
      <c r="AX108" s="369"/>
      <c r="AY108" s="370">
        <f t="shared" si="66"/>
        <v>0</v>
      </c>
      <c r="AZ108" s="371">
        <f t="shared" si="52"/>
        <v>0</v>
      </c>
      <c r="BA108" s="375">
        <v>0</v>
      </c>
      <c r="BB108" s="364">
        <f t="shared" si="67"/>
        <v>0</v>
      </c>
      <c r="BC108" s="371" t="str">
        <f t="shared" si="68"/>
        <v>geen actie</v>
      </c>
      <c r="BD108" s="345">
        <v>109</v>
      </c>
    </row>
    <row r="109" spans="1:56" x14ac:dyDescent="0.3">
      <c r="A109" s="345">
        <v>110</v>
      </c>
      <c r="B109" s="345" t="str">
        <f t="shared" si="54"/>
        <v>v</v>
      </c>
      <c r="C109" s="382"/>
      <c r="D109" s="365"/>
      <c r="E109" s="364"/>
      <c r="F109" s="364"/>
      <c r="G109" s="364">
        <f t="shared" si="55"/>
        <v>0</v>
      </c>
      <c r="H109" s="364"/>
      <c r="I109" s="366">
        <f t="shared" si="56"/>
        <v>2019</v>
      </c>
      <c r="J109" s="367">
        <f t="shared" si="57"/>
        <v>0</v>
      </c>
      <c r="K109" s="374">
        <v>0</v>
      </c>
      <c r="L109" s="369">
        <v>1</v>
      </c>
      <c r="M109" s="369"/>
      <c r="N109" s="369"/>
      <c r="O109" s="370">
        <f t="shared" si="58"/>
        <v>0</v>
      </c>
      <c r="P109" s="369">
        <v>1</v>
      </c>
      <c r="Q109" s="369"/>
      <c r="R109" s="369"/>
      <c r="S109" s="370">
        <f t="shared" si="59"/>
        <v>0</v>
      </c>
      <c r="T109" s="369">
        <v>1</v>
      </c>
      <c r="U109" s="369"/>
      <c r="V109" s="369"/>
      <c r="W109" s="370">
        <f t="shared" si="60"/>
        <v>0</v>
      </c>
      <c r="X109" s="369">
        <v>1</v>
      </c>
      <c r="Y109" s="369"/>
      <c r="Z109" s="369"/>
      <c r="AA109" s="370">
        <f t="shared" si="61"/>
        <v>0</v>
      </c>
      <c r="AB109" s="369">
        <v>1</v>
      </c>
      <c r="AC109" s="369"/>
      <c r="AD109" s="369"/>
      <c r="AE109" s="370">
        <f t="shared" si="62"/>
        <v>0</v>
      </c>
      <c r="AF109" s="369">
        <v>1</v>
      </c>
      <c r="AG109" s="369"/>
      <c r="AH109" s="369"/>
      <c r="AI109" s="370">
        <f t="shared" si="53"/>
        <v>0</v>
      </c>
      <c r="AJ109" s="369">
        <v>1</v>
      </c>
      <c r="AK109" s="369"/>
      <c r="AL109" s="369"/>
      <c r="AM109" s="370">
        <f t="shared" si="63"/>
        <v>0</v>
      </c>
      <c r="AN109" s="369">
        <v>1</v>
      </c>
      <c r="AO109" s="369"/>
      <c r="AP109" s="369"/>
      <c r="AQ109" s="370">
        <f t="shared" si="64"/>
        <v>0</v>
      </c>
      <c r="AR109" s="369">
        <v>1</v>
      </c>
      <c r="AS109" s="369"/>
      <c r="AT109" s="369"/>
      <c r="AU109" s="370">
        <f t="shared" si="65"/>
        <v>0</v>
      </c>
      <c r="AV109" s="369">
        <v>1</v>
      </c>
      <c r="AW109" s="369"/>
      <c r="AX109" s="369"/>
      <c r="AY109" s="370">
        <f t="shared" si="66"/>
        <v>0</v>
      </c>
      <c r="AZ109" s="371">
        <f t="shared" si="52"/>
        <v>0</v>
      </c>
      <c r="BA109" s="375">
        <v>0</v>
      </c>
      <c r="BB109" s="364">
        <f t="shared" si="67"/>
        <v>0</v>
      </c>
      <c r="BC109" s="371" t="str">
        <f t="shared" si="68"/>
        <v>geen actie</v>
      </c>
      <c r="BD109" s="345">
        <v>110</v>
      </c>
    </row>
    <row r="110" spans="1:56" x14ac:dyDescent="0.3">
      <c r="A110" s="345">
        <v>111</v>
      </c>
      <c r="B110" s="345" t="str">
        <f t="shared" si="54"/>
        <v>v</v>
      </c>
      <c r="C110" s="382"/>
      <c r="D110" s="365"/>
      <c r="E110" s="364"/>
      <c r="F110" s="364"/>
      <c r="G110" s="364">
        <f t="shared" si="55"/>
        <v>0</v>
      </c>
      <c r="H110" s="364"/>
      <c r="I110" s="366">
        <f t="shared" si="56"/>
        <v>2019</v>
      </c>
      <c r="J110" s="367">
        <f t="shared" si="57"/>
        <v>0</v>
      </c>
      <c r="K110" s="374">
        <v>0</v>
      </c>
      <c r="L110" s="369">
        <v>1</v>
      </c>
      <c r="M110" s="369"/>
      <c r="N110" s="369"/>
      <c r="O110" s="370">
        <f t="shared" si="58"/>
        <v>0</v>
      </c>
      <c r="P110" s="369">
        <v>1</v>
      </c>
      <c r="Q110" s="369"/>
      <c r="R110" s="369"/>
      <c r="S110" s="370">
        <f t="shared" si="59"/>
        <v>0</v>
      </c>
      <c r="T110" s="369">
        <v>1</v>
      </c>
      <c r="U110" s="369"/>
      <c r="V110" s="369"/>
      <c r="W110" s="370">
        <f t="shared" si="60"/>
        <v>0</v>
      </c>
      <c r="X110" s="369">
        <v>1</v>
      </c>
      <c r="Y110" s="369"/>
      <c r="Z110" s="369"/>
      <c r="AA110" s="370">
        <f t="shared" si="61"/>
        <v>0</v>
      </c>
      <c r="AB110" s="369">
        <v>1</v>
      </c>
      <c r="AC110" s="369"/>
      <c r="AD110" s="369"/>
      <c r="AE110" s="370">
        <f t="shared" si="62"/>
        <v>0</v>
      </c>
      <c r="AF110" s="369">
        <v>1</v>
      </c>
      <c r="AG110" s="369"/>
      <c r="AH110" s="369"/>
      <c r="AI110" s="370">
        <f t="shared" si="53"/>
        <v>0</v>
      </c>
      <c r="AJ110" s="369">
        <v>1</v>
      </c>
      <c r="AK110" s="369"/>
      <c r="AL110" s="369"/>
      <c r="AM110" s="370">
        <f t="shared" si="63"/>
        <v>0</v>
      </c>
      <c r="AN110" s="369">
        <v>1</v>
      </c>
      <c r="AO110" s="369"/>
      <c r="AP110" s="369"/>
      <c r="AQ110" s="370">
        <f t="shared" si="64"/>
        <v>0</v>
      </c>
      <c r="AR110" s="369">
        <v>1</v>
      </c>
      <c r="AS110" s="369"/>
      <c r="AT110" s="369"/>
      <c r="AU110" s="370">
        <f t="shared" si="65"/>
        <v>0</v>
      </c>
      <c r="AV110" s="369">
        <v>1</v>
      </c>
      <c r="AW110" s="369"/>
      <c r="AX110" s="369"/>
      <c r="AY110" s="370">
        <f t="shared" si="66"/>
        <v>0</v>
      </c>
      <c r="AZ110" s="371">
        <f t="shared" si="52"/>
        <v>0</v>
      </c>
      <c r="BA110" s="375">
        <v>0</v>
      </c>
      <c r="BB110" s="364">
        <f t="shared" si="67"/>
        <v>0</v>
      </c>
      <c r="BC110" s="371" t="str">
        <f t="shared" si="68"/>
        <v>geen actie</v>
      </c>
      <c r="BD110" s="345">
        <v>111</v>
      </c>
    </row>
    <row r="111" spans="1:56" x14ac:dyDescent="0.3">
      <c r="A111" s="345">
        <v>112</v>
      </c>
      <c r="B111" s="345" t="str">
        <f t="shared" si="54"/>
        <v>v</v>
      </c>
      <c r="C111" s="382"/>
      <c r="D111" s="365"/>
      <c r="E111" s="364"/>
      <c r="F111" s="364"/>
      <c r="G111" s="364">
        <f t="shared" si="55"/>
        <v>0</v>
      </c>
      <c r="H111" s="364"/>
      <c r="I111" s="366">
        <f t="shared" si="56"/>
        <v>2019</v>
      </c>
      <c r="J111" s="367">
        <f t="shared" si="57"/>
        <v>0</v>
      </c>
      <c r="K111" s="374">
        <v>0</v>
      </c>
      <c r="L111" s="369">
        <v>1</v>
      </c>
      <c r="M111" s="369"/>
      <c r="N111" s="369"/>
      <c r="O111" s="370">
        <f t="shared" si="58"/>
        <v>0</v>
      </c>
      <c r="P111" s="369">
        <v>1</v>
      </c>
      <c r="Q111" s="369"/>
      <c r="R111" s="369"/>
      <c r="S111" s="370">
        <f t="shared" si="59"/>
        <v>0</v>
      </c>
      <c r="T111" s="369">
        <v>1</v>
      </c>
      <c r="U111" s="369"/>
      <c r="V111" s="369"/>
      <c r="W111" s="370">
        <f t="shared" si="60"/>
        <v>0</v>
      </c>
      <c r="X111" s="369">
        <v>1</v>
      </c>
      <c r="Y111" s="369"/>
      <c r="Z111" s="369"/>
      <c r="AA111" s="370">
        <f t="shared" si="61"/>
        <v>0</v>
      </c>
      <c r="AB111" s="369">
        <v>1</v>
      </c>
      <c r="AC111" s="369"/>
      <c r="AD111" s="369"/>
      <c r="AE111" s="370">
        <f t="shared" si="62"/>
        <v>0</v>
      </c>
      <c r="AF111" s="369">
        <v>1</v>
      </c>
      <c r="AG111" s="369"/>
      <c r="AH111" s="369"/>
      <c r="AI111" s="370">
        <f t="shared" si="53"/>
        <v>0</v>
      </c>
      <c r="AJ111" s="369">
        <v>1</v>
      </c>
      <c r="AK111" s="369"/>
      <c r="AL111" s="369"/>
      <c r="AM111" s="370">
        <f t="shared" si="63"/>
        <v>0</v>
      </c>
      <c r="AN111" s="369">
        <v>1</v>
      </c>
      <c r="AO111" s="369"/>
      <c r="AP111" s="369"/>
      <c r="AQ111" s="370">
        <f t="shared" si="64"/>
        <v>0</v>
      </c>
      <c r="AR111" s="369">
        <v>1</v>
      </c>
      <c r="AS111" s="369"/>
      <c r="AT111" s="369"/>
      <c r="AU111" s="370">
        <f t="shared" si="65"/>
        <v>0</v>
      </c>
      <c r="AV111" s="369">
        <v>1</v>
      </c>
      <c r="AW111" s="369"/>
      <c r="AX111" s="369"/>
      <c r="AY111" s="370">
        <f t="shared" si="66"/>
        <v>0</v>
      </c>
      <c r="AZ111" s="371">
        <f t="shared" si="52"/>
        <v>0</v>
      </c>
      <c r="BA111" s="375">
        <v>0</v>
      </c>
      <c r="BB111" s="364">
        <f t="shared" si="67"/>
        <v>0</v>
      </c>
      <c r="BC111" s="371" t="str">
        <f t="shared" si="68"/>
        <v>geen actie</v>
      </c>
      <c r="BD111" s="345">
        <v>112</v>
      </c>
    </row>
    <row r="112" spans="1:56" x14ac:dyDescent="0.3">
      <c r="A112" s="345">
        <v>113</v>
      </c>
      <c r="B112" s="345" t="str">
        <f t="shared" si="54"/>
        <v>v</v>
      </c>
      <c r="C112" s="382"/>
      <c r="D112" s="365"/>
      <c r="E112" s="364"/>
      <c r="F112" s="364"/>
      <c r="G112" s="364">
        <f t="shared" si="55"/>
        <v>0</v>
      </c>
      <c r="H112" s="364"/>
      <c r="I112" s="366">
        <f t="shared" si="56"/>
        <v>2019</v>
      </c>
      <c r="J112" s="367">
        <f t="shared" si="57"/>
        <v>0</v>
      </c>
      <c r="K112" s="374">
        <v>0</v>
      </c>
      <c r="L112" s="369">
        <v>1</v>
      </c>
      <c r="M112" s="369"/>
      <c r="N112" s="369"/>
      <c r="O112" s="370">
        <f t="shared" si="58"/>
        <v>0</v>
      </c>
      <c r="P112" s="369">
        <v>1</v>
      </c>
      <c r="Q112" s="369"/>
      <c r="R112" s="369"/>
      <c r="S112" s="370">
        <f t="shared" si="59"/>
        <v>0</v>
      </c>
      <c r="T112" s="369">
        <v>1</v>
      </c>
      <c r="U112" s="369"/>
      <c r="V112" s="369"/>
      <c r="W112" s="370">
        <f t="shared" si="60"/>
        <v>0</v>
      </c>
      <c r="X112" s="369">
        <v>1</v>
      </c>
      <c r="Y112" s="369"/>
      <c r="Z112" s="369"/>
      <c r="AA112" s="370">
        <f t="shared" si="61"/>
        <v>0</v>
      </c>
      <c r="AB112" s="369">
        <v>1</v>
      </c>
      <c r="AC112" s="369"/>
      <c r="AD112" s="369"/>
      <c r="AE112" s="370">
        <f t="shared" si="62"/>
        <v>0</v>
      </c>
      <c r="AF112" s="369">
        <v>1</v>
      </c>
      <c r="AG112" s="369"/>
      <c r="AH112" s="369"/>
      <c r="AI112" s="370">
        <f t="shared" si="53"/>
        <v>0</v>
      </c>
      <c r="AJ112" s="369">
        <v>1</v>
      </c>
      <c r="AK112" s="369"/>
      <c r="AL112" s="369"/>
      <c r="AM112" s="370">
        <f t="shared" si="63"/>
        <v>0</v>
      </c>
      <c r="AN112" s="369">
        <v>1</v>
      </c>
      <c r="AO112" s="369"/>
      <c r="AP112" s="369"/>
      <c r="AQ112" s="370">
        <f t="shared" si="64"/>
        <v>0</v>
      </c>
      <c r="AR112" s="369">
        <v>1</v>
      </c>
      <c r="AS112" s="369"/>
      <c r="AT112" s="369"/>
      <c r="AU112" s="370">
        <f t="shared" si="65"/>
        <v>0</v>
      </c>
      <c r="AV112" s="369">
        <v>1</v>
      </c>
      <c r="AW112" s="369"/>
      <c r="AX112" s="369"/>
      <c r="AY112" s="370">
        <f t="shared" si="66"/>
        <v>0</v>
      </c>
      <c r="AZ112" s="371">
        <f t="shared" si="52"/>
        <v>0</v>
      </c>
      <c r="BA112" s="375">
        <v>0</v>
      </c>
      <c r="BB112" s="364">
        <f t="shared" si="67"/>
        <v>0</v>
      </c>
      <c r="BC112" s="371" t="str">
        <f t="shared" si="68"/>
        <v>geen actie</v>
      </c>
      <c r="BD112" s="345">
        <v>113</v>
      </c>
    </row>
    <row r="113" spans="1:57" x14ac:dyDescent="0.3">
      <c r="A113" s="345">
        <v>114</v>
      </c>
      <c r="B113" s="345" t="str">
        <f t="shared" si="54"/>
        <v>v</v>
      </c>
      <c r="C113" s="382"/>
      <c r="D113" s="365"/>
      <c r="E113" s="364"/>
      <c r="F113" s="364"/>
      <c r="G113" s="364">
        <f t="shared" si="55"/>
        <v>0</v>
      </c>
      <c r="H113" s="364"/>
      <c r="I113" s="366">
        <f t="shared" si="56"/>
        <v>2019</v>
      </c>
      <c r="J113" s="367">
        <f t="shared" si="57"/>
        <v>0</v>
      </c>
      <c r="K113" s="374">
        <v>0</v>
      </c>
      <c r="L113" s="369">
        <v>1</v>
      </c>
      <c r="M113" s="369"/>
      <c r="N113" s="369"/>
      <c r="O113" s="370">
        <f t="shared" si="58"/>
        <v>0</v>
      </c>
      <c r="P113" s="369">
        <v>1</v>
      </c>
      <c r="Q113" s="369"/>
      <c r="R113" s="369"/>
      <c r="S113" s="370">
        <f t="shared" si="59"/>
        <v>0</v>
      </c>
      <c r="T113" s="369">
        <v>1</v>
      </c>
      <c r="U113" s="369"/>
      <c r="V113" s="369"/>
      <c r="W113" s="370">
        <f t="shared" si="60"/>
        <v>0</v>
      </c>
      <c r="X113" s="369">
        <v>1</v>
      </c>
      <c r="Y113" s="369"/>
      <c r="Z113" s="369"/>
      <c r="AA113" s="370">
        <f t="shared" si="61"/>
        <v>0</v>
      </c>
      <c r="AB113" s="369">
        <v>1</v>
      </c>
      <c r="AC113" s="369"/>
      <c r="AD113" s="369"/>
      <c r="AE113" s="370">
        <f t="shared" si="62"/>
        <v>0</v>
      </c>
      <c r="AF113" s="369">
        <v>1</v>
      </c>
      <c r="AG113" s="369"/>
      <c r="AH113" s="369"/>
      <c r="AI113" s="370">
        <f t="shared" si="53"/>
        <v>0</v>
      </c>
      <c r="AJ113" s="369">
        <v>1</v>
      </c>
      <c r="AK113" s="369"/>
      <c r="AL113" s="369"/>
      <c r="AM113" s="370">
        <f t="shared" si="63"/>
        <v>0</v>
      </c>
      <c r="AN113" s="369">
        <v>1</v>
      </c>
      <c r="AO113" s="369"/>
      <c r="AP113" s="369"/>
      <c r="AQ113" s="370">
        <f t="shared" si="64"/>
        <v>0</v>
      </c>
      <c r="AR113" s="369">
        <v>1</v>
      </c>
      <c r="AS113" s="369"/>
      <c r="AT113" s="369"/>
      <c r="AU113" s="370">
        <f t="shared" si="65"/>
        <v>0</v>
      </c>
      <c r="AV113" s="369">
        <v>1</v>
      </c>
      <c r="AW113" s="369"/>
      <c r="AX113" s="369"/>
      <c r="AY113" s="370">
        <f t="shared" si="66"/>
        <v>0</v>
      </c>
      <c r="AZ113" s="371">
        <f t="shared" si="52"/>
        <v>0</v>
      </c>
      <c r="BA113" s="375">
        <v>0</v>
      </c>
      <c r="BB113" s="364">
        <f t="shared" si="67"/>
        <v>0</v>
      </c>
      <c r="BC113" s="371" t="str">
        <f t="shared" si="68"/>
        <v>geen actie</v>
      </c>
      <c r="BD113" s="345">
        <v>114</v>
      </c>
    </row>
    <row r="114" spans="1:57" x14ac:dyDescent="0.3">
      <c r="A114" s="345">
        <v>115</v>
      </c>
      <c r="B114" s="345" t="str">
        <f t="shared" si="54"/>
        <v>v</v>
      </c>
      <c r="C114" s="382"/>
      <c r="D114" s="365"/>
      <c r="E114" s="364"/>
      <c r="F114" s="364"/>
      <c r="G114" s="364">
        <f t="shared" si="55"/>
        <v>0</v>
      </c>
      <c r="H114" s="364"/>
      <c r="I114" s="366">
        <f t="shared" si="56"/>
        <v>2019</v>
      </c>
      <c r="J114" s="367">
        <f t="shared" si="57"/>
        <v>0</v>
      </c>
      <c r="K114" s="374">
        <v>0</v>
      </c>
      <c r="L114" s="369">
        <v>1</v>
      </c>
      <c r="M114" s="369"/>
      <c r="N114" s="369"/>
      <c r="O114" s="370">
        <f t="shared" si="58"/>
        <v>0</v>
      </c>
      <c r="P114" s="369">
        <v>1</v>
      </c>
      <c r="Q114" s="369"/>
      <c r="R114" s="369"/>
      <c r="S114" s="370">
        <f t="shared" si="59"/>
        <v>0</v>
      </c>
      <c r="T114" s="369">
        <v>1</v>
      </c>
      <c r="U114" s="369"/>
      <c r="V114" s="369"/>
      <c r="W114" s="370">
        <f t="shared" si="60"/>
        <v>0</v>
      </c>
      <c r="X114" s="369">
        <v>1</v>
      </c>
      <c r="Y114" s="369"/>
      <c r="Z114" s="369"/>
      <c r="AA114" s="370">
        <f t="shared" si="61"/>
        <v>0</v>
      </c>
      <c r="AB114" s="369">
        <v>1</v>
      </c>
      <c r="AC114" s="369"/>
      <c r="AD114" s="369"/>
      <c r="AE114" s="370">
        <f t="shared" si="62"/>
        <v>0</v>
      </c>
      <c r="AF114" s="369">
        <v>1</v>
      </c>
      <c r="AG114" s="369"/>
      <c r="AH114" s="369"/>
      <c r="AI114" s="370">
        <f t="shared" si="53"/>
        <v>0</v>
      </c>
      <c r="AJ114" s="369">
        <v>1</v>
      </c>
      <c r="AK114" s="369"/>
      <c r="AL114" s="369"/>
      <c r="AM114" s="370">
        <f t="shared" si="63"/>
        <v>0</v>
      </c>
      <c r="AN114" s="369">
        <v>1</v>
      </c>
      <c r="AO114" s="369"/>
      <c r="AP114" s="369"/>
      <c r="AQ114" s="370">
        <f t="shared" si="64"/>
        <v>0</v>
      </c>
      <c r="AR114" s="369">
        <v>1</v>
      </c>
      <c r="AS114" s="369"/>
      <c r="AT114" s="369"/>
      <c r="AU114" s="370">
        <f t="shared" si="65"/>
        <v>0</v>
      </c>
      <c r="AV114" s="369">
        <v>1</v>
      </c>
      <c r="AW114" s="369"/>
      <c r="AX114" s="369"/>
      <c r="AY114" s="370">
        <f t="shared" si="66"/>
        <v>0</v>
      </c>
      <c r="AZ114" s="371">
        <f t="shared" si="52"/>
        <v>0</v>
      </c>
      <c r="BA114" s="375">
        <v>0</v>
      </c>
      <c r="BB114" s="364">
        <f t="shared" si="67"/>
        <v>0</v>
      </c>
      <c r="BC114" s="371" t="str">
        <f t="shared" si="68"/>
        <v>geen actie</v>
      </c>
      <c r="BD114" s="345">
        <v>115</v>
      </c>
    </row>
    <row r="115" spans="1:57" x14ac:dyDescent="0.3">
      <c r="A115" s="345">
        <v>116</v>
      </c>
      <c r="B115" s="345" t="str">
        <f t="shared" si="54"/>
        <v>v</v>
      </c>
      <c r="C115" s="382"/>
      <c r="D115" s="365"/>
      <c r="E115" s="364"/>
      <c r="F115" s="364"/>
      <c r="G115" s="364">
        <f t="shared" si="55"/>
        <v>0</v>
      </c>
      <c r="H115" s="364"/>
      <c r="I115" s="366">
        <f t="shared" si="56"/>
        <v>2019</v>
      </c>
      <c r="J115" s="367">
        <f t="shared" si="57"/>
        <v>0</v>
      </c>
      <c r="K115" s="374">
        <v>0</v>
      </c>
      <c r="L115" s="369">
        <v>1</v>
      </c>
      <c r="M115" s="369"/>
      <c r="N115" s="369"/>
      <c r="O115" s="370">
        <f t="shared" si="58"/>
        <v>0</v>
      </c>
      <c r="P115" s="369">
        <v>1</v>
      </c>
      <c r="Q115" s="369"/>
      <c r="R115" s="369"/>
      <c r="S115" s="370">
        <f t="shared" si="59"/>
        <v>0</v>
      </c>
      <c r="T115" s="369">
        <v>1</v>
      </c>
      <c r="U115" s="369"/>
      <c r="V115" s="369"/>
      <c r="W115" s="370">
        <f t="shared" si="60"/>
        <v>0</v>
      </c>
      <c r="X115" s="369">
        <v>1</v>
      </c>
      <c r="Y115" s="369"/>
      <c r="Z115" s="369"/>
      <c r="AA115" s="370">
        <f t="shared" si="61"/>
        <v>0</v>
      </c>
      <c r="AB115" s="369">
        <v>1</v>
      </c>
      <c r="AC115" s="369"/>
      <c r="AD115" s="369"/>
      <c r="AE115" s="370">
        <f t="shared" si="62"/>
        <v>0</v>
      </c>
      <c r="AF115" s="369">
        <v>1</v>
      </c>
      <c r="AG115" s="369"/>
      <c r="AH115" s="369"/>
      <c r="AI115" s="370">
        <f t="shared" si="53"/>
        <v>0</v>
      </c>
      <c r="AJ115" s="369">
        <v>1</v>
      </c>
      <c r="AK115" s="369"/>
      <c r="AL115" s="369"/>
      <c r="AM115" s="370">
        <f t="shared" si="63"/>
        <v>0</v>
      </c>
      <c r="AN115" s="369">
        <v>1</v>
      </c>
      <c r="AO115" s="369"/>
      <c r="AP115" s="369"/>
      <c r="AQ115" s="370">
        <f t="shared" si="64"/>
        <v>0</v>
      </c>
      <c r="AR115" s="369">
        <v>1</v>
      </c>
      <c r="AS115" s="369"/>
      <c r="AT115" s="369"/>
      <c r="AU115" s="370">
        <f t="shared" si="65"/>
        <v>0</v>
      </c>
      <c r="AV115" s="369">
        <v>1</v>
      </c>
      <c r="AW115" s="369"/>
      <c r="AX115" s="369"/>
      <c r="AY115" s="370">
        <f t="shared" si="66"/>
        <v>0</v>
      </c>
      <c r="AZ115" s="371">
        <f t="shared" si="52"/>
        <v>0</v>
      </c>
      <c r="BA115" s="375">
        <v>0</v>
      </c>
      <c r="BB115" s="364">
        <f t="shared" si="67"/>
        <v>0</v>
      </c>
      <c r="BC115" s="371" t="str">
        <f t="shared" si="68"/>
        <v>geen actie</v>
      </c>
      <c r="BD115" s="345">
        <v>116</v>
      </c>
    </row>
    <row r="116" spans="1:57" x14ac:dyDescent="0.3">
      <c r="A116" s="345">
        <v>117</v>
      </c>
      <c r="B116" s="345" t="str">
        <f t="shared" si="54"/>
        <v>v</v>
      </c>
      <c r="C116" s="382"/>
      <c r="D116" s="365"/>
      <c r="E116" s="364"/>
      <c r="F116" s="364"/>
      <c r="G116" s="364">
        <f t="shared" si="55"/>
        <v>0</v>
      </c>
      <c r="H116" s="364"/>
      <c r="I116" s="366">
        <f t="shared" si="56"/>
        <v>2019</v>
      </c>
      <c r="J116" s="367">
        <f t="shared" si="57"/>
        <v>0</v>
      </c>
      <c r="K116" s="374">
        <v>0</v>
      </c>
      <c r="L116" s="369">
        <v>1</v>
      </c>
      <c r="M116" s="369"/>
      <c r="N116" s="369"/>
      <c r="O116" s="370">
        <f t="shared" si="58"/>
        <v>0</v>
      </c>
      <c r="P116" s="369">
        <v>1</v>
      </c>
      <c r="Q116" s="369"/>
      <c r="R116" s="369"/>
      <c r="S116" s="370">
        <f t="shared" si="59"/>
        <v>0</v>
      </c>
      <c r="T116" s="369">
        <v>1</v>
      </c>
      <c r="U116" s="369"/>
      <c r="V116" s="369"/>
      <c r="W116" s="370">
        <f t="shared" si="60"/>
        <v>0</v>
      </c>
      <c r="X116" s="369">
        <v>1</v>
      </c>
      <c r="Y116" s="369"/>
      <c r="Z116" s="369"/>
      <c r="AA116" s="370">
        <f t="shared" si="61"/>
        <v>0</v>
      </c>
      <c r="AB116" s="369">
        <v>1</v>
      </c>
      <c r="AC116" s="369"/>
      <c r="AD116" s="369"/>
      <c r="AE116" s="370">
        <f t="shared" si="62"/>
        <v>0</v>
      </c>
      <c r="AF116" s="369">
        <v>1</v>
      </c>
      <c r="AG116" s="369"/>
      <c r="AH116" s="369"/>
      <c r="AI116" s="370">
        <f t="shared" si="53"/>
        <v>0</v>
      </c>
      <c r="AJ116" s="369">
        <v>1</v>
      </c>
      <c r="AK116" s="369"/>
      <c r="AL116" s="369"/>
      <c r="AM116" s="370">
        <f t="shared" si="63"/>
        <v>0</v>
      </c>
      <c r="AN116" s="369">
        <v>1</v>
      </c>
      <c r="AO116" s="369"/>
      <c r="AP116" s="369"/>
      <c r="AQ116" s="370">
        <f t="shared" si="64"/>
        <v>0</v>
      </c>
      <c r="AR116" s="369">
        <v>1</v>
      </c>
      <c r="AS116" s="369"/>
      <c r="AT116" s="369"/>
      <c r="AU116" s="370">
        <f t="shared" si="65"/>
        <v>0</v>
      </c>
      <c r="AV116" s="369">
        <v>1</v>
      </c>
      <c r="AW116" s="369"/>
      <c r="AX116" s="369"/>
      <c r="AY116" s="370">
        <f t="shared" si="66"/>
        <v>0</v>
      </c>
      <c r="AZ116" s="371">
        <f t="shared" si="52"/>
        <v>0</v>
      </c>
      <c r="BA116" s="375">
        <v>0</v>
      </c>
      <c r="BB116" s="364">
        <f t="shared" si="67"/>
        <v>0</v>
      </c>
      <c r="BC116" s="371" t="str">
        <f t="shared" si="68"/>
        <v>geen actie</v>
      </c>
      <c r="BD116" s="345">
        <v>117</v>
      </c>
    </row>
    <row r="117" spans="1:57" x14ac:dyDescent="0.3">
      <c r="A117" s="345">
        <v>118</v>
      </c>
      <c r="B117" s="345" t="str">
        <f t="shared" si="54"/>
        <v>v</v>
      </c>
      <c r="C117" s="382"/>
      <c r="D117" s="365"/>
      <c r="E117" s="364"/>
      <c r="F117" s="364"/>
      <c r="G117" s="364">
        <f t="shared" si="55"/>
        <v>0</v>
      </c>
      <c r="H117" s="364"/>
      <c r="I117" s="366">
        <f t="shared" si="56"/>
        <v>2019</v>
      </c>
      <c r="J117" s="367">
        <f t="shared" si="57"/>
        <v>0</v>
      </c>
      <c r="K117" s="374">
        <v>0</v>
      </c>
      <c r="L117" s="369">
        <v>1</v>
      </c>
      <c r="M117" s="369"/>
      <c r="N117" s="369"/>
      <c r="O117" s="370">
        <f t="shared" si="58"/>
        <v>0</v>
      </c>
      <c r="P117" s="369">
        <v>1</v>
      </c>
      <c r="Q117" s="369"/>
      <c r="R117" s="369"/>
      <c r="S117" s="370">
        <f t="shared" si="59"/>
        <v>0</v>
      </c>
      <c r="T117" s="369">
        <v>1</v>
      </c>
      <c r="U117" s="369"/>
      <c r="V117" s="369"/>
      <c r="W117" s="370">
        <f t="shared" si="60"/>
        <v>0</v>
      </c>
      <c r="X117" s="369">
        <v>1</v>
      </c>
      <c r="Y117" s="369"/>
      <c r="Z117" s="369"/>
      <c r="AA117" s="370">
        <f t="shared" si="61"/>
        <v>0</v>
      </c>
      <c r="AB117" s="369">
        <v>1</v>
      </c>
      <c r="AC117" s="369"/>
      <c r="AD117" s="369"/>
      <c r="AE117" s="370">
        <f t="shared" si="62"/>
        <v>0</v>
      </c>
      <c r="AF117" s="369">
        <v>1</v>
      </c>
      <c r="AG117" s="369"/>
      <c r="AH117" s="369"/>
      <c r="AI117" s="370">
        <f t="shared" si="53"/>
        <v>0</v>
      </c>
      <c r="AJ117" s="369">
        <v>1</v>
      </c>
      <c r="AK117" s="369"/>
      <c r="AL117" s="369"/>
      <c r="AM117" s="370">
        <f t="shared" si="63"/>
        <v>0</v>
      </c>
      <c r="AN117" s="369">
        <v>1</v>
      </c>
      <c r="AO117" s="369"/>
      <c r="AP117" s="369"/>
      <c r="AQ117" s="370">
        <f t="shared" si="64"/>
        <v>0</v>
      </c>
      <c r="AR117" s="369">
        <v>1</v>
      </c>
      <c r="AS117" s="369"/>
      <c r="AT117" s="369"/>
      <c r="AU117" s="370">
        <f t="shared" si="65"/>
        <v>0</v>
      </c>
      <c r="AV117" s="369">
        <v>1</v>
      </c>
      <c r="AW117" s="369"/>
      <c r="AX117" s="369"/>
      <c r="AY117" s="370">
        <f t="shared" si="66"/>
        <v>0</v>
      </c>
      <c r="AZ117" s="371">
        <f t="shared" si="52"/>
        <v>0</v>
      </c>
      <c r="BA117" s="375">
        <v>0</v>
      </c>
      <c r="BB117" s="364">
        <f t="shared" si="67"/>
        <v>0</v>
      </c>
      <c r="BC117" s="371" t="str">
        <f t="shared" si="68"/>
        <v>geen actie</v>
      </c>
      <c r="BD117" s="345">
        <v>118</v>
      </c>
    </row>
    <row r="118" spans="1:57" x14ac:dyDescent="0.3">
      <c r="A118" s="345">
        <v>119</v>
      </c>
      <c r="B118" s="345" t="str">
        <f t="shared" si="54"/>
        <v>v</v>
      </c>
      <c r="C118" s="382"/>
      <c r="D118" s="365"/>
      <c r="E118" s="364"/>
      <c r="F118" s="364"/>
      <c r="G118" s="364">
        <f t="shared" si="55"/>
        <v>0</v>
      </c>
      <c r="H118" s="364"/>
      <c r="I118" s="366">
        <f t="shared" si="56"/>
        <v>2019</v>
      </c>
      <c r="J118" s="367">
        <f t="shared" si="57"/>
        <v>0</v>
      </c>
      <c r="K118" s="374">
        <v>0</v>
      </c>
      <c r="L118" s="369">
        <v>1</v>
      </c>
      <c r="M118" s="369"/>
      <c r="N118" s="369"/>
      <c r="O118" s="370">
        <f t="shared" si="58"/>
        <v>0</v>
      </c>
      <c r="P118" s="369">
        <v>1</v>
      </c>
      <c r="Q118" s="369"/>
      <c r="R118" s="369"/>
      <c r="S118" s="370">
        <f t="shared" si="59"/>
        <v>0</v>
      </c>
      <c r="T118" s="369">
        <v>1</v>
      </c>
      <c r="U118" s="369"/>
      <c r="V118" s="369"/>
      <c r="W118" s="370">
        <f t="shared" si="60"/>
        <v>0</v>
      </c>
      <c r="X118" s="369">
        <v>1</v>
      </c>
      <c r="Y118" s="369"/>
      <c r="Z118" s="369"/>
      <c r="AA118" s="370">
        <f t="shared" si="61"/>
        <v>0</v>
      </c>
      <c r="AB118" s="369">
        <v>1</v>
      </c>
      <c r="AC118" s="369"/>
      <c r="AD118" s="369"/>
      <c r="AE118" s="370">
        <f t="shared" si="62"/>
        <v>0</v>
      </c>
      <c r="AF118" s="369">
        <v>1</v>
      </c>
      <c r="AG118" s="369"/>
      <c r="AH118" s="369"/>
      <c r="AI118" s="370">
        <f t="shared" si="53"/>
        <v>0</v>
      </c>
      <c r="AJ118" s="369">
        <v>1</v>
      </c>
      <c r="AK118" s="369"/>
      <c r="AL118" s="369"/>
      <c r="AM118" s="370">
        <f t="shared" si="63"/>
        <v>0</v>
      </c>
      <c r="AN118" s="369">
        <v>1</v>
      </c>
      <c r="AO118" s="369"/>
      <c r="AP118" s="369"/>
      <c r="AQ118" s="370">
        <f t="shared" si="64"/>
        <v>0</v>
      </c>
      <c r="AR118" s="369">
        <v>1</v>
      </c>
      <c r="AS118" s="369"/>
      <c r="AT118" s="369"/>
      <c r="AU118" s="370">
        <f t="shared" si="65"/>
        <v>0</v>
      </c>
      <c r="AV118" s="369">
        <v>1</v>
      </c>
      <c r="AW118" s="369"/>
      <c r="AX118" s="369"/>
      <c r="AY118" s="370">
        <f t="shared" si="66"/>
        <v>0</v>
      </c>
      <c r="AZ118" s="371">
        <f t="shared" si="52"/>
        <v>0</v>
      </c>
      <c r="BA118" s="375">
        <v>0</v>
      </c>
      <c r="BB118" s="364">
        <f t="shared" si="67"/>
        <v>0</v>
      </c>
      <c r="BC118" s="371" t="str">
        <f t="shared" si="68"/>
        <v>geen actie</v>
      </c>
      <c r="BD118" s="345">
        <v>119</v>
      </c>
    </row>
    <row r="119" spans="1:57" x14ac:dyDescent="0.3">
      <c r="A119" s="345">
        <v>120</v>
      </c>
      <c r="B119" s="345" t="str">
        <f t="shared" si="54"/>
        <v>v</v>
      </c>
      <c r="C119" s="382"/>
      <c r="D119" s="365"/>
      <c r="E119" s="364"/>
      <c r="F119" s="364"/>
      <c r="G119" s="364">
        <f t="shared" si="55"/>
        <v>0</v>
      </c>
      <c r="H119" s="364"/>
      <c r="I119" s="366">
        <f t="shared" si="56"/>
        <v>2019</v>
      </c>
      <c r="J119" s="367">
        <f t="shared" si="57"/>
        <v>0</v>
      </c>
      <c r="K119" s="374">
        <v>0</v>
      </c>
      <c r="L119" s="369">
        <v>1</v>
      </c>
      <c r="M119" s="369"/>
      <c r="N119" s="369"/>
      <c r="O119" s="370">
        <f t="shared" si="58"/>
        <v>0</v>
      </c>
      <c r="P119" s="369">
        <v>1</v>
      </c>
      <c r="Q119" s="369"/>
      <c r="R119" s="369"/>
      <c r="S119" s="370">
        <f t="shared" si="59"/>
        <v>0</v>
      </c>
      <c r="T119" s="369">
        <v>1</v>
      </c>
      <c r="U119" s="369"/>
      <c r="V119" s="369"/>
      <c r="W119" s="370">
        <f t="shared" si="60"/>
        <v>0</v>
      </c>
      <c r="X119" s="369">
        <v>1</v>
      </c>
      <c r="Y119" s="369"/>
      <c r="Z119" s="369"/>
      <c r="AA119" s="370">
        <f t="shared" si="61"/>
        <v>0</v>
      </c>
      <c r="AB119" s="369">
        <v>1</v>
      </c>
      <c r="AC119" s="369"/>
      <c r="AD119" s="369"/>
      <c r="AE119" s="370">
        <f t="shared" si="62"/>
        <v>0</v>
      </c>
      <c r="AF119" s="369">
        <v>1</v>
      </c>
      <c r="AG119" s="369"/>
      <c r="AH119" s="369"/>
      <c r="AI119" s="370">
        <f t="shared" ref="AI119:AI150" si="69">SUM(AG119*10+AH119)/AF119*10</f>
        <v>0</v>
      </c>
      <c r="AJ119" s="369">
        <v>1</v>
      </c>
      <c r="AK119" s="369"/>
      <c r="AL119" s="369"/>
      <c r="AM119" s="370">
        <f t="shared" si="63"/>
        <v>0</v>
      </c>
      <c r="AN119" s="369">
        <v>1</v>
      </c>
      <c r="AO119" s="369"/>
      <c r="AP119" s="369"/>
      <c r="AQ119" s="370">
        <f t="shared" si="64"/>
        <v>0</v>
      </c>
      <c r="AR119" s="369">
        <v>1</v>
      </c>
      <c r="AS119" s="369"/>
      <c r="AT119" s="369"/>
      <c r="AU119" s="370">
        <f t="shared" si="65"/>
        <v>0</v>
      </c>
      <c r="AV119" s="369">
        <v>1</v>
      </c>
      <c r="AW119" s="369"/>
      <c r="AX119" s="369"/>
      <c r="AY119" s="370">
        <f t="shared" si="66"/>
        <v>0</v>
      </c>
      <c r="AZ119" s="371">
        <f t="shared" si="52"/>
        <v>0</v>
      </c>
      <c r="BA119" s="375">
        <v>0</v>
      </c>
      <c r="BB119" s="364">
        <f t="shared" si="67"/>
        <v>0</v>
      </c>
      <c r="BC119" s="371" t="str">
        <f t="shared" si="68"/>
        <v>geen actie</v>
      </c>
      <c r="BD119" s="345">
        <v>120</v>
      </c>
    </row>
    <row r="120" spans="1:57" x14ac:dyDescent="0.3">
      <c r="A120" s="345">
        <v>121</v>
      </c>
      <c r="B120" s="345" t="str">
        <f t="shared" si="54"/>
        <v>v</v>
      </c>
      <c r="C120" s="382"/>
      <c r="D120" s="365"/>
      <c r="E120" s="364"/>
      <c r="F120" s="364"/>
      <c r="G120" s="364">
        <f t="shared" si="55"/>
        <v>0</v>
      </c>
      <c r="H120" s="364"/>
      <c r="I120" s="366">
        <f t="shared" si="56"/>
        <v>2019</v>
      </c>
      <c r="J120" s="367">
        <f t="shared" si="57"/>
        <v>0</v>
      </c>
      <c r="K120" s="374">
        <v>0</v>
      </c>
      <c r="L120" s="369">
        <v>1</v>
      </c>
      <c r="M120" s="369"/>
      <c r="N120" s="369"/>
      <c r="O120" s="370">
        <f t="shared" si="58"/>
        <v>0</v>
      </c>
      <c r="P120" s="369">
        <v>1</v>
      </c>
      <c r="Q120" s="369"/>
      <c r="R120" s="369"/>
      <c r="S120" s="370">
        <f t="shared" si="59"/>
        <v>0</v>
      </c>
      <c r="T120" s="369">
        <v>1</v>
      </c>
      <c r="U120" s="369"/>
      <c r="V120" s="369"/>
      <c r="W120" s="370">
        <f t="shared" si="60"/>
        <v>0</v>
      </c>
      <c r="X120" s="369">
        <v>1</v>
      </c>
      <c r="Y120" s="369"/>
      <c r="Z120" s="369"/>
      <c r="AA120" s="370">
        <f t="shared" si="61"/>
        <v>0</v>
      </c>
      <c r="AB120" s="369">
        <v>1</v>
      </c>
      <c r="AC120" s="369"/>
      <c r="AD120" s="369"/>
      <c r="AE120" s="370">
        <f t="shared" si="62"/>
        <v>0</v>
      </c>
      <c r="AF120" s="369">
        <v>1</v>
      </c>
      <c r="AG120" s="369"/>
      <c r="AH120" s="369"/>
      <c r="AI120" s="370">
        <f t="shared" si="69"/>
        <v>0</v>
      </c>
      <c r="AJ120" s="369">
        <v>1</v>
      </c>
      <c r="AK120" s="369"/>
      <c r="AL120" s="369"/>
      <c r="AM120" s="370">
        <f t="shared" si="63"/>
        <v>0</v>
      </c>
      <c r="AN120" s="369">
        <v>1</v>
      </c>
      <c r="AO120" s="369"/>
      <c r="AP120" s="369"/>
      <c r="AQ120" s="370">
        <f t="shared" si="64"/>
        <v>0</v>
      </c>
      <c r="AR120" s="369">
        <v>1</v>
      </c>
      <c r="AS120" s="369"/>
      <c r="AT120" s="369"/>
      <c r="AU120" s="370">
        <f t="shared" si="65"/>
        <v>0</v>
      </c>
      <c r="AV120" s="369">
        <v>1</v>
      </c>
      <c r="AW120" s="369"/>
      <c r="AX120" s="369"/>
      <c r="AY120" s="370">
        <f t="shared" si="66"/>
        <v>0</v>
      </c>
      <c r="AZ120" s="371">
        <f t="shared" si="52"/>
        <v>0</v>
      </c>
      <c r="BA120" s="375">
        <v>0</v>
      </c>
      <c r="BB120" s="364">
        <f t="shared" si="67"/>
        <v>0</v>
      </c>
      <c r="BC120" s="371" t="str">
        <f t="shared" si="68"/>
        <v>geen actie</v>
      </c>
      <c r="BD120" s="345">
        <v>121</v>
      </c>
    </row>
    <row r="121" spans="1:57" x14ac:dyDescent="0.3">
      <c r="A121" s="345">
        <v>122</v>
      </c>
      <c r="B121" s="345" t="str">
        <f t="shared" si="54"/>
        <v>v</v>
      </c>
      <c r="C121" s="382"/>
      <c r="D121" s="365"/>
      <c r="E121" s="364"/>
      <c r="F121" s="364"/>
      <c r="G121" s="364">
        <f t="shared" si="55"/>
        <v>0</v>
      </c>
      <c r="H121" s="364"/>
      <c r="I121" s="366">
        <f t="shared" si="56"/>
        <v>2019</v>
      </c>
      <c r="J121" s="367">
        <f t="shared" si="57"/>
        <v>0</v>
      </c>
      <c r="K121" s="374">
        <v>0</v>
      </c>
      <c r="L121" s="369">
        <v>1</v>
      </c>
      <c r="M121" s="369"/>
      <c r="N121" s="369"/>
      <c r="O121" s="370">
        <f t="shared" si="58"/>
        <v>0</v>
      </c>
      <c r="P121" s="369">
        <v>1</v>
      </c>
      <c r="Q121" s="369"/>
      <c r="R121" s="369"/>
      <c r="S121" s="370">
        <f t="shared" si="59"/>
        <v>0</v>
      </c>
      <c r="T121" s="369">
        <v>1</v>
      </c>
      <c r="U121" s="369"/>
      <c r="V121" s="369"/>
      <c r="W121" s="370">
        <f t="shared" si="60"/>
        <v>0</v>
      </c>
      <c r="X121" s="369">
        <v>1</v>
      </c>
      <c r="Y121" s="369"/>
      <c r="Z121" s="369"/>
      <c r="AA121" s="370">
        <f t="shared" si="61"/>
        <v>0</v>
      </c>
      <c r="AB121" s="369">
        <v>1</v>
      </c>
      <c r="AC121" s="369"/>
      <c r="AD121" s="369"/>
      <c r="AE121" s="370">
        <f t="shared" si="62"/>
        <v>0</v>
      </c>
      <c r="AF121" s="369">
        <v>1</v>
      </c>
      <c r="AG121" s="369"/>
      <c r="AH121" s="369"/>
      <c r="AI121" s="370">
        <f t="shared" si="69"/>
        <v>0</v>
      </c>
      <c r="AJ121" s="369">
        <v>1</v>
      </c>
      <c r="AK121" s="369"/>
      <c r="AL121" s="369"/>
      <c r="AM121" s="370">
        <f t="shared" si="63"/>
        <v>0</v>
      </c>
      <c r="AN121" s="369">
        <v>1</v>
      </c>
      <c r="AO121" s="369"/>
      <c r="AP121" s="369"/>
      <c r="AQ121" s="370">
        <f t="shared" si="64"/>
        <v>0</v>
      </c>
      <c r="AR121" s="369">
        <v>1</v>
      </c>
      <c r="AS121" s="369"/>
      <c r="AT121" s="369"/>
      <c r="AU121" s="370">
        <f t="shared" si="65"/>
        <v>0</v>
      </c>
      <c r="AV121" s="369">
        <v>1</v>
      </c>
      <c r="AW121" s="369"/>
      <c r="AX121" s="369"/>
      <c r="AY121" s="370">
        <f t="shared" si="66"/>
        <v>0</v>
      </c>
      <c r="AZ121" s="371">
        <f t="shared" si="52"/>
        <v>0</v>
      </c>
      <c r="BA121" s="375">
        <v>0</v>
      </c>
      <c r="BB121" s="364">
        <f t="shared" si="67"/>
        <v>0</v>
      </c>
      <c r="BC121" s="371" t="str">
        <f t="shared" si="68"/>
        <v>geen actie</v>
      </c>
      <c r="BD121" s="345">
        <v>122</v>
      </c>
    </row>
    <row r="122" spans="1:57" x14ac:dyDescent="0.3">
      <c r="A122" s="345">
        <v>123</v>
      </c>
      <c r="B122" s="345" t="str">
        <f t="shared" si="54"/>
        <v>v</v>
      </c>
      <c r="C122" s="382"/>
      <c r="D122" s="365"/>
      <c r="E122" s="364"/>
      <c r="F122" s="364"/>
      <c r="G122" s="364">
        <f t="shared" si="55"/>
        <v>0</v>
      </c>
      <c r="H122" s="364"/>
      <c r="I122" s="366">
        <f t="shared" si="56"/>
        <v>2019</v>
      </c>
      <c r="J122" s="367">
        <f t="shared" si="57"/>
        <v>0</v>
      </c>
      <c r="K122" s="374">
        <v>0</v>
      </c>
      <c r="L122" s="369">
        <v>1</v>
      </c>
      <c r="M122" s="369"/>
      <c r="N122" s="369"/>
      <c r="O122" s="370">
        <f t="shared" si="58"/>
        <v>0</v>
      </c>
      <c r="P122" s="369">
        <v>1</v>
      </c>
      <c r="Q122" s="369"/>
      <c r="R122" s="369"/>
      <c r="S122" s="370">
        <f t="shared" si="59"/>
        <v>0</v>
      </c>
      <c r="T122" s="369">
        <v>1</v>
      </c>
      <c r="U122" s="369"/>
      <c r="V122" s="369"/>
      <c r="W122" s="370">
        <f t="shared" si="60"/>
        <v>0</v>
      </c>
      <c r="X122" s="369">
        <v>1</v>
      </c>
      <c r="Y122" s="369"/>
      <c r="Z122" s="369"/>
      <c r="AA122" s="370">
        <f t="shared" si="61"/>
        <v>0</v>
      </c>
      <c r="AB122" s="369">
        <v>1</v>
      </c>
      <c r="AC122" s="369"/>
      <c r="AD122" s="369"/>
      <c r="AE122" s="370">
        <f t="shared" si="62"/>
        <v>0</v>
      </c>
      <c r="AF122" s="369">
        <v>1</v>
      </c>
      <c r="AG122" s="369"/>
      <c r="AH122" s="369"/>
      <c r="AI122" s="370">
        <f t="shared" si="69"/>
        <v>0</v>
      </c>
      <c r="AJ122" s="369">
        <v>1</v>
      </c>
      <c r="AK122" s="369"/>
      <c r="AL122" s="369"/>
      <c r="AM122" s="370">
        <f t="shared" si="63"/>
        <v>0</v>
      </c>
      <c r="AN122" s="369">
        <v>1</v>
      </c>
      <c r="AO122" s="369"/>
      <c r="AP122" s="369"/>
      <c r="AQ122" s="370">
        <f t="shared" si="64"/>
        <v>0</v>
      </c>
      <c r="AR122" s="369">
        <v>1</v>
      </c>
      <c r="AS122" s="369"/>
      <c r="AT122" s="369"/>
      <c r="AU122" s="370">
        <f t="shared" si="65"/>
        <v>0</v>
      </c>
      <c r="AV122" s="369">
        <v>1</v>
      </c>
      <c r="AW122" s="369"/>
      <c r="AX122" s="369"/>
      <c r="AY122" s="370">
        <f t="shared" si="66"/>
        <v>0</v>
      </c>
      <c r="AZ122" s="371">
        <f t="shared" si="52"/>
        <v>0</v>
      </c>
      <c r="BA122" s="375">
        <v>0</v>
      </c>
      <c r="BB122" s="364">
        <f t="shared" si="67"/>
        <v>0</v>
      </c>
      <c r="BC122" s="371" t="str">
        <f t="shared" si="68"/>
        <v>geen actie</v>
      </c>
      <c r="BD122" s="345">
        <v>123</v>
      </c>
    </row>
    <row r="123" spans="1:57" x14ac:dyDescent="0.3">
      <c r="A123" s="345">
        <v>124</v>
      </c>
      <c r="B123" s="345" t="str">
        <f t="shared" si="54"/>
        <v>v</v>
      </c>
      <c r="C123" s="382"/>
      <c r="D123" s="365"/>
      <c r="E123" s="364"/>
      <c r="F123" s="364"/>
      <c r="G123" s="364">
        <f t="shared" si="55"/>
        <v>0</v>
      </c>
      <c r="H123" s="364"/>
      <c r="I123" s="366">
        <f t="shared" si="56"/>
        <v>2019</v>
      </c>
      <c r="J123" s="367">
        <f t="shared" si="57"/>
        <v>0</v>
      </c>
      <c r="K123" s="374">
        <v>0</v>
      </c>
      <c r="L123" s="369">
        <v>1</v>
      </c>
      <c r="M123" s="369"/>
      <c r="N123" s="369"/>
      <c r="O123" s="370">
        <f t="shared" si="58"/>
        <v>0</v>
      </c>
      <c r="P123" s="369">
        <v>1</v>
      </c>
      <c r="Q123" s="369"/>
      <c r="R123" s="369"/>
      <c r="S123" s="370">
        <f t="shared" si="59"/>
        <v>0</v>
      </c>
      <c r="T123" s="369">
        <v>1</v>
      </c>
      <c r="U123" s="369"/>
      <c r="V123" s="369"/>
      <c r="W123" s="370">
        <f t="shared" si="60"/>
        <v>0</v>
      </c>
      <c r="X123" s="369">
        <v>1</v>
      </c>
      <c r="Y123" s="369"/>
      <c r="Z123" s="369"/>
      <c r="AA123" s="370">
        <f t="shared" si="61"/>
        <v>0</v>
      </c>
      <c r="AB123" s="369">
        <v>1</v>
      </c>
      <c r="AC123" s="369"/>
      <c r="AD123" s="369"/>
      <c r="AE123" s="370">
        <f t="shared" si="62"/>
        <v>0</v>
      </c>
      <c r="AF123" s="369">
        <v>1</v>
      </c>
      <c r="AG123" s="369"/>
      <c r="AH123" s="369"/>
      <c r="AI123" s="370">
        <f t="shared" si="69"/>
        <v>0</v>
      </c>
      <c r="AJ123" s="369">
        <v>1</v>
      </c>
      <c r="AK123" s="369"/>
      <c r="AL123" s="369"/>
      <c r="AM123" s="370">
        <f t="shared" si="63"/>
        <v>0</v>
      </c>
      <c r="AN123" s="369">
        <v>1</v>
      </c>
      <c r="AO123" s="369"/>
      <c r="AP123" s="369"/>
      <c r="AQ123" s="370">
        <f t="shared" si="64"/>
        <v>0</v>
      </c>
      <c r="AR123" s="369">
        <v>1</v>
      </c>
      <c r="AS123" s="369"/>
      <c r="AT123" s="369"/>
      <c r="AU123" s="370">
        <f t="shared" si="65"/>
        <v>0</v>
      </c>
      <c r="AV123" s="369">
        <v>1</v>
      </c>
      <c r="AW123" s="369"/>
      <c r="AX123" s="369"/>
      <c r="AY123" s="370">
        <f t="shared" si="66"/>
        <v>0</v>
      </c>
      <c r="AZ123" s="371">
        <f t="shared" si="52"/>
        <v>0</v>
      </c>
      <c r="BA123" s="375">
        <v>0</v>
      </c>
      <c r="BB123" s="364">
        <f t="shared" si="67"/>
        <v>0</v>
      </c>
      <c r="BC123" s="371" t="str">
        <f t="shared" si="68"/>
        <v>geen actie</v>
      </c>
      <c r="BD123" s="345">
        <v>124</v>
      </c>
    </row>
    <row r="124" spans="1:57" x14ac:dyDescent="0.3">
      <c r="A124" s="345">
        <v>24</v>
      </c>
      <c r="B124" s="345" t="str">
        <f t="shared" si="54"/>
        <v>v</v>
      </c>
      <c r="C124" s="382"/>
      <c r="D124" s="365"/>
      <c r="E124" s="364"/>
      <c r="F124" s="364"/>
      <c r="G124" s="364">
        <f t="shared" si="55"/>
        <v>0</v>
      </c>
      <c r="H124" s="364"/>
      <c r="I124" s="366">
        <f t="shared" si="56"/>
        <v>2019</v>
      </c>
      <c r="J124" s="367">
        <f t="shared" si="57"/>
        <v>0</v>
      </c>
      <c r="K124" s="374">
        <v>0</v>
      </c>
      <c r="L124" s="369">
        <v>1</v>
      </c>
      <c r="M124" s="369"/>
      <c r="N124" s="369"/>
      <c r="O124" s="370">
        <f t="shared" si="58"/>
        <v>0</v>
      </c>
      <c r="P124" s="369">
        <v>1</v>
      </c>
      <c r="Q124" s="369"/>
      <c r="R124" s="369"/>
      <c r="S124" s="370">
        <f t="shared" si="59"/>
        <v>0</v>
      </c>
      <c r="T124" s="369">
        <v>1</v>
      </c>
      <c r="U124" s="369"/>
      <c r="V124" s="369"/>
      <c r="W124" s="370">
        <f t="shared" si="60"/>
        <v>0</v>
      </c>
      <c r="X124" s="369">
        <v>1</v>
      </c>
      <c r="Y124" s="369"/>
      <c r="Z124" s="369"/>
      <c r="AA124" s="370">
        <f t="shared" si="61"/>
        <v>0</v>
      </c>
      <c r="AB124" s="369">
        <v>1</v>
      </c>
      <c r="AC124" s="369"/>
      <c r="AD124" s="369"/>
      <c r="AE124" s="370">
        <f t="shared" si="62"/>
        <v>0</v>
      </c>
      <c r="AF124" s="369">
        <v>1</v>
      </c>
      <c r="AG124" s="369"/>
      <c r="AH124" s="369"/>
      <c r="AI124" s="370">
        <f t="shared" si="69"/>
        <v>0</v>
      </c>
      <c r="AJ124" s="369">
        <v>1</v>
      </c>
      <c r="AK124" s="369"/>
      <c r="AL124" s="369"/>
      <c r="AM124" s="370">
        <f t="shared" si="63"/>
        <v>0</v>
      </c>
      <c r="AN124" s="369">
        <v>1</v>
      </c>
      <c r="AO124" s="369"/>
      <c r="AP124" s="369"/>
      <c r="AQ124" s="370">
        <f t="shared" si="64"/>
        <v>0</v>
      </c>
      <c r="AR124" s="369">
        <v>1</v>
      </c>
      <c r="AS124" s="369"/>
      <c r="AT124" s="369"/>
      <c r="AU124" s="370">
        <f t="shared" si="65"/>
        <v>0</v>
      </c>
      <c r="AV124" s="369">
        <v>1</v>
      </c>
      <c r="AW124" s="369"/>
      <c r="AX124" s="369"/>
      <c r="AY124" s="370">
        <f t="shared" si="66"/>
        <v>0</v>
      </c>
      <c r="AZ124" s="371">
        <f t="shared" si="52"/>
        <v>0</v>
      </c>
      <c r="BA124" s="375">
        <v>0</v>
      </c>
      <c r="BB124" s="364">
        <f t="shared" si="67"/>
        <v>0</v>
      </c>
      <c r="BC124" s="371" t="str">
        <f t="shared" si="68"/>
        <v>geen actie</v>
      </c>
      <c r="BD124" s="345">
        <v>24</v>
      </c>
      <c r="BE124" s="372"/>
    </row>
    <row r="125" spans="1:57" x14ac:dyDescent="0.3">
      <c r="A125" s="345">
        <v>23</v>
      </c>
      <c r="B125" s="345" t="str">
        <f t="shared" si="54"/>
        <v>v</v>
      </c>
      <c r="C125" s="382"/>
      <c r="D125" s="365"/>
      <c r="E125" s="364"/>
      <c r="F125" s="364"/>
      <c r="G125" s="364">
        <f t="shared" si="55"/>
        <v>0</v>
      </c>
      <c r="H125" s="364"/>
      <c r="I125" s="366">
        <f t="shared" si="56"/>
        <v>2019</v>
      </c>
      <c r="J125" s="367">
        <f t="shared" si="57"/>
        <v>0</v>
      </c>
      <c r="K125" s="374">
        <v>0</v>
      </c>
      <c r="L125" s="369">
        <v>1</v>
      </c>
      <c r="M125" s="369"/>
      <c r="N125" s="369"/>
      <c r="O125" s="370">
        <f t="shared" si="58"/>
        <v>0</v>
      </c>
      <c r="P125" s="369">
        <v>1</v>
      </c>
      <c r="Q125" s="369"/>
      <c r="R125" s="369"/>
      <c r="S125" s="370">
        <f t="shared" si="59"/>
        <v>0</v>
      </c>
      <c r="T125" s="369">
        <v>1</v>
      </c>
      <c r="U125" s="369"/>
      <c r="V125" s="369"/>
      <c r="W125" s="370">
        <f t="shared" si="60"/>
        <v>0</v>
      </c>
      <c r="X125" s="369">
        <v>1</v>
      </c>
      <c r="Y125" s="369"/>
      <c r="Z125" s="369"/>
      <c r="AA125" s="370">
        <f t="shared" si="61"/>
        <v>0</v>
      </c>
      <c r="AB125" s="369">
        <v>1</v>
      </c>
      <c r="AC125" s="369"/>
      <c r="AD125" s="369"/>
      <c r="AE125" s="370">
        <f t="shared" si="62"/>
        <v>0</v>
      </c>
      <c r="AF125" s="369">
        <v>1</v>
      </c>
      <c r="AG125" s="369"/>
      <c r="AH125" s="369"/>
      <c r="AI125" s="370">
        <f t="shared" si="69"/>
        <v>0</v>
      </c>
      <c r="AJ125" s="369">
        <v>1</v>
      </c>
      <c r="AK125" s="369"/>
      <c r="AL125" s="369"/>
      <c r="AM125" s="370">
        <f t="shared" si="63"/>
        <v>0</v>
      </c>
      <c r="AN125" s="369">
        <v>1</v>
      </c>
      <c r="AO125" s="369"/>
      <c r="AP125" s="369"/>
      <c r="AQ125" s="370">
        <f t="shared" si="64"/>
        <v>0</v>
      </c>
      <c r="AR125" s="369">
        <v>1</v>
      </c>
      <c r="AS125" s="369"/>
      <c r="AT125" s="369"/>
      <c r="AU125" s="370">
        <f t="shared" si="65"/>
        <v>0</v>
      </c>
      <c r="AV125" s="369">
        <v>1</v>
      </c>
      <c r="AW125" s="369"/>
      <c r="AX125" s="369"/>
      <c r="AY125" s="370">
        <f t="shared" si="66"/>
        <v>0</v>
      </c>
      <c r="AZ125" s="371">
        <f t="shared" si="52"/>
        <v>0</v>
      </c>
      <c r="BA125" s="375">
        <v>0</v>
      </c>
      <c r="BB125" s="364">
        <f t="shared" si="67"/>
        <v>0</v>
      </c>
      <c r="BC125" s="371" t="str">
        <f t="shared" si="68"/>
        <v>geen actie</v>
      </c>
      <c r="BD125" s="345">
        <v>23</v>
      </c>
    </row>
    <row r="126" spans="1:57" x14ac:dyDescent="0.3">
      <c r="G126" s="364">
        <f t="shared" si="55"/>
        <v>0</v>
      </c>
      <c r="N126" s="388">
        <f>COUNTA(N33:N68,"&gt;0")  -  1</f>
        <v>0</v>
      </c>
      <c r="R126" s="388">
        <f>COUNTA(R33:R68,"&gt;0")  -  1</f>
        <v>0</v>
      </c>
      <c r="V126" s="388">
        <f>COUNTA(V33:V68,"&gt;0")  -  1</f>
        <v>0</v>
      </c>
      <c r="Z126" s="388">
        <f>COUNTA(Z33:Z68,"&gt;0")  -  1</f>
        <v>0</v>
      </c>
      <c r="AD126" s="388">
        <f>COUNTA(AD33:AD68,"&gt;0")  -  1</f>
        <v>0</v>
      </c>
      <c r="AH126" s="388">
        <f>COUNTA(AH33:AH68,"&gt;0")  -  1</f>
        <v>0</v>
      </c>
      <c r="AL126" s="388">
        <f>COUNTA(AL33:AL68,"&gt;0")  -  1</f>
        <v>0</v>
      </c>
      <c r="AP126" s="388">
        <f>COUNTA(AP33:AP68,"&gt;0")  -  1</f>
        <v>0</v>
      </c>
      <c r="AT126" s="388">
        <f>COUNTA(AT33:AT68,"&gt;0")  -  1</f>
        <v>0</v>
      </c>
      <c r="AX126" s="388">
        <f>COUNTA(AX33:AX68,"&gt;0")  -  1</f>
        <v>0</v>
      </c>
      <c r="BA126" s="362"/>
      <c r="BD126" s="389"/>
    </row>
  </sheetData>
  <autoFilter ref="A1:BD126" xr:uid="{00000000-0009-0000-0000-000007000000}"/>
  <sortState xmlns:xlrd2="http://schemas.microsoft.com/office/spreadsheetml/2017/richdata2" ref="A2:BE126">
    <sortCondition ref="D2:D126"/>
  </sortState>
  <mergeCells count="1">
    <mergeCell ref="BG1:BI1"/>
  </mergeCells>
  <conditionalFormatting sqref="C75:C306 C2:C14 C23:C27 C30:C57">
    <cfRule type="cellIs" dxfId="76" priority="20" operator="equal">
      <formula>"ja"</formula>
    </cfRule>
  </conditionalFormatting>
  <conditionalFormatting sqref="I1:J1 I137:J65485">
    <cfRule type="cellIs" dxfId="75" priority="21" operator="between">
      <formula>11</formula>
      <formula>13</formula>
    </cfRule>
  </conditionalFormatting>
  <conditionalFormatting sqref="I126:J136">
    <cfRule type="cellIs" dxfId="74" priority="22" operator="between">
      <formula>11</formula>
      <formula>14</formula>
    </cfRule>
    <cfRule type="cellIs" dxfId="73" priority="23" operator="between">
      <formula>13</formula>
      <formula>15</formula>
    </cfRule>
    <cfRule type="cellIs" dxfId="72" priority="24" operator="between">
      <formula>14</formula>
      <formula>20</formula>
    </cfRule>
  </conditionalFormatting>
  <conditionalFormatting sqref="BA61:BB73 BA75:BB125 BA2:BB2 BB3:BB10 BA11:BB58">
    <cfRule type="expression" dxfId="71" priority="25">
      <formula>NOT(ISERROR(SEARCH("diploma",BA2)))</formula>
    </cfRule>
    <cfRule type="expression" dxfId="70" priority="26">
      <formula>NOT(ISERROR(SEARCH("diploma",BA2)))</formula>
    </cfRule>
  </conditionalFormatting>
  <conditionalFormatting sqref="G2:G126">
    <cfRule type="cellIs" dxfId="69" priority="27" operator="greaterThanOrEqual">
      <formula>0</formula>
    </cfRule>
  </conditionalFormatting>
  <conditionalFormatting sqref="B2:B125">
    <cfRule type="cellIs" dxfId="68" priority="28" operator="equal">
      <formula>"v"</formula>
    </cfRule>
    <cfRule type="cellIs" dxfId="67" priority="29" operator="equal">
      <formula>"x"</formula>
    </cfRule>
  </conditionalFormatting>
  <conditionalFormatting sqref="BA59:BB60">
    <cfRule type="expression" dxfId="66" priority="30">
      <formula>NOT(ISERROR(SEARCH("diploma",BA59)))</formula>
    </cfRule>
    <cfRule type="expression" dxfId="65" priority="31">
      <formula>NOT(ISERROR(SEARCH("diploma",BA59)))</formula>
    </cfRule>
  </conditionalFormatting>
  <conditionalFormatting sqref="C62">
    <cfRule type="cellIs" dxfId="64" priority="32" operator="equal">
      <formula>"ja"</formula>
    </cfRule>
  </conditionalFormatting>
  <conditionalFormatting sqref="BA74:BB74">
    <cfRule type="expression" dxfId="63" priority="33">
      <formula>NOT(ISERROR(SEARCH("diploma",BA74)))</formula>
    </cfRule>
    <cfRule type="expression" dxfId="62" priority="34">
      <formula>NOT(ISERROR(SEARCH("diploma",BA74)))</formula>
    </cfRule>
  </conditionalFormatting>
  <conditionalFormatting sqref="P1">
    <cfRule type="cellIs" dxfId="61" priority="35" operator="between">
      <formula>0</formula>
      <formula>200</formula>
    </cfRule>
  </conditionalFormatting>
  <conditionalFormatting sqref="V1">
    <cfRule type="cellIs" dxfId="60" priority="36" operator="between">
      <formula>1</formula>
      <formula>200</formula>
    </cfRule>
  </conditionalFormatting>
  <conditionalFormatting sqref="T1">
    <cfRule type="cellIs" dxfId="59" priority="37" operator="between">
      <formula>0</formula>
      <formula>200</formula>
    </cfRule>
  </conditionalFormatting>
  <conditionalFormatting sqref="X1">
    <cfRule type="cellIs" dxfId="58" priority="38" operator="between">
      <formula>0</formula>
      <formula>200</formula>
    </cfRule>
  </conditionalFormatting>
  <conditionalFormatting sqref="AB1">
    <cfRule type="cellIs" dxfId="57" priority="39" operator="between">
      <formula>0</formula>
      <formula>200</formula>
    </cfRule>
  </conditionalFormatting>
  <conditionalFormatting sqref="AF1">
    <cfRule type="cellIs" dxfId="56" priority="40" operator="between">
      <formula>0</formula>
      <formula>200</formula>
    </cfRule>
  </conditionalFormatting>
  <conditionalFormatting sqref="AJ1">
    <cfRule type="cellIs" dxfId="55" priority="41" operator="between">
      <formula>0</formula>
      <formula>200</formula>
    </cfRule>
  </conditionalFormatting>
  <conditionalFormatting sqref="AN1">
    <cfRule type="cellIs" dxfId="54" priority="42" operator="between">
      <formula>0</formula>
      <formula>200</formula>
    </cfRule>
  </conditionalFormatting>
  <conditionalFormatting sqref="AR1">
    <cfRule type="cellIs" dxfId="53" priority="43" operator="between">
      <formula>0</formula>
      <formula>200</formula>
    </cfRule>
  </conditionalFormatting>
  <conditionalFormatting sqref="AV1">
    <cfRule type="cellIs" dxfId="52" priority="44" operator="between">
      <formula>0</formula>
      <formula>200</formula>
    </cfRule>
  </conditionalFormatting>
  <conditionalFormatting sqref="L1:AY1 L7:AY1048576 L2:AE6 AI2:AY6">
    <cfRule type="cellIs" dxfId="51" priority="45" operator="greaterThan">
      <formula>150</formula>
    </cfRule>
  </conditionalFormatting>
  <conditionalFormatting sqref="BC2:BC125">
    <cfRule type="containsText" dxfId="50" priority="18" operator="containsText" text="geen actie">
      <formula>NOT(ISERROR(SEARCH("geen actie",BC2)))</formula>
    </cfRule>
    <cfRule type="containsText" dxfId="49" priority="19" operator="containsText" text="diploma">
      <formula>NOT(ISERROR(SEARCH("diploma",BC2)))</formula>
    </cfRule>
  </conditionalFormatting>
  <conditionalFormatting sqref="I2:I125">
    <cfRule type="cellIs" dxfId="48" priority="14" operator="equal">
      <formula>12</formula>
    </cfRule>
    <cfRule type="cellIs" dxfId="47" priority="15" operator="equal">
      <formula>19</formula>
    </cfRule>
    <cfRule type="cellIs" dxfId="46" priority="16" operator="lessThan">
      <formula>19</formula>
    </cfRule>
    <cfRule type="cellIs" dxfId="45" priority="17" operator="greaterThan">
      <formula>19</formula>
    </cfRule>
  </conditionalFormatting>
  <conditionalFormatting sqref="BA3:BA10">
    <cfRule type="expression" dxfId="44" priority="12">
      <formula>NOT(ISERROR(SEARCH("diploma",BA3)))</formula>
    </cfRule>
    <cfRule type="expression" dxfId="43" priority="13">
      <formula>NOT(ISERROR(SEARCH("diploma",BA3)))</formula>
    </cfRule>
  </conditionalFormatting>
  <conditionalFormatting sqref="E23">
    <cfRule type="cellIs" dxfId="42" priority="11" operator="lessThan">
      <formula>1000</formula>
    </cfRule>
  </conditionalFormatting>
  <conditionalFormatting sqref="E24">
    <cfRule type="cellIs" dxfId="41" priority="10" operator="lessThan">
      <formula>1000</formula>
    </cfRule>
  </conditionalFormatting>
  <conditionalFormatting sqref="E25">
    <cfRule type="cellIs" dxfId="40" priority="9" operator="lessThan">
      <formula>1000</formula>
    </cfRule>
  </conditionalFormatting>
  <conditionalFormatting sqref="E26">
    <cfRule type="cellIs" dxfId="39" priority="8" operator="lessThan">
      <formula>1000</formula>
    </cfRule>
  </conditionalFormatting>
  <conditionalFormatting sqref="H25">
    <cfRule type="cellIs" dxfId="38" priority="7" operator="greaterThan">
      <formula>1900</formula>
    </cfRule>
  </conditionalFormatting>
  <conditionalFormatting sqref="H23">
    <cfRule type="cellIs" dxfId="37" priority="6" operator="greaterThan">
      <formula>1900</formula>
    </cfRule>
  </conditionalFormatting>
  <conditionalFormatting sqref="C27">
    <cfRule type="cellIs" dxfId="36" priority="5" operator="equal">
      <formula>"ja"</formula>
    </cfRule>
  </conditionalFormatting>
  <conditionalFormatting sqref="G27">
    <cfRule type="cellIs" dxfId="35" priority="4" operator="greaterThanOrEqual">
      <formula>0</formula>
    </cfRule>
  </conditionalFormatting>
  <conditionalFormatting sqref="C28">
    <cfRule type="cellIs" dxfId="34" priority="3" operator="equal">
      <formula>"ja"</formula>
    </cfRule>
  </conditionalFormatting>
  <conditionalFormatting sqref="C29">
    <cfRule type="cellIs" dxfId="33" priority="2" operator="equal">
      <formula>"ja"</formula>
    </cfRule>
  </conditionalFormatting>
  <conditionalFormatting sqref="AF2:AH6">
    <cfRule type="cellIs" dxfId="32" priority="1" operator="greaterThan">
      <formula>150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32E03-5CBC-4889-B65A-373D3C4D8464}">
  <dimension ref="A1:AML125"/>
  <sheetViews>
    <sheetView zoomScale="110" zoomScaleNormal="110" workbookViewId="0">
      <pane xSplit="9" ySplit="1" topLeftCell="AI2" activePane="bottomRight" state="frozen"/>
      <selection activeCell="D9" sqref="D9:D15"/>
      <selection pane="topRight" activeCell="D9" sqref="D9:D15"/>
      <selection pane="bottomLeft" activeCell="D9" sqref="D9:D15"/>
      <selection pane="bottomRight" activeCell="AJ13" sqref="AJ13"/>
    </sheetView>
  </sheetViews>
  <sheetFormatPr defaultColWidth="8.88671875" defaultRowHeight="14.4" x14ac:dyDescent="0.3"/>
  <cols>
    <col min="1" max="1" width="4.33203125" style="200" customWidth="1"/>
    <col min="2" max="2" width="6.44140625" style="200" customWidth="1"/>
    <col min="3" max="3" width="10.109375" style="276" customWidth="1"/>
    <col min="4" max="4" width="21.44140625" style="202" customWidth="1"/>
    <col min="5" max="5" width="8.6640625" style="200" customWidth="1"/>
    <col min="6" max="6" width="12.44140625" style="200" customWidth="1"/>
    <col min="7" max="7" width="8.6640625" style="202" customWidth="1"/>
    <col min="8" max="8" width="11.44140625" style="200" customWidth="1"/>
    <col min="9" max="9" width="8.6640625" style="202" customWidth="1"/>
    <col min="10" max="10" width="8.6640625" style="397" customWidth="1"/>
    <col min="11" max="11" width="7.6640625" style="236" customWidth="1"/>
    <col min="12" max="12" width="7.33203125" style="236" customWidth="1"/>
    <col min="13" max="13" width="4.109375" style="236" customWidth="1"/>
    <col min="14" max="14" width="5" style="236" customWidth="1"/>
    <col min="15" max="15" width="5" style="268" customWidth="1"/>
    <col min="16" max="16" width="7.44140625" style="202" customWidth="1"/>
    <col min="17" max="17" width="3.6640625" style="202" customWidth="1"/>
    <col min="18" max="18" width="5" style="202" customWidth="1"/>
    <col min="19" max="19" width="6.33203125" style="268" customWidth="1"/>
    <col min="20" max="20" width="7.88671875" style="202" customWidth="1"/>
    <col min="21" max="21" width="3.6640625" style="202" customWidth="1"/>
    <col min="22" max="22" width="4" style="202" customWidth="1"/>
    <col min="23" max="23" width="6.33203125" style="268" customWidth="1"/>
    <col min="24" max="24" width="7.109375" style="202" customWidth="1"/>
    <col min="25" max="25" width="3.6640625" style="202" customWidth="1"/>
    <col min="26" max="26" width="4.33203125" style="202" customWidth="1"/>
    <col min="27" max="27" width="5.6640625" style="236" customWidth="1"/>
    <col min="28" max="28" width="7.6640625" style="202" customWidth="1"/>
    <col min="29" max="29" width="4.109375" style="202" customWidth="1"/>
    <col min="30" max="30" width="4.33203125" style="202" customWidth="1"/>
    <col min="31" max="31" width="5" style="236" customWidth="1"/>
    <col min="32" max="32" width="7.109375" style="236" customWidth="1"/>
    <col min="33" max="33" width="4.109375" style="236" customWidth="1"/>
    <col min="34" max="34" width="5" style="236" customWidth="1"/>
    <col min="35" max="35" width="5.44140625" style="236" customWidth="1"/>
    <col min="36" max="36" width="7.6640625" style="236" customWidth="1"/>
    <col min="37" max="37" width="4.109375" style="236" customWidth="1"/>
    <col min="38" max="38" width="5.44140625" style="236" customWidth="1"/>
    <col min="39" max="39" width="7.109375" style="236" customWidth="1"/>
    <col min="40" max="40" width="11.44140625" style="236" customWidth="1"/>
    <col min="41" max="43" width="5.44140625" style="236" customWidth="1"/>
    <col min="44" max="44" width="8.5546875" style="236" customWidth="1"/>
    <col min="45" max="47" width="5.44140625" style="236" customWidth="1"/>
    <col min="48" max="48" width="8.5546875" style="236" customWidth="1"/>
    <col min="49" max="49" width="5.44140625" style="236" customWidth="1"/>
    <col min="50" max="51" width="7.33203125" style="236" customWidth="1"/>
    <col min="52" max="52" width="7.44140625" style="236" customWidth="1"/>
    <col min="53" max="53" width="7.33203125" style="269" customWidth="1"/>
    <col min="54" max="54" width="8.44140625" style="236" customWidth="1"/>
    <col min="55" max="55" width="22.33203125" style="236" customWidth="1"/>
    <col min="56" max="56" width="4.6640625" style="200" customWidth="1"/>
    <col min="57" max="77" width="4.6640625" style="202" customWidth="1"/>
    <col min="78" max="257" width="8.6640625" style="202" customWidth="1"/>
    <col min="258" max="258" width="4.33203125" style="202" customWidth="1"/>
    <col min="259" max="259" width="6.44140625" style="202" customWidth="1"/>
    <col min="260" max="260" width="10.109375" style="202" customWidth="1"/>
    <col min="261" max="261" width="21.44140625" style="202" customWidth="1"/>
    <col min="262" max="262" width="8.6640625" style="202" customWidth="1"/>
    <col min="263" max="263" width="12.44140625" style="202" customWidth="1"/>
    <col min="264" max="264" width="8.6640625" style="202" customWidth="1"/>
    <col min="265" max="265" width="11.44140625" style="202" customWidth="1"/>
    <col min="266" max="303" width="8.6640625" style="202" customWidth="1"/>
    <col min="304" max="304" width="5.6640625" style="202" customWidth="1"/>
    <col min="305" max="305" width="5.44140625" style="202" customWidth="1"/>
    <col min="306" max="307" width="7.33203125" style="202" customWidth="1"/>
    <col min="308" max="308" width="7.44140625" style="202" customWidth="1"/>
    <col min="309" max="309" width="7.33203125" style="202" customWidth="1"/>
    <col min="310" max="310" width="8.44140625" style="202" customWidth="1"/>
    <col min="311" max="311" width="22.33203125" style="202" customWidth="1"/>
    <col min="312" max="312" width="4.33203125" style="202" customWidth="1"/>
    <col min="313" max="333" width="4.6640625" style="202" customWidth="1"/>
    <col min="334" max="513" width="8.6640625" style="202" customWidth="1"/>
    <col min="514" max="514" width="4.33203125" style="202" customWidth="1"/>
    <col min="515" max="515" width="6.44140625" style="202" customWidth="1"/>
    <col min="516" max="516" width="10.109375" style="202" customWidth="1"/>
    <col min="517" max="517" width="21.44140625" style="202" customWidth="1"/>
    <col min="518" max="518" width="8.6640625" style="202" customWidth="1"/>
    <col min="519" max="519" width="12.44140625" style="202" customWidth="1"/>
    <col min="520" max="520" width="8.6640625" style="202" customWidth="1"/>
    <col min="521" max="521" width="11.44140625" style="202" customWidth="1"/>
    <col min="522" max="559" width="8.6640625" style="202" customWidth="1"/>
    <col min="560" max="560" width="5.6640625" style="202" customWidth="1"/>
    <col min="561" max="561" width="5.44140625" style="202" customWidth="1"/>
    <col min="562" max="563" width="7.33203125" style="202" customWidth="1"/>
    <col min="564" max="564" width="7.44140625" style="202" customWidth="1"/>
    <col min="565" max="565" width="7.33203125" style="202" customWidth="1"/>
    <col min="566" max="566" width="8.44140625" style="202" customWidth="1"/>
    <col min="567" max="567" width="22.33203125" style="202" customWidth="1"/>
    <col min="568" max="568" width="4.33203125" style="202" customWidth="1"/>
    <col min="569" max="589" width="4.6640625" style="202" customWidth="1"/>
    <col min="590" max="769" width="8.6640625" style="202" customWidth="1"/>
    <col min="770" max="770" width="4.33203125" style="202" customWidth="1"/>
    <col min="771" max="771" width="6.44140625" style="202" customWidth="1"/>
    <col min="772" max="772" width="10.109375" style="202" customWidth="1"/>
    <col min="773" max="773" width="21.44140625" style="202" customWidth="1"/>
    <col min="774" max="774" width="8.6640625" style="202" customWidth="1"/>
    <col min="775" max="775" width="12.44140625" style="202" customWidth="1"/>
    <col min="776" max="776" width="8.6640625" style="202" customWidth="1"/>
    <col min="777" max="777" width="11.44140625" style="202" customWidth="1"/>
    <col min="778" max="815" width="8.6640625" style="202" customWidth="1"/>
    <col min="816" max="816" width="5.6640625" style="202" customWidth="1"/>
    <col min="817" max="817" width="5.44140625" style="202" customWidth="1"/>
    <col min="818" max="819" width="7.33203125" style="202" customWidth="1"/>
    <col min="820" max="820" width="7.44140625" style="202" customWidth="1"/>
    <col min="821" max="821" width="7.33203125" style="202" customWidth="1"/>
    <col min="822" max="822" width="8.44140625" style="202" customWidth="1"/>
    <col min="823" max="823" width="22.33203125" style="202" customWidth="1"/>
    <col min="824" max="824" width="4.33203125" style="202" customWidth="1"/>
    <col min="825" max="845" width="4.6640625" style="202" customWidth="1"/>
    <col min="846" max="1026" width="8.6640625" style="202" customWidth="1"/>
    <col min="1027" max="16384" width="8.88671875" style="208"/>
  </cols>
  <sheetData>
    <row r="1" spans="1:56" s="268" customFormat="1" ht="55.95" customHeight="1" x14ac:dyDescent="0.6">
      <c r="A1" s="201" t="s">
        <v>190</v>
      </c>
      <c r="B1" s="209" t="s">
        <v>191</v>
      </c>
      <c r="C1" s="211">
        <f>COUNTIF(C2:C128,"1")</f>
        <v>0</v>
      </c>
      <c r="D1" s="212" t="s">
        <v>193</v>
      </c>
      <c r="E1" s="271" t="s">
        <v>194</v>
      </c>
      <c r="F1" s="212" t="s">
        <v>195</v>
      </c>
      <c r="G1" s="215" t="s">
        <v>283</v>
      </c>
      <c r="H1" s="212" t="s">
        <v>197</v>
      </c>
      <c r="I1" s="212" t="s">
        <v>364</v>
      </c>
      <c r="J1" s="216" t="s">
        <v>199</v>
      </c>
      <c r="K1" s="282" t="s">
        <v>396</v>
      </c>
      <c r="L1" s="218" t="s">
        <v>201</v>
      </c>
      <c r="M1" s="218" t="s">
        <v>353</v>
      </c>
      <c r="N1" s="218" t="s">
        <v>202</v>
      </c>
      <c r="O1" s="219" t="s">
        <v>203</v>
      </c>
      <c r="P1" s="218" t="s">
        <v>204</v>
      </c>
      <c r="Q1" s="218" t="s">
        <v>99</v>
      </c>
      <c r="R1" s="220" t="s">
        <v>202</v>
      </c>
      <c r="S1" s="219" t="s">
        <v>206</v>
      </c>
      <c r="T1" s="218" t="s">
        <v>204</v>
      </c>
      <c r="U1" s="218" t="s">
        <v>99</v>
      </c>
      <c r="V1" s="220" t="s">
        <v>209</v>
      </c>
      <c r="W1" s="221" t="s">
        <v>207</v>
      </c>
      <c r="X1" s="218" t="s">
        <v>204</v>
      </c>
      <c r="Y1" s="218" t="s">
        <v>99</v>
      </c>
      <c r="Z1" s="220" t="s">
        <v>209</v>
      </c>
      <c r="AA1" s="219" t="s">
        <v>208</v>
      </c>
      <c r="AB1" s="218" t="s">
        <v>204</v>
      </c>
      <c r="AC1" s="218" t="s">
        <v>99</v>
      </c>
      <c r="AD1" s="222" t="s">
        <v>209</v>
      </c>
      <c r="AE1" s="221" t="s">
        <v>210</v>
      </c>
      <c r="AF1" s="218" t="s">
        <v>204</v>
      </c>
      <c r="AG1" s="218" t="s">
        <v>99</v>
      </c>
      <c r="AH1" s="222" t="s">
        <v>209</v>
      </c>
      <c r="AI1" s="221" t="s">
        <v>211</v>
      </c>
      <c r="AJ1" s="218" t="s">
        <v>204</v>
      </c>
      <c r="AK1" s="218" t="s">
        <v>99</v>
      </c>
      <c r="AL1" s="222" t="s">
        <v>209</v>
      </c>
      <c r="AM1" s="221" t="s">
        <v>212</v>
      </c>
      <c r="AN1" s="218" t="s">
        <v>204</v>
      </c>
      <c r="AO1" s="218" t="s">
        <v>99</v>
      </c>
      <c r="AP1" s="222" t="s">
        <v>209</v>
      </c>
      <c r="AQ1" s="221" t="s">
        <v>213</v>
      </c>
      <c r="AR1" s="218" t="s">
        <v>204</v>
      </c>
      <c r="AS1" s="218" t="s">
        <v>99</v>
      </c>
      <c r="AT1" s="222" t="s">
        <v>209</v>
      </c>
      <c r="AU1" s="221" t="s">
        <v>214</v>
      </c>
      <c r="AV1" s="218" t="s">
        <v>204</v>
      </c>
      <c r="AW1" s="218" t="s">
        <v>99</v>
      </c>
      <c r="AX1" s="222" t="s">
        <v>209</v>
      </c>
      <c r="AY1" s="221" t="s">
        <v>215</v>
      </c>
      <c r="AZ1" s="223" t="s">
        <v>216</v>
      </c>
      <c r="BA1" s="224" t="s">
        <v>217</v>
      </c>
      <c r="BB1" s="223" t="s">
        <v>218</v>
      </c>
      <c r="BC1" s="225" t="s">
        <v>219</v>
      </c>
      <c r="BD1" s="201" t="s">
        <v>397</v>
      </c>
    </row>
    <row r="2" spans="1:56" s="268" customFormat="1" x14ac:dyDescent="0.3">
      <c r="A2" s="201">
        <v>1</v>
      </c>
      <c r="B2" s="201" t="str">
        <f t="shared" ref="B2:B33" si="0">IF(A2=BD2,"v","x")</f>
        <v>v</v>
      </c>
      <c r="C2" s="205"/>
      <c r="D2" s="392" t="s">
        <v>367</v>
      </c>
      <c r="E2" s="205">
        <v>116326</v>
      </c>
      <c r="F2" s="205" t="s">
        <v>368</v>
      </c>
      <c r="G2" s="205">
        <f>SUM(K2+O2+S2+W2+AA2+AE2+AI2+AM2+AQ2+AU2+AY2)</f>
        <v>1309.3253968253969</v>
      </c>
      <c r="H2" s="205">
        <v>2007</v>
      </c>
      <c r="I2" s="339">
        <f>2019-H2</f>
        <v>12</v>
      </c>
      <c r="J2" s="230">
        <f>G2-K2</f>
        <v>305.57539682539687</v>
      </c>
      <c r="K2" s="217">
        <v>1003.75</v>
      </c>
      <c r="L2" s="233">
        <v>1</v>
      </c>
      <c r="M2" s="233"/>
      <c r="N2" s="233"/>
      <c r="O2" s="221">
        <f t="shared" ref="O2:O33" si="1">SUM(M2*10+N2)/L2*10</f>
        <v>0</v>
      </c>
      <c r="P2" s="233">
        <v>14</v>
      </c>
      <c r="Q2" s="233">
        <v>10</v>
      </c>
      <c r="R2" s="233">
        <v>62</v>
      </c>
      <c r="S2" s="221">
        <f t="shared" ref="S2:S33" si="2">SUM(Q2*10+R2)/P2*10</f>
        <v>115.71428571428571</v>
      </c>
      <c r="T2" s="233">
        <v>8</v>
      </c>
      <c r="U2" s="233">
        <v>5</v>
      </c>
      <c r="V2" s="233">
        <v>37</v>
      </c>
      <c r="W2" s="221">
        <f t="shared" ref="W2:W33" si="3">SUM(U2*10+V2)/T2*10</f>
        <v>108.75</v>
      </c>
      <c r="X2" s="233">
        <v>9</v>
      </c>
      <c r="Y2" s="233">
        <v>4</v>
      </c>
      <c r="Z2" s="233">
        <v>33</v>
      </c>
      <c r="AA2" s="221">
        <f t="shared" ref="AA2:AA33" si="4">SUM(Y2*10+Z2)/X2*10</f>
        <v>81.111111111111114</v>
      </c>
      <c r="AB2" s="233">
        <v>1</v>
      </c>
      <c r="AC2" s="233"/>
      <c r="AD2" s="233"/>
      <c r="AE2" s="221">
        <f t="shared" ref="AE2:AE33" si="5">SUM(AC2*10+AD2)/AB2*10</f>
        <v>0</v>
      </c>
      <c r="AF2" s="233">
        <v>1</v>
      </c>
      <c r="AG2" s="233"/>
      <c r="AH2" s="233"/>
      <c r="AI2" s="221">
        <f t="shared" ref="AI2:AI33" si="6">SUM(AG2*10+AH2)/AF2*10</f>
        <v>0</v>
      </c>
      <c r="AJ2" s="233">
        <v>1</v>
      </c>
      <c r="AK2" s="233"/>
      <c r="AL2" s="233"/>
      <c r="AM2" s="221">
        <f t="shared" ref="AM2:AM33" si="7">SUM(AK2*10+AL2)/AJ2*10</f>
        <v>0</v>
      </c>
      <c r="AN2" s="233">
        <v>1</v>
      </c>
      <c r="AO2" s="233"/>
      <c r="AP2" s="233"/>
      <c r="AQ2" s="221">
        <f t="shared" ref="AQ2:AQ33" si="8">SUM(AO2*10+AP2)/AN2*10</f>
        <v>0</v>
      </c>
      <c r="AR2" s="233">
        <v>1</v>
      </c>
      <c r="AS2" s="233"/>
      <c r="AT2" s="233"/>
      <c r="AU2" s="221">
        <f t="shared" ref="AU2:AU33" si="9">SUM(AS2*10+AT2)/AR2*10</f>
        <v>0</v>
      </c>
      <c r="AV2" s="233">
        <v>1</v>
      </c>
      <c r="AW2" s="233"/>
      <c r="AX2" s="233"/>
      <c r="AY2" s="221">
        <f t="shared" ref="AY2:AY33" si="10">SUM(AW2*10+AX2)/AV2*10</f>
        <v>0</v>
      </c>
      <c r="AZ2" s="205">
        <f>IF(G2&lt;250,0,IF(G2&lt;500,250,IF(G2&lt;750,"500",IF(G2&lt;1000,750,IF(G2&lt;1500,1000,IF(G2&lt;2000,1500,IF(G2&lt;2500,2000,IF(G2&lt;3000,2500,3000))))))))</f>
        <v>1000</v>
      </c>
      <c r="BA2" s="235">
        <v>1000</v>
      </c>
      <c r="BB2" s="205">
        <f t="shared" ref="BB2:BB33" si="11">AZ2-BA2</f>
        <v>0</v>
      </c>
      <c r="BC2" s="205" t="str">
        <f t="shared" ref="BC2:BC33" si="12">IF(BB2=0,"geen actie",CONCATENATE("diploma uitschrijven: ",AZ2," punten"))</f>
        <v>geen actie</v>
      </c>
      <c r="BD2" s="201">
        <v>1</v>
      </c>
    </row>
    <row r="3" spans="1:56" s="268" customFormat="1" x14ac:dyDescent="0.3">
      <c r="A3" s="201">
        <v>2</v>
      </c>
      <c r="B3" s="201" t="str">
        <f t="shared" si="0"/>
        <v>v</v>
      </c>
      <c r="C3" s="201"/>
      <c r="D3" s="392" t="s">
        <v>370</v>
      </c>
      <c r="E3" s="205">
        <v>116707</v>
      </c>
      <c r="F3" s="205" t="s">
        <v>371</v>
      </c>
      <c r="G3" s="205">
        <f>SUM(K3+O3+S3+W3+AA3+AE3+AI3+AM3+AQ3+AU3+AY3)</f>
        <v>681.09523809523807</v>
      </c>
      <c r="H3" s="205">
        <v>2007</v>
      </c>
      <c r="I3" s="339">
        <f>2019-H3</f>
        <v>12</v>
      </c>
      <c r="J3" s="230">
        <f>G3-K3</f>
        <v>238.09523809523807</v>
      </c>
      <c r="K3" s="217">
        <v>443</v>
      </c>
      <c r="L3" s="233">
        <v>1</v>
      </c>
      <c r="M3" s="233"/>
      <c r="N3" s="233"/>
      <c r="O3" s="221">
        <f t="shared" si="1"/>
        <v>0</v>
      </c>
      <c r="P3" s="233">
        <v>14</v>
      </c>
      <c r="Q3" s="233">
        <v>6</v>
      </c>
      <c r="R3" s="233">
        <v>47</v>
      </c>
      <c r="S3" s="221">
        <f t="shared" si="2"/>
        <v>76.428571428571431</v>
      </c>
      <c r="T3" s="233">
        <v>8</v>
      </c>
      <c r="U3" s="233">
        <v>4</v>
      </c>
      <c r="V3" s="233">
        <v>30</v>
      </c>
      <c r="W3" s="221">
        <f t="shared" si="3"/>
        <v>87.5</v>
      </c>
      <c r="X3" s="233">
        <v>1</v>
      </c>
      <c r="Y3" s="233"/>
      <c r="Z3" s="233"/>
      <c r="AA3" s="221">
        <f t="shared" si="4"/>
        <v>0</v>
      </c>
      <c r="AB3" s="233">
        <v>9</v>
      </c>
      <c r="AC3" s="233">
        <v>0</v>
      </c>
      <c r="AD3" s="233">
        <v>15</v>
      </c>
      <c r="AE3" s="221">
        <f t="shared" si="5"/>
        <v>16.666666666666668</v>
      </c>
      <c r="AF3" s="233">
        <v>1</v>
      </c>
      <c r="AG3" s="233"/>
      <c r="AH3" s="233"/>
      <c r="AI3" s="221">
        <f t="shared" si="6"/>
        <v>0</v>
      </c>
      <c r="AJ3" s="233">
        <v>8</v>
      </c>
      <c r="AK3" s="233">
        <v>2</v>
      </c>
      <c r="AL3" s="233">
        <v>26</v>
      </c>
      <c r="AM3" s="221">
        <f t="shared" si="7"/>
        <v>57.5</v>
      </c>
      <c r="AN3" s="233">
        <v>1</v>
      </c>
      <c r="AO3" s="233"/>
      <c r="AP3" s="233"/>
      <c r="AQ3" s="221">
        <f t="shared" si="8"/>
        <v>0</v>
      </c>
      <c r="AR3" s="233">
        <v>1</v>
      </c>
      <c r="AS3" s="233"/>
      <c r="AT3" s="233"/>
      <c r="AU3" s="221">
        <f t="shared" si="9"/>
        <v>0</v>
      </c>
      <c r="AV3" s="233">
        <v>1</v>
      </c>
      <c r="AW3" s="233"/>
      <c r="AX3" s="233"/>
      <c r="AY3" s="221">
        <f t="shared" si="10"/>
        <v>0</v>
      </c>
      <c r="AZ3" s="205" t="str">
        <f>IF(G3&lt;250,0,IF(G3&lt;500,250,IF(G3&lt;750,"500",IF(G3&lt;1000,750,IF(G3&lt;1500,1000,IF(G3&lt;2000,1500,IF(G3&lt;2500,2000,IF(G3&lt;3000,2500,3000))))))))</f>
        <v>500</v>
      </c>
      <c r="BA3" s="235">
        <v>500</v>
      </c>
      <c r="BB3" s="205">
        <f t="shared" si="11"/>
        <v>0</v>
      </c>
      <c r="BC3" s="205" t="str">
        <f t="shared" si="12"/>
        <v>geen actie</v>
      </c>
      <c r="BD3" s="201">
        <v>2</v>
      </c>
    </row>
    <row r="4" spans="1:56" s="268" customFormat="1" ht="16.2" customHeight="1" x14ac:dyDescent="0.3">
      <c r="A4" s="201">
        <v>14</v>
      </c>
      <c r="B4" s="201" t="str">
        <f t="shared" si="0"/>
        <v>v</v>
      </c>
      <c r="C4" s="445"/>
      <c r="D4" s="226" t="s">
        <v>287</v>
      </c>
      <c r="E4" s="241">
        <v>117111</v>
      </c>
      <c r="F4" s="230" t="s">
        <v>262</v>
      </c>
      <c r="G4" s="205">
        <f>SUM(K4+O4+S4+W4+AA4+AE4+AI4+AM4+AQ4+AU4+AY4)</f>
        <v>147.5</v>
      </c>
      <c r="H4" s="205">
        <v>2008</v>
      </c>
      <c r="I4" s="339">
        <f>2019-H4</f>
        <v>11</v>
      </c>
      <c r="J4" s="230">
        <f>G4-K4</f>
        <v>147.5</v>
      </c>
      <c r="K4" s="217"/>
      <c r="L4" s="233">
        <v>1</v>
      </c>
      <c r="M4" s="233"/>
      <c r="N4" s="233"/>
      <c r="O4" s="221">
        <f t="shared" si="1"/>
        <v>0</v>
      </c>
      <c r="P4" s="233">
        <v>1</v>
      </c>
      <c r="Q4" s="233"/>
      <c r="R4" s="233"/>
      <c r="S4" s="221">
        <f t="shared" si="2"/>
        <v>0</v>
      </c>
      <c r="T4" s="233">
        <v>1</v>
      </c>
      <c r="U4" s="233"/>
      <c r="V4" s="233"/>
      <c r="W4" s="221">
        <f t="shared" si="3"/>
        <v>0</v>
      </c>
      <c r="X4" s="233">
        <v>8</v>
      </c>
      <c r="Y4" s="233"/>
      <c r="Z4" s="233"/>
      <c r="AA4" s="221">
        <f t="shared" si="4"/>
        <v>0</v>
      </c>
      <c r="AB4" s="233">
        <v>1</v>
      </c>
      <c r="AC4" s="233"/>
      <c r="AD4" s="233"/>
      <c r="AE4" s="221">
        <f t="shared" si="5"/>
        <v>0</v>
      </c>
      <c r="AF4" s="233">
        <v>15</v>
      </c>
      <c r="AG4" s="233">
        <v>8</v>
      </c>
      <c r="AH4" s="233">
        <v>70</v>
      </c>
      <c r="AI4" s="221">
        <f t="shared" si="6"/>
        <v>100</v>
      </c>
      <c r="AJ4" s="233">
        <v>8</v>
      </c>
      <c r="AK4" s="233">
        <v>2</v>
      </c>
      <c r="AL4" s="233">
        <v>18</v>
      </c>
      <c r="AM4" s="221">
        <f t="shared" si="7"/>
        <v>47.5</v>
      </c>
      <c r="AN4" s="233">
        <v>1</v>
      </c>
      <c r="AO4" s="233"/>
      <c r="AP4" s="233"/>
      <c r="AQ4" s="221">
        <f t="shared" si="8"/>
        <v>0</v>
      </c>
      <c r="AR4" s="233">
        <v>1</v>
      </c>
      <c r="AS4" s="233"/>
      <c r="AT4" s="233"/>
      <c r="AU4" s="221">
        <f t="shared" si="9"/>
        <v>0</v>
      </c>
      <c r="AV4" s="233">
        <v>1</v>
      </c>
      <c r="AW4" s="233"/>
      <c r="AX4" s="233"/>
      <c r="AY4" s="221">
        <f t="shared" si="10"/>
        <v>0</v>
      </c>
      <c r="AZ4" s="205">
        <f>IF(G4&lt;250,0,IF(G4&lt;500,250,IF(G4&lt;750,"500",IF(G4&lt;1000,750,IF(G4&lt;1500,1000,IF(G4&lt;2000,1500,IF(G4&lt;2500,2000,IF(G4&lt;3000,2500,3000))))))))</f>
        <v>0</v>
      </c>
      <c r="BA4" s="235">
        <v>0</v>
      </c>
      <c r="BB4" s="205">
        <f t="shared" si="11"/>
        <v>0</v>
      </c>
      <c r="BC4" s="205" t="str">
        <f t="shared" si="12"/>
        <v>geen actie</v>
      </c>
      <c r="BD4" s="201">
        <v>14</v>
      </c>
    </row>
    <row r="5" spans="1:56" s="268" customFormat="1" x14ac:dyDescent="0.3">
      <c r="A5" s="201">
        <v>17</v>
      </c>
      <c r="B5" s="201" t="str">
        <f t="shared" si="0"/>
        <v>v</v>
      </c>
      <c r="C5" s="550"/>
      <c r="D5" s="396" t="s">
        <v>605</v>
      </c>
      <c r="E5" s="205"/>
      <c r="F5" s="205" t="s">
        <v>606</v>
      </c>
      <c r="G5" s="392"/>
      <c r="H5" s="205">
        <v>2008</v>
      </c>
      <c r="I5" s="339">
        <f>2019-'DE 2000-2007'!H27</f>
        <v>11</v>
      </c>
      <c r="J5" s="230">
        <f>'DE 2000-2007'!G27-K5</f>
        <v>112</v>
      </c>
      <c r="K5" s="217"/>
      <c r="L5" s="233">
        <v>1</v>
      </c>
      <c r="M5" s="233"/>
      <c r="N5" s="233"/>
      <c r="O5" s="221">
        <f t="shared" si="1"/>
        <v>0</v>
      </c>
      <c r="P5" s="233">
        <v>1</v>
      </c>
      <c r="Q5" s="233"/>
      <c r="R5" s="233"/>
      <c r="S5" s="221">
        <f t="shared" si="2"/>
        <v>0</v>
      </c>
      <c r="T5" s="233">
        <v>1</v>
      </c>
      <c r="U5" s="233"/>
      <c r="V5" s="233"/>
      <c r="W5" s="221">
        <f t="shared" si="3"/>
        <v>0</v>
      </c>
      <c r="X5" s="233">
        <v>1</v>
      </c>
      <c r="Y5" s="233"/>
      <c r="Z5" s="233"/>
      <c r="AA5" s="221">
        <f t="shared" si="4"/>
        <v>0</v>
      </c>
      <c r="AB5" s="233">
        <v>1</v>
      </c>
      <c r="AC5" s="233"/>
      <c r="AD5" s="233"/>
      <c r="AE5" s="221">
        <f t="shared" si="5"/>
        <v>0</v>
      </c>
      <c r="AF5" s="233">
        <v>15</v>
      </c>
      <c r="AG5" s="233">
        <v>4</v>
      </c>
      <c r="AH5" s="233">
        <v>47</v>
      </c>
      <c r="AI5" s="221">
        <f t="shared" si="6"/>
        <v>58</v>
      </c>
      <c r="AJ5" s="233">
        <v>1</v>
      </c>
      <c r="AK5" s="233"/>
      <c r="AL5" s="233"/>
      <c r="AM5" s="221">
        <f t="shared" si="7"/>
        <v>0</v>
      </c>
      <c r="AN5" s="233">
        <v>1</v>
      </c>
      <c r="AO5" s="233"/>
      <c r="AP5" s="233"/>
      <c r="AQ5" s="221">
        <f t="shared" si="8"/>
        <v>0</v>
      </c>
      <c r="AR5" s="233">
        <v>1</v>
      </c>
      <c r="AS5" s="233"/>
      <c r="AT5" s="233"/>
      <c r="AU5" s="221">
        <f t="shared" si="9"/>
        <v>0</v>
      </c>
      <c r="AV5" s="233">
        <v>1</v>
      </c>
      <c r="AW5" s="233"/>
      <c r="AX5" s="233"/>
      <c r="AY5" s="221">
        <f t="shared" si="10"/>
        <v>0</v>
      </c>
      <c r="AZ5" s="205">
        <f>IF('DE 2000-2007'!G27&lt;250,0,IF('DE 2000-2007'!G27&lt;500,250,IF('DE 2000-2007'!G27&lt;750,"500",IF('DE 2000-2007'!G27&lt;1000,750,IF('DE 2000-2007'!G27&lt;1500,1000,IF('DE 2000-2007'!G27&lt;2000,1500,IF('DE 2000-2007'!G27&lt;2500,2000,IF('DE 2000-2007'!G27&lt;3000,2500,3000))))))))</f>
        <v>0</v>
      </c>
      <c r="BA5" s="235">
        <v>0</v>
      </c>
      <c r="BB5" s="205">
        <f t="shared" si="11"/>
        <v>0</v>
      </c>
      <c r="BC5" s="205" t="str">
        <f t="shared" si="12"/>
        <v>geen actie</v>
      </c>
      <c r="BD5" s="201">
        <v>17</v>
      </c>
    </row>
    <row r="6" spans="1:56" s="268" customFormat="1" x14ac:dyDescent="0.3">
      <c r="A6" s="201">
        <v>3</v>
      </c>
      <c r="B6" s="201" t="str">
        <f t="shared" si="0"/>
        <v>v</v>
      </c>
      <c r="C6" s="393"/>
      <c r="D6" s="392" t="s">
        <v>377</v>
      </c>
      <c r="E6" s="205">
        <v>117570</v>
      </c>
      <c r="F6" s="205" t="s">
        <v>378</v>
      </c>
      <c r="G6" s="205">
        <f t="shared" ref="G6:G37" si="13">SUM(K6+O6+S6+W6+AA6+AE6+AI6+AM6+AQ6+AU6+AY6)</f>
        <v>345.72619047619048</v>
      </c>
      <c r="H6" s="205">
        <v>2007</v>
      </c>
      <c r="I6" s="339">
        <f t="shared" ref="I6:I37" si="14">2019-H6</f>
        <v>12</v>
      </c>
      <c r="J6" s="230">
        <f t="shared" ref="J6:J37" si="15">G6-K6</f>
        <v>345.72619047619048</v>
      </c>
      <c r="K6" s="217">
        <v>0</v>
      </c>
      <c r="L6" s="233">
        <v>1</v>
      </c>
      <c r="M6" s="233"/>
      <c r="N6" s="233"/>
      <c r="O6" s="221">
        <f t="shared" si="1"/>
        <v>0</v>
      </c>
      <c r="P6" s="233">
        <v>14</v>
      </c>
      <c r="Q6" s="233">
        <v>7</v>
      </c>
      <c r="R6" s="233">
        <v>45</v>
      </c>
      <c r="S6" s="221">
        <f t="shared" si="2"/>
        <v>82.142857142857139</v>
      </c>
      <c r="T6" s="233">
        <v>8</v>
      </c>
      <c r="U6" s="233">
        <v>5</v>
      </c>
      <c r="V6" s="233">
        <v>27</v>
      </c>
      <c r="W6" s="221">
        <f t="shared" si="3"/>
        <v>96.25</v>
      </c>
      <c r="X6" s="233">
        <v>1</v>
      </c>
      <c r="Y6" s="233"/>
      <c r="Z6" s="233"/>
      <c r="AA6" s="221">
        <f t="shared" si="4"/>
        <v>0</v>
      </c>
      <c r="AB6" s="233">
        <v>9</v>
      </c>
      <c r="AC6" s="233">
        <v>3</v>
      </c>
      <c r="AD6" s="233">
        <v>30</v>
      </c>
      <c r="AE6" s="221">
        <f t="shared" si="5"/>
        <v>66.666666666666671</v>
      </c>
      <c r="AF6" s="233">
        <v>15</v>
      </c>
      <c r="AG6" s="233">
        <v>10</v>
      </c>
      <c r="AH6" s="233">
        <v>51</v>
      </c>
      <c r="AI6" s="221">
        <f t="shared" si="6"/>
        <v>100.66666666666666</v>
      </c>
      <c r="AJ6" s="233">
        <v>1</v>
      </c>
      <c r="AK6" s="233"/>
      <c r="AL6" s="233"/>
      <c r="AM6" s="221">
        <f t="shared" si="7"/>
        <v>0</v>
      </c>
      <c r="AN6" s="233">
        <v>1</v>
      </c>
      <c r="AO6" s="233"/>
      <c r="AP6" s="233"/>
      <c r="AQ6" s="221">
        <f t="shared" si="8"/>
        <v>0</v>
      </c>
      <c r="AR6" s="233">
        <v>1</v>
      </c>
      <c r="AS6" s="233"/>
      <c r="AT6" s="233"/>
      <c r="AU6" s="221">
        <f t="shared" si="9"/>
        <v>0</v>
      </c>
      <c r="AV6" s="233">
        <v>1</v>
      </c>
      <c r="AW6" s="233"/>
      <c r="AX6" s="233"/>
      <c r="AY6" s="221">
        <f t="shared" si="10"/>
        <v>0</v>
      </c>
      <c r="AZ6" s="205">
        <f t="shared" ref="AZ6:AZ37" si="16">IF(G6&lt;250,0,IF(G6&lt;500,250,IF(G6&lt;750,"500",IF(G6&lt;1000,750,IF(G6&lt;1500,1000,IF(G6&lt;2000,1500,IF(G6&lt;2500,2000,IF(G6&lt;3000,2500,3000))))))))</f>
        <v>250</v>
      </c>
      <c r="BA6" s="235">
        <v>250</v>
      </c>
      <c r="BB6" s="205">
        <f t="shared" si="11"/>
        <v>0</v>
      </c>
      <c r="BC6" s="205" t="str">
        <f t="shared" si="12"/>
        <v>geen actie</v>
      </c>
      <c r="BD6" s="201">
        <v>3</v>
      </c>
    </row>
    <row r="7" spans="1:56" s="268" customFormat="1" x14ac:dyDescent="0.3">
      <c r="A7" s="201">
        <v>4</v>
      </c>
      <c r="B7" s="201" t="str">
        <f t="shared" si="0"/>
        <v>v</v>
      </c>
      <c r="C7" s="201"/>
      <c r="D7" s="392" t="s">
        <v>398</v>
      </c>
      <c r="E7" s="205">
        <v>118081</v>
      </c>
      <c r="F7" s="205" t="s">
        <v>390</v>
      </c>
      <c r="G7" s="205">
        <f t="shared" si="13"/>
        <v>420.65476190476187</v>
      </c>
      <c r="H7" s="205">
        <v>2010</v>
      </c>
      <c r="I7" s="339">
        <f t="shared" si="14"/>
        <v>9</v>
      </c>
      <c r="J7" s="230">
        <f t="shared" si="15"/>
        <v>270.65476190476187</v>
      </c>
      <c r="K7" s="217">
        <v>150</v>
      </c>
      <c r="L7" s="233">
        <v>7</v>
      </c>
      <c r="M7" s="233">
        <v>3</v>
      </c>
      <c r="N7" s="233">
        <v>26</v>
      </c>
      <c r="O7" s="221">
        <f t="shared" si="1"/>
        <v>80</v>
      </c>
      <c r="P7" s="233">
        <v>14</v>
      </c>
      <c r="Q7" s="233">
        <v>4</v>
      </c>
      <c r="R7" s="233">
        <v>42</v>
      </c>
      <c r="S7" s="221">
        <f t="shared" si="2"/>
        <v>58.571428571428569</v>
      </c>
      <c r="T7" s="233">
        <v>8</v>
      </c>
      <c r="U7" s="233">
        <v>2</v>
      </c>
      <c r="V7" s="233">
        <v>27</v>
      </c>
      <c r="W7" s="221">
        <f t="shared" si="3"/>
        <v>58.75</v>
      </c>
      <c r="X7" s="233">
        <v>1</v>
      </c>
      <c r="Y7" s="233"/>
      <c r="Z7" s="233"/>
      <c r="AA7" s="221">
        <f t="shared" si="4"/>
        <v>0</v>
      </c>
      <c r="AB7" s="233">
        <v>1</v>
      </c>
      <c r="AC7" s="233"/>
      <c r="AD7" s="233"/>
      <c r="AE7" s="221">
        <f t="shared" si="5"/>
        <v>0</v>
      </c>
      <c r="AF7" s="233">
        <v>1</v>
      </c>
      <c r="AG7" s="233"/>
      <c r="AH7" s="233"/>
      <c r="AI7" s="221">
        <f t="shared" si="6"/>
        <v>0</v>
      </c>
      <c r="AJ7" s="233">
        <v>12</v>
      </c>
      <c r="AK7" s="233">
        <v>4</v>
      </c>
      <c r="AL7" s="233">
        <v>48</v>
      </c>
      <c r="AM7" s="221">
        <f t="shared" si="7"/>
        <v>73.333333333333329</v>
      </c>
      <c r="AN7" s="233">
        <v>1</v>
      </c>
      <c r="AO7" s="233"/>
      <c r="AP7" s="233"/>
      <c r="AQ7" s="221">
        <f t="shared" si="8"/>
        <v>0</v>
      </c>
      <c r="AR7" s="233">
        <v>1</v>
      </c>
      <c r="AS7" s="233"/>
      <c r="AT7" s="233"/>
      <c r="AU7" s="221">
        <f t="shared" si="9"/>
        <v>0</v>
      </c>
      <c r="AV7" s="233">
        <v>1</v>
      </c>
      <c r="AW7" s="233"/>
      <c r="AX7" s="233"/>
      <c r="AY7" s="221">
        <f t="shared" si="10"/>
        <v>0</v>
      </c>
      <c r="AZ7" s="205">
        <f t="shared" si="16"/>
        <v>250</v>
      </c>
      <c r="BA7" s="235">
        <v>250</v>
      </c>
      <c r="BB7" s="205">
        <f t="shared" si="11"/>
        <v>0</v>
      </c>
      <c r="BC7" s="205" t="str">
        <f t="shared" si="12"/>
        <v>geen actie</v>
      </c>
      <c r="BD7" s="201">
        <v>4</v>
      </c>
    </row>
    <row r="8" spans="1:56" s="268" customFormat="1" x14ac:dyDescent="0.3">
      <c r="A8" s="201">
        <v>15</v>
      </c>
      <c r="B8" s="201" t="str">
        <f t="shared" si="0"/>
        <v>v</v>
      </c>
      <c r="C8" s="394"/>
      <c r="D8" s="392" t="s">
        <v>399</v>
      </c>
      <c r="E8" s="205">
        <v>118369</v>
      </c>
      <c r="F8" s="205" t="s">
        <v>380</v>
      </c>
      <c r="G8" s="205">
        <f t="shared" si="13"/>
        <v>75</v>
      </c>
      <c r="H8" s="205">
        <v>2008</v>
      </c>
      <c r="I8" s="339">
        <f t="shared" si="14"/>
        <v>11</v>
      </c>
      <c r="J8" s="230">
        <f t="shared" si="15"/>
        <v>75</v>
      </c>
      <c r="K8" s="217"/>
      <c r="L8" s="233">
        <v>1</v>
      </c>
      <c r="M8" s="233"/>
      <c r="N8" s="233"/>
      <c r="O8" s="221">
        <f t="shared" si="1"/>
        <v>0</v>
      </c>
      <c r="P8" s="233">
        <v>1</v>
      </c>
      <c r="Q8" s="233"/>
      <c r="R8" s="233"/>
      <c r="S8" s="221">
        <f t="shared" si="2"/>
        <v>0</v>
      </c>
      <c r="T8" s="233">
        <v>1</v>
      </c>
      <c r="U8" s="233"/>
      <c r="V8" s="233"/>
      <c r="W8" s="221">
        <f t="shared" si="3"/>
        <v>0</v>
      </c>
      <c r="X8" s="233">
        <v>8</v>
      </c>
      <c r="Y8" s="233">
        <v>3</v>
      </c>
      <c r="Z8" s="233">
        <v>30</v>
      </c>
      <c r="AA8" s="221">
        <f t="shared" si="4"/>
        <v>75</v>
      </c>
      <c r="AB8" s="233">
        <v>1</v>
      </c>
      <c r="AC8" s="233"/>
      <c r="AD8" s="233"/>
      <c r="AE8" s="221">
        <f t="shared" si="5"/>
        <v>0</v>
      </c>
      <c r="AF8" s="233">
        <v>1</v>
      </c>
      <c r="AG8" s="233"/>
      <c r="AH8" s="233"/>
      <c r="AI8" s="221">
        <f t="shared" si="6"/>
        <v>0</v>
      </c>
      <c r="AJ8" s="233">
        <v>1</v>
      </c>
      <c r="AK8" s="233"/>
      <c r="AL8" s="233"/>
      <c r="AM8" s="221">
        <f t="shared" si="7"/>
        <v>0</v>
      </c>
      <c r="AN8" s="233">
        <v>1</v>
      </c>
      <c r="AO8" s="233"/>
      <c r="AP8" s="233"/>
      <c r="AQ8" s="221">
        <f t="shared" si="8"/>
        <v>0</v>
      </c>
      <c r="AR8" s="233">
        <v>1</v>
      </c>
      <c r="AS8" s="233"/>
      <c r="AT8" s="233"/>
      <c r="AU8" s="221">
        <f t="shared" si="9"/>
        <v>0</v>
      </c>
      <c r="AV8" s="233">
        <v>1</v>
      </c>
      <c r="AW8" s="233"/>
      <c r="AX8" s="233"/>
      <c r="AY8" s="221">
        <f t="shared" si="10"/>
        <v>0</v>
      </c>
      <c r="AZ8" s="205">
        <f t="shared" si="16"/>
        <v>0</v>
      </c>
      <c r="BA8" s="235">
        <v>0</v>
      </c>
      <c r="BB8" s="205">
        <f t="shared" si="11"/>
        <v>0</v>
      </c>
      <c r="BC8" s="205" t="str">
        <f t="shared" si="12"/>
        <v>geen actie</v>
      </c>
      <c r="BD8" s="201">
        <v>15</v>
      </c>
    </row>
    <row r="9" spans="1:56" s="268" customFormat="1" ht="15.75" customHeight="1" x14ac:dyDescent="0.3">
      <c r="A9" s="201">
        <v>16</v>
      </c>
      <c r="B9" s="201" t="str">
        <f t="shared" si="0"/>
        <v>v</v>
      </c>
      <c r="C9" s="394"/>
      <c r="D9" s="392" t="s">
        <v>379</v>
      </c>
      <c r="E9" s="205">
        <v>118368</v>
      </c>
      <c r="F9" s="205" t="s">
        <v>380</v>
      </c>
      <c r="G9" s="205">
        <f t="shared" si="13"/>
        <v>116.25</v>
      </c>
      <c r="H9" s="205">
        <v>2007</v>
      </c>
      <c r="I9" s="339">
        <f t="shared" si="14"/>
        <v>12</v>
      </c>
      <c r="J9" s="230">
        <f t="shared" si="15"/>
        <v>116.25</v>
      </c>
      <c r="K9" s="217"/>
      <c r="L9" s="233">
        <v>1</v>
      </c>
      <c r="M9" s="233"/>
      <c r="N9" s="233"/>
      <c r="O9" s="221">
        <f t="shared" si="1"/>
        <v>0</v>
      </c>
      <c r="P9" s="233">
        <v>1</v>
      </c>
      <c r="Q9" s="233"/>
      <c r="R9" s="233"/>
      <c r="S9" s="221">
        <f t="shared" si="2"/>
        <v>0</v>
      </c>
      <c r="T9" s="233">
        <v>1</v>
      </c>
      <c r="U9" s="233"/>
      <c r="V9" s="233"/>
      <c r="W9" s="221">
        <f t="shared" si="3"/>
        <v>0</v>
      </c>
      <c r="X9" s="233">
        <v>8</v>
      </c>
      <c r="Y9" s="233">
        <v>6</v>
      </c>
      <c r="Z9" s="233">
        <v>33</v>
      </c>
      <c r="AA9" s="221">
        <f t="shared" si="4"/>
        <v>116.25</v>
      </c>
      <c r="AB9" s="233">
        <v>1</v>
      </c>
      <c r="AC9" s="233"/>
      <c r="AD9" s="233"/>
      <c r="AE9" s="221">
        <f t="shared" si="5"/>
        <v>0</v>
      </c>
      <c r="AF9" s="233">
        <v>1</v>
      </c>
      <c r="AG9" s="233"/>
      <c r="AH9" s="233"/>
      <c r="AI9" s="221">
        <f t="shared" si="6"/>
        <v>0</v>
      </c>
      <c r="AJ9" s="233">
        <v>1</v>
      </c>
      <c r="AK9" s="233"/>
      <c r="AL9" s="233"/>
      <c r="AM9" s="221">
        <f t="shared" si="7"/>
        <v>0</v>
      </c>
      <c r="AN9" s="233">
        <v>1</v>
      </c>
      <c r="AO9" s="233"/>
      <c r="AP9" s="233"/>
      <c r="AQ9" s="221">
        <f t="shared" si="8"/>
        <v>0</v>
      </c>
      <c r="AR9" s="233">
        <v>1</v>
      </c>
      <c r="AS9" s="233"/>
      <c r="AT9" s="233"/>
      <c r="AU9" s="221">
        <f t="shared" si="9"/>
        <v>0</v>
      </c>
      <c r="AV9" s="233">
        <v>1</v>
      </c>
      <c r="AW9" s="233"/>
      <c r="AX9" s="233"/>
      <c r="AY9" s="221">
        <f t="shared" si="10"/>
        <v>0</v>
      </c>
      <c r="AZ9" s="205">
        <f t="shared" si="16"/>
        <v>0</v>
      </c>
      <c r="BA9" s="235">
        <v>0</v>
      </c>
      <c r="BB9" s="205">
        <f t="shared" si="11"/>
        <v>0</v>
      </c>
      <c r="BC9" s="205" t="str">
        <f t="shared" si="12"/>
        <v>geen actie</v>
      </c>
      <c r="BD9" s="201">
        <v>16</v>
      </c>
    </row>
    <row r="10" spans="1:56" s="268" customFormat="1" x14ac:dyDescent="0.3">
      <c r="A10" s="201">
        <v>7</v>
      </c>
      <c r="B10" s="201" t="str">
        <f t="shared" si="0"/>
        <v>v</v>
      </c>
      <c r="C10" s="201"/>
      <c r="D10" s="392" t="s">
        <v>383</v>
      </c>
      <c r="E10" s="205">
        <v>116307</v>
      </c>
      <c r="F10" s="205" t="s">
        <v>371</v>
      </c>
      <c r="G10" s="205">
        <f t="shared" si="13"/>
        <v>607.55555555555509</v>
      </c>
      <c r="H10" s="205">
        <v>2007</v>
      </c>
      <c r="I10" s="339">
        <f t="shared" si="14"/>
        <v>12</v>
      </c>
      <c r="J10" s="230">
        <f t="shared" si="15"/>
        <v>161.11111111111109</v>
      </c>
      <c r="K10" s="217">
        <v>446.444444444444</v>
      </c>
      <c r="L10" s="233">
        <v>1</v>
      </c>
      <c r="M10" s="233"/>
      <c r="N10" s="233"/>
      <c r="O10" s="221">
        <f t="shared" si="1"/>
        <v>0</v>
      </c>
      <c r="P10" s="233">
        <v>1</v>
      </c>
      <c r="Q10" s="233"/>
      <c r="R10" s="233"/>
      <c r="S10" s="221">
        <f t="shared" si="2"/>
        <v>0</v>
      </c>
      <c r="T10" s="233">
        <v>8</v>
      </c>
      <c r="U10" s="233">
        <v>6</v>
      </c>
      <c r="V10" s="233">
        <v>36</v>
      </c>
      <c r="W10" s="221">
        <f t="shared" si="3"/>
        <v>120</v>
      </c>
      <c r="X10" s="233">
        <v>1</v>
      </c>
      <c r="Y10" s="233"/>
      <c r="Z10" s="233"/>
      <c r="AA10" s="221">
        <f t="shared" si="4"/>
        <v>0</v>
      </c>
      <c r="AB10" s="233">
        <v>9</v>
      </c>
      <c r="AC10" s="233">
        <v>2</v>
      </c>
      <c r="AD10" s="233">
        <v>17</v>
      </c>
      <c r="AE10" s="221">
        <f t="shared" si="5"/>
        <v>41.111111111111107</v>
      </c>
      <c r="AF10" s="233">
        <v>1</v>
      </c>
      <c r="AG10" s="233"/>
      <c r="AH10" s="233"/>
      <c r="AI10" s="221">
        <f t="shared" si="6"/>
        <v>0</v>
      </c>
      <c r="AJ10" s="233">
        <v>1</v>
      </c>
      <c r="AK10" s="233"/>
      <c r="AL10" s="233"/>
      <c r="AM10" s="221">
        <f t="shared" si="7"/>
        <v>0</v>
      </c>
      <c r="AN10" s="233">
        <v>1</v>
      </c>
      <c r="AO10" s="233"/>
      <c r="AP10" s="233"/>
      <c r="AQ10" s="221">
        <f t="shared" si="8"/>
        <v>0</v>
      </c>
      <c r="AR10" s="233">
        <v>1</v>
      </c>
      <c r="AS10" s="233"/>
      <c r="AT10" s="233"/>
      <c r="AU10" s="221">
        <f t="shared" si="9"/>
        <v>0</v>
      </c>
      <c r="AV10" s="233">
        <v>1</v>
      </c>
      <c r="AW10" s="233"/>
      <c r="AX10" s="233"/>
      <c r="AY10" s="221">
        <f t="shared" si="10"/>
        <v>0</v>
      </c>
      <c r="AZ10" s="205" t="str">
        <f t="shared" si="16"/>
        <v>500</v>
      </c>
      <c r="BA10" s="235">
        <v>500</v>
      </c>
      <c r="BB10" s="205">
        <f t="shared" si="11"/>
        <v>0</v>
      </c>
      <c r="BC10" s="205" t="str">
        <f t="shared" si="12"/>
        <v>geen actie</v>
      </c>
      <c r="BD10" s="201">
        <v>7</v>
      </c>
    </row>
    <row r="11" spans="1:56" s="268" customFormat="1" ht="13.2" customHeight="1" x14ac:dyDescent="0.3">
      <c r="A11" s="201">
        <v>8</v>
      </c>
      <c r="B11" s="201" t="str">
        <f t="shared" si="0"/>
        <v>v</v>
      </c>
      <c r="C11" s="395"/>
      <c r="D11" s="392" t="s">
        <v>400</v>
      </c>
      <c r="E11" s="205">
        <v>117406</v>
      </c>
      <c r="F11" s="205" t="s">
        <v>380</v>
      </c>
      <c r="G11" s="205">
        <f t="shared" si="13"/>
        <v>539.66666666666663</v>
      </c>
      <c r="H11" s="205">
        <v>2009</v>
      </c>
      <c r="I11" s="339">
        <f t="shared" si="14"/>
        <v>10</v>
      </c>
      <c r="J11" s="230">
        <f t="shared" si="15"/>
        <v>196.16666666666663</v>
      </c>
      <c r="K11" s="217">
        <v>343.5</v>
      </c>
      <c r="L11" s="233">
        <v>10</v>
      </c>
      <c r="M11" s="233">
        <v>6</v>
      </c>
      <c r="N11" s="233">
        <v>37</v>
      </c>
      <c r="O11" s="221">
        <f t="shared" si="1"/>
        <v>97</v>
      </c>
      <c r="P11" s="233">
        <v>1</v>
      </c>
      <c r="Q11" s="233"/>
      <c r="R11" s="233"/>
      <c r="S11" s="221">
        <f t="shared" si="2"/>
        <v>0</v>
      </c>
      <c r="T11" s="233">
        <v>1</v>
      </c>
      <c r="U11" s="233"/>
      <c r="V11" s="233"/>
      <c r="W11" s="221">
        <f t="shared" si="3"/>
        <v>0</v>
      </c>
      <c r="X11" s="233">
        <v>1</v>
      </c>
      <c r="Y11" s="233"/>
      <c r="Z11" s="233"/>
      <c r="AA11" s="221">
        <f t="shared" si="4"/>
        <v>0</v>
      </c>
      <c r="AB11" s="233">
        <v>1</v>
      </c>
      <c r="AC11" s="233"/>
      <c r="AD11" s="233"/>
      <c r="AE11" s="221">
        <f t="shared" si="5"/>
        <v>0</v>
      </c>
      <c r="AF11" s="233">
        <v>1</v>
      </c>
      <c r="AG11" s="233"/>
      <c r="AH11" s="233"/>
      <c r="AI11" s="221">
        <f t="shared" si="6"/>
        <v>0</v>
      </c>
      <c r="AJ11" s="233">
        <v>12</v>
      </c>
      <c r="AK11" s="233">
        <v>7</v>
      </c>
      <c r="AL11" s="233">
        <v>49</v>
      </c>
      <c r="AM11" s="221">
        <f t="shared" si="7"/>
        <v>99.166666666666657</v>
      </c>
      <c r="AN11" s="233">
        <v>1</v>
      </c>
      <c r="AO11" s="233"/>
      <c r="AP11" s="233"/>
      <c r="AQ11" s="221">
        <f t="shared" si="8"/>
        <v>0</v>
      </c>
      <c r="AR11" s="233">
        <v>1</v>
      </c>
      <c r="AS11" s="233"/>
      <c r="AT11" s="233"/>
      <c r="AU11" s="221">
        <f t="shared" si="9"/>
        <v>0</v>
      </c>
      <c r="AV11" s="233">
        <v>1</v>
      </c>
      <c r="AW11" s="233"/>
      <c r="AX11" s="233"/>
      <c r="AY11" s="221">
        <f t="shared" si="10"/>
        <v>0</v>
      </c>
      <c r="AZ11" s="205" t="str">
        <f t="shared" si="16"/>
        <v>500</v>
      </c>
      <c r="BA11" s="235">
        <v>250</v>
      </c>
      <c r="BB11" s="205">
        <f t="shared" si="11"/>
        <v>250</v>
      </c>
      <c r="BC11" s="205" t="str">
        <f t="shared" si="12"/>
        <v>diploma uitschrijven: 500 punten</v>
      </c>
      <c r="BD11" s="201">
        <v>8</v>
      </c>
    </row>
    <row r="12" spans="1:56" s="268" customFormat="1" x14ac:dyDescent="0.3">
      <c r="A12" s="201">
        <v>6</v>
      </c>
      <c r="B12" s="201" t="str">
        <f t="shared" si="0"/>
        <v>v</v>
      </c>
      <c r="C12" s="445"/>
      <c r="D12" s="226" t="s">
        <v>256</v>
      </c>
      <c r="E12" s="241">
        <v>117370</v>
      </c>
      <c r="F12" s="230" t="s">
        <v>223</v>
      </c>
      <c r="G12" s="205">
        <f t="shared" si="13"/>
        <v>81.25</v>
      </c>
      <c r="H12" s="205">
        <v>2007</v>
      </c>
      <c r="I12" s="339">
        <f t="shared" si="14"/>
        <v>12</v>
      </c>
      <c r="J12" s="230">
        <f t="shared" si="15"/>
        <v>81.25</v>
      </c>
      <c r="K12" s="217"/>
      <c r="L12" s="233">
        <v>1</v>
      </c>
      <c r="M12" s="233"/>
      <c r="N12" s="233"/>
      <c r="O12" s="221">
        <f t="shared" si="1"/>
        <v>0</v>
      </c>
      <c r="P12" s="233">
        <v>1</v>
      </c>
      <c r="Q12" s="233"/>
      <c r="R12" s="233"/>
      <c r="S12" s="221">
        <f t="shared" si="2"/>
        <v>0</v>
      </c>
      <c r="T12" s="233">
        <v>1</v>
      </c>
      <c r="U12" s="233"/>
      <c r="V12" s="233"/>
      <c r="W12" s="221">
        <f t="shared" si="3"/>
        <v>0</v>
      </c>
      <c r="X12" s="233">
        <v>1</v>
      </c>
      <c r="Y12" s="233"/>
      <c r="Z12" s="233"/>
      <c r="AA12" s="221">
        <f t="shared" si="4"/>
        <v>0</v>
      </c>
      <c r="AB12" s="233">
        <v>1</v>
      </c>
      <c r="AC12" s="233"/>
      <c r="AD12" s="233"/>
      <c r="AE12" s="221">
        <f t="shared" si="5"/>
        <v>0</v>
      </c>
      <c r="AF12" s="233">
        <v>1</v>
      </c>
      <c r="AG12" s="233"/>
      <c r="AH12" s="233"/>
      <c r="AI12" s="221">
        <f t="shared" si="6"/>
        <v>0</v>
      </c>
      <c r="AJ12" s="233">
        <v>8</v>
      </c>
      <c r="AK12" s="233">
        <v>4</v>
      </c>
      <c r="AL12" s="233">
        <v>25</v>
      </c>
      <c r="AM12" s="221">
        <f t="shared" si="7"/>
        <v>81.25</v>
      </c>
      <c r="AN12" s="233">
        <v>1</v>
      </c>
      <c r="AO12" s="233"/>
      <c r="AP12" s="233"/>
      <c r="AQ12" s="221">
        <f t="shared" si="8"/>
        <v>0</v>
      </c>
      <c r="AR12" s="233">
        <v>1</v>
      </c>
      <c r="AS12" s="233"/>
      <c r="AT12" s="233"/>
      <c r="AU12" s="221">
        <f t="shared" si="9"/>
        <v>0</v>
      </c>
      <c r="AV12" s="233">
        <v>1</v>
      </c>
      <c r="AW12" s="233"/>
      <c r="AX12" s="233"/>
      <c r="AY12" s="221">
        <f t="shared" si="10"/>
        <v>0</v>
      </c>
      <c r="AZ12" s="205">
        <f t="shared" si="16"/>
        <v>0</v>
      </c>
      <c r="BA12" s="235">
        <v>0</v>
      </c>
      <c r="BB12" s="205">
        <f t="shared" si="11"/>
        <v>0</v>
      </c>
      <c r="BC12" s="205" t="str">
        <f t="shared" si="12"/>
        <v>geen actie</v>
      </c>
      <c r="BD12" s="201">
        <v>6</v>
      </c>
    </row>
    <row r="13" spans="1:56" s="268" customFormat="1" ht="13.95" customHeight="1" x14ac:dyDescent="0.3">
      <c r="A13" s="201">
        <v>9</v>
      </c>
      <c r="B13" s="201" t="str">
        <f t="shared" si="0"/>
        <v>v</v>
      </c>
      <c r="C13" s="201"/>
      <c r="D13" s="396" t="s">
        <v>401</v>
      </c>
      <c r="E13" s="205">
        <v>117323</v>
      </c>
      <c r="F13" s="205" t="s">
        <v>380</v>
      </c>
      <c r="G13" s="205">
        <f t="shared" si="13"/>
        <v>1485.6522366522352</v>
      </c>
      <c r="H13" s="205">
        <v>2010</v>
      </c>
      <c r="I13" s="339">
        <f t="shared" si="14"/>
        <v>9</v>
      </c>
      <c r="J13" s="230">
        <f t="shared" si="15"/>
        <v>342.48809523809518</v>
      </c>
      <c r="K13" s="217">
        <v>1143.16414141414</v>
      </c>
      <c r="L13" s="233">
        <v>10</v>
      </c>
      <c r="M13" s="233">
        <v>3</v>
      </c>
      <c r="N13" s="233">
        <v>36</v>
      </c>
      <c r="O13" s="221">
        <f t="shared" si="1"/>
        <v>66</v>
      </c>
      <c r="P13" s="233">
        <v>14</v>
      </c>
      <c r="Q13" s="233">
        <v>3</v>
      </c>
      <c r="R13" s="233">
        <v>46</v>
      </c>
      <c r="S13" s="221">
        <f t="shared" si="2"/>
        <v>54.285714285714292</v>
      </c>
      <c r="T13" s="233">
        <v>8</v>
      </c>
      <c r="U13" s="233">
        <v>2</v>
      </c>
      <c r="V13" s="233">
        <v>25</v>
      </c>
      <c r="W13" s="221">
        <f t="shared" si="3"/>
        <v>56.25</v>
      </c>
      <c r="X13" s="233">
        <v>7</v>
      </c>
      <c r="Y13" s="233">
        <v>1</v>
      </c>
      <c r="Z13" s="233">
        <v>21</v>
      </c>
      <c r="AA13" s="221">
        <f t="shared" si="4"/>
        <v>44.285714285714292</v>
      </c>
      <c r="AB13" s="233">
        <v>1</v>
      </c>
      <c r="AC13" s="233"/>
      <c r="AD13" s="233"/>
      <c r="AE13" s="221">
        <f t="shared" si="5"/>
        <v>0</v>
      </c>
      <c r="AF13" s="233">
        <v>1</v>
      </c>
      <c r="AG13" s="233"/>
      <c r="AH13" s="233"/>
      <c r="AI13" s="221">
        <f t="shared" si="6"/>
        <v>0</v>
      </c>
      <c r="AJ13" s="233">
        <v>12</v>
      </c>
      <c r="AK13" s="233">
        <v>9</v>
      </c>
      <c r="AL13" s="233">
        <v>56</v>
      </c>
      <c r="AM13" s="221">
        <f t="shared" si="7"/>
        <v>121.66666666666666</v>
      </c>
      <c r="AN13" s="233">
        <v>1</v>
      </c>
      <c r="AO13" s="233"/>
      <c r="AP13" s="233"/>
      <c r="AQ13" s="221">
        <f t="shared" si="8"/>
        <v>0</v>
      </c>
      <c r="AR13" s="233">
        <v>1</v>
      </c>
      <c r="AS13" s="233"/>
      <c r="AT13" s="233"/>
      <c r="AU13" s="221">
        <f t="shared" si="9"/>
        <v>0</v>
      </c>
      <c r="AV13" s="233">
        <v>1</v>
      </c>
      <c r="AW13" s="233"/>
      <c r="AX13" s="233"/>
      <c r="AY13" s="221">
        <f t="shared" si="10"/>
        <v>0</v>
      </c>
      <c r="AZ13" s="205">
        <f t="shared" si="16"/>
        <v>1000</v>
      </c>
      <c r="BA13" s="235">
        <v>1000</v>
      </c>
      <c r="BB13" s="205">
        <f t="shared" si="11"/>
        <v>0</v>
      </c>
      <c r="BC13" s="205" t="str">
        <f t="shared" si="12"/>
        <v>geen actie</v>
      </c>
      <c r="BD13" s="201">
        <v>9</v>
      </c>
    </row>
    <row r="14" spans="1:56" s="268" customFormat="1" ht="13.95" customHeight="1" x14ac:dyDescent="0.3">
      <c r="A14" s="201">
        <v>10</v>
      </c>
      <c r="B14" s="201" t="str">
        <f t="shared" si="0"/>
        <v>v</v>
      </c>
      <c r="C14" s="201"/>
      <c r="D14" s="392" t="s">
        <v>387</v>
      </c>
      <c r="E14" s="205">
        <v>116978</v>
      </c>
      <c r="F14" s="205" t="s">
        <v>388</v>
      </c>
      <c r="G14" s="205">
        <f t="shared" si="13"/>
        <v>2286.6349206349232</v>
      </c>
      <c r="H14" s="205">
        <v>2007</v>
      </c>
      <c r="I14" s="339">
        <f t="shared" si="14"/>
        <v>12</v>
      </c>
      <c r="J14" s="230">
        <f t="shared" si="15"/>
        <v>591.60714285714312</v>
      </c>
      <c r="K14" s="217">
        <v>1695.0277777777801</v>
      </c>
      <c r="L14" s="233">
        <v>10</v>
      </c>
      <c r="M14" s="233">
        <v>9</v>
      </c>
      <c r="N14" s="233">
        <v>50</v>
      </c>
      <c r="O14" s="221">
        <f t="shared" si="1"/>
        <v>140</v>
      </c>
      <c r="P14" s="233">
        <v>14</v>
      </c>
      <c r="Q14" s="233">
        <v>11</v>
      </c>
      <c r="R14" s="233">
        <v>62</v>
      </c>
      <c r="S14" s="221">
        <f t="shared" si="2"/>
        <v>122.85714285714286</v>
      </c>
      <c r="T14" s="233">
        <v>8</v>
      </c>
      <c r="U14" s="233">
        <v>5</v>
      </c>
      <c r="V14" s="233">
        <v>32</v>
      </c>
      <c r="W14" s="221">
        <f t="shared" si="3"/>
        <v>102.5</v>
      </c>
      <c r="X14" s="233">
        <v>8</v>
      </c>
      <c r="Y14" s="233">
        <v>5</v>
      </c>
      <c r="Z14" s="233">
        <v>33</v>
      </c>
      <c r="AA14" s="221">
        <f t="shared" si="4"/>
        <v>103.75</v>
      </c>
      <c r="AB14" s="233">
        <v>1</v>
      </c>
      <c r="AC14" s="233"/>
      <c r="AD14" s="233"/>
      <c r="AE14" s="221">
        <f t="shared" si="5"/>
        <v>0</v>
      </c>
      <c r="AF14" s="233">
        <v>1</v>
      </c>
      <c r="AG14" s="233"/>
      <c r="AH14" s="233"/>
      <c r="AI14" s="221">
        <f t="shared" si="6"/>
        <v>0</v>
      </c>
      <c r="AJ14" s="233">
        <v>8</v>
      </c>
      <c r="AK14" s="233">
        <v>6</v>
      </c>
      <c r="AL14" s="233">
        <v>38</v>
      </c>
      <c r="AM14" s="221">
        <f t="shared" si="7"/>
        <v>122.5</v>
      </c>
      <c r="AN14" s="233">
        <v>1</v>
      </c>
      <c r="AO14" s="233"/>
      <c r="AP14" s="233"/>
      <c r="AQ14" s="221">
        <f t="shared" si="8"/>
        <v>0</v>
      </c>
      <c r="AR14" s="233">
        <v>1</v>
      </c>
      <c r="AS14" s="233"/>
      <c r="AT14" s="233"/>
      <c r="AU14" s="221">
        <f t="shared" si="9"/>
        <v>0</v>
      </c>
      <c r="AV14" s="233">
        <v>1</v>
      </c>
      <c r="AW14" s="233"/>
      <c r="AX14" s="233"/>
      <c r="AY14" s="221">
        <f t="shared" si="10"/>
        <v>0</v>
      </c>
      <c r="AZ14" s="205">
        <f t="shared" si="16"/>
        <v>2000</v>
      </c>
      <c r="BA14" s="235">
        <v>2000</v>
      </c>
      <c r="BB14" s="205">
        <f t="shared" si="11"/>
        <v>0</v>
      </c>
      <c r="BC14" s="205" t="str">
        <f t="shared" si="12"/>
        <v>geen actie</v>
      </c>
      <c r="BD14" s="201">
        <v>10</v>
      </c>
    </row>
    <row r="15" spans="1:56" s="268" customFormat="1" ht="15.75" customHeight="1" x14ac:dyDescent="0.3">
      <c r="A15" s="201">
        <v>18</v>
      </c>
      <c r="B15" s="201" t="str">
        <f t="shared" si="0"/>
        <v>v</v>
      </c>
      <c r="C15" s="445"/>
      <c r="D15" s="396" t="s">
        <v>572</v>
      </c>
      <c r="E15" s="205">
        <v>117969</v>
      </c>
      <c r="F15" s="205" t="s">
        <v>390</v>
      </c>
      <c r="G15" s="205">
        <f t="shared" si="13"/>
        <v>119.16666666666666</v>
      </c>
      <c r="H15" s="205">
        <v>2008</v>
      </c>
      <c r="I15" s="339">
        <f t="shared" si="14"/>
        <v>11</v>
      </c>
      <c r="J15" s="230">
        <f t="shared" si="15"/>
        <v>119.16666666666666</v>
      </c>
      <c r="K15" s="217"/>
      <c r="L15" s="233">
        <v>1</v>
      </c>
      <c r="M15" s="233"/>
      <c r="N15" s="233"/>
      <c r="O15" s="221">
        <f t="shared" si="1"/>
        <v>0</v>
      </c>
      <c r="P15" s="233">
        <v>1</v>
      </c>
      <c r="Q15" s="233"/>
      <c r="R15" s="233"/>
      <c r="S15" s="221">
        <f t="shared" si="2"/>
        <v>0</v>
      </c>
      <c r="T15" s="233">
        <v>1</v>
      </c>
      <c r="U15" s="233"/>
      <c r="V15" s="233"/>
      <c r="W15" s="221">
        <f t="shared" si="3"/>
        <v>0</v>
      </c>
      <c r="X15" s="233">
        <v>1</v>
      </c>
      <c r="Y15" s="233"/>
      <c r="Z15" s="233"/>
      <c r="AA15" s="221">
        <f t="shared" si="4"/>
        <v>0</v>
      </c>
      <c r="AB15" s="233">
        <v>1</v>
      </c>
      <c r="AC15" s="233"/>
      <c r="AD15" s="233"/>
      <c r="AE15" s="221">
        <f t="shared" si="5"/>
        <v>0</v>
      </c>
      <c r="AF15" s="233">
        <v>1</v>
      </c>
      <c r="AG15" s="233"/>
      <c r="AH15" s="233"/>
      <c r="AI15" s="221">
        <f t="shared" si="6"/>
        <v>0</v>
      </c>
      <c r="AJ15" s="233">
        <v>12</v>
      </c>
      <c r="AK15" s="233">
        <v>9</v>
      </c>
      <c r="AL15" s="233">
        <v>53</v>
      </c>
      <c r="AM15" s="221">
        <f t="shared" si="7"/>
        <v>119.16666666666666</v>
      </c>
      <c r="AN15" s="233">
        <v>1</v>
      </c>
      <c r="AO15" s="233"/>
      <c r="AP15" s="233"/>
      <c r="AQ15" s="221">
        <f t="shared" si="8"/>
        <v>0</v>
      </c>
      <c r="AR15" s="233">
        <v>1</v>
      </c>
      <c r="AS15" s="233"/>
      <c r="AT15" s="233"/>
      <c r="AU15" s="221">
        <f t="shared" si="9"/>
        <v>0</v>
      </c>
      <c r="AV15" s="233">
        <v>1</v>
      </c>
      <c r="AW15" s="233"/>
      <c r="AX15" s="233"/>
      <c r="AY15" s="221">
        <f t="shared" si="10"/>
        <v>0</v>
      </c>
      <c r="AZ15" s="205">
        <f t="shared" si="16"/>
        <v>0</v>
      </c>
      <c r="BA15" s="235">
        <v>0</v>
      </c>
      <c r="BB15" s="205">
        <f t="shared" si="11"/>
        <v>0</v>
      </c>
      <c r="BC15" s="205" t="str">
        <f t="shared" si="12"/>
        <v>geen actie</v>
      </c>
      <c r="BD15" s="201">
        <v>18</v>
      </c>
    </row>
    <row r="16" spans="1:56" s="268" customFormat="1" x14ac:dyDescent="0.3">
      <c r="A16" s="201">
        <v>12</v>
      </c>
      <c r="B16" s="201" t="str">
        <f t="shared" si="0"/>
        <v>v</v>
      </c>
      <c r="C16" s="551"/>
      <c r="D16" s="543" t="s">
        <v>389</v>
      </c>
      <c r="E16" s="544">
        <v>118017</v>
      </c>
      <c r="F16" s="544" t="s">
        <v>390</v>
      </c>
      <c r="G16" s="544">
        <f t="shared" si="13"/>
        <v>181.17857142857144</v>
      </c>
      <c r="H16" s="544">
        <v>2007</v>
      </c>
      <c r="I16" s="339">
        <f t="shared" si="14"/>
        <v>12</v>
      </c>
      <c r="J16" s="230">
        <f t="shared" si="15"/>
        <v>159.17857142857144</v>
      </c>
      <c r="K16" s="217">
        <v>22</v>
      </c>
      <c r="L16" s="233">
        <v>10</v>
      </c>
      <c r="M16" s="233">
        <v>1</v>
      </c>
      <c r="N16" s="233">
        <v>24</v>
      </c>
      <c r="O16" s="221">
        <f t="shared" si="1"/>
        <v>34</v>
      </c>
      <c r="P16" s="233">
        <v>14</v>
      </c>
      <c r="Q16" s="233">
        <v>3</v>
      </c>
      <c r="R16" s="233">
        <v>35</v>
      </c>
      <c r="S16" s="221">
        <f t="shared" si="2"/>
        <v>46.428571428571431</v>
      </c>
      <c r="T16" s="233">
        <v>8</v>
      </c>
      <c r="U16" s="233">
        <v>0</v>
      </c>
      <c r="V16" s="233">
        <v>16</v>
      </c>
      <c r="W16" s="221">
        <f t="shared" si="3"/>
        <v>20</v>
      </c>
      <c r="X16" s="233">
        <v>8</v>
      </c>
      <c r="Y16" s="233">
        <v>2</v>
      </c>
      <c r="Z16" s="233">
        <v>27</v>
      </c>
      <c r="AA16" s="221">
        <f t="shared" si="4"/>
        <v>58.75</v>
      </c>
      <c r="AB16" s="233">
        <v>1</v>
      </c>
      <c r="AC16" s="233"/>
      <c r="AD16" s="233"/>
      <c r="AE16" s="221">
        <f t="shared" si="5"/>
        <v>0</v>
      </c>
      <c r="AF16" s="233">
        <v>1</v>
      </c>
      <c r="AG16" s="233"/>
      <c r="AH16" s="233"/>
      <c r="AI16" s="221">
        <f t="shared" si="6"/>
        <v>0</v>
      </c>
      <c r="AJ16" s="233">
        <v>1</v>
      </c>
      <c r="AK16" s="233"/>
      <c r="AL16" s="233"/>
      <c r="AM16" s="221">
        <f t="shared" si="7"/>
        <v>0</v>
      </c>
      <c r="AN16" s="233">
        <v>1</v>
      </c>
      <c r="AO16" s="233"/>
      <c r="AP16" s="233"/>
      <c r="AQ16" s="221">
        <f t="shared" si="8"/>
        <v>0</v>
      </c>
      <c r="AR16" s="233">
        <v>1</v>
      </c>
      <c r="AS16" s="233"/>
      <c r="AT16" s="233"/>
      <c r="AU16" s="221">
        <f t="shared" si="9"/>
        <v>0</v>
      </c>
      <c r="AV16" s="233">
        <v>1</v>
      </c>
      <c r="AW16" s="233"/>
      <c r="AX16" s="233"/>
      <c r="AY16" s="221">
        <f t="shared" si="10"/>
        <v>0</v>
      </c>
      <c r="AZ16" s="205">
        <f t="shared" si="16"/>
        <v>0</v>
      </c>
      <c r="BA16" s="235">
        <v>0</v>
      </c>
      <c r="BB16" s="205">
        <f t="shared" si="11"/>
        <v>0</v>
      </c>
      <c r="BC16" s="205" t="str">
        <f t="shared" si="12"/>
        <v>geen actie</v>
      </c>
      <c r="BD16" s="201">
        <v>12</v>
      </c>
    </row>
    <row r="17" spans="1:56" s="268" customFormat="1" ht="16.2" customHeight="1" x14ac:dyDescent="0.3">
      <c r="A17" s="201">
        <v>13</v>
      </c>
      <c r="B17" s="201" t="str">
        <f t="shared" si="0"/>
        <v>v</v>
      </c>
      <c r="C17" s="201"/>
      <c r="D17" s="392" t="s">
        <v>392</v>
      </c>
      <c r="E17" s="205">
        <v>117063</v>
      </c>
      <c r="F17" s="205" t="s">
        <v>223</v>
      </c>
      <c r="G17" s="205">
        <f t="shared" si="13"/>
        <v>1232.952380952381</v>
      </c>
      <c r="H17" s="205">
        <v>2007</v>
      </c>
      <c r="I17" s="339">
        <f t="shared" si="14"/>
        <v>12</v>
      </c>
      <c r="J17" s="230">
        <f t="shared" si="15"/>
        <v>650.95238095238096</v>
      </c>
      <c r="K17" s="217">
        <v>582</v>
      </c>
      <c r="L17" s="233">
        <v>1</v>
      </c>
      <c r="M17" s="233"/>
      <c r="N17" s="233"/>
      <c r="O17" s="221">
        <f t="shared" si="1"/>
        <v>0</v>
      </c>
      <c r="P17" s="233">
        <v>14</v>
      </c>
      <c r="Q17" s="233">
        <v>12</v>
      </c>
      <c r="R17" s="233">
        <v>68</v>
      </c>
      <c r="S17" s="221">
        <f t="shared" si="2"/>
        <v>134.28571428571428</v>
      </c>
      <c r="T17" s="233">
        <v>8</v>
      </c>
      <c r="U17" s="233">
        <v>7</v>
      </c>
      <c r="V17" s="233">
        <v>38</v>
      </c>
      <c r="W17" s="221">
        <f t="shared" si="3"/>
        <v>135</v>
      </c>
      <c r="X17" s="233">
        <v>8</v>
      </c>
      <c r="Y17" s="233">
        <v>7</v>
      </c>
      <c r="Z17" s="233">
        <v>39</v>
      </c>
      <c r="AA17" s="221">
        <f t="shared" si="4"/>
        <v>136.25</v>
      </c>
      <c r="AB17" s="233">
        <v>1</v>
      </c>
      <c r="AC17" s="233"/>
      <c r="AD17" s="233"/>
      <c r="AE17" s="221">
        <f t="shared" si="5"/>
        <v>0</v>
      </c>
      <c r="AF17" s="233">
        <v>15</v>
      </c>
      <c r="AG17" s="233">
        <v>12</v>
      </c>
      <c r="AH17" s="233">
        <v>70</v>
      </c>
      <c r="AI17" s="221">
        <f t="shared" si="6"/>
        <v>126.66666666666666</v>
      </c>
      <c r="AJ17" s="233">
        <v>8</v>
      </c>
      <c r="AK17" s="233">
        <v>6</v>
      </c>
      <c r="AL17" s="233">
        <v>35</v>
      </c>
      <c r="AM17" s="221">
        <f t="shared" si="7"/>
        <v>118.75</v>
      </c>
      <c r="AN17" s="233">
        <v>1</v>
      </c>
      <c r="AO17" s="233"/>
      <c r="AP17" s="233"/>
      <c r="AQ17" s="221">
        <f t="shared" si="8"/>
        <v>0</v>
      </c>
      <c r="AR17" s="233">
        <v>1</v>
      </c>
      <c r="AS17" s="233"/>
      <c r="AT17" s="233"/>
      <c r="AU17" s="221">
        <f t="shared" si="9"/>
        <v>0</v>
      </c>
      <c r="AV17" s="233">
        <v>1</v>
      </c>
      <c r="AW17" s="233"/>
      <c r="AX17" s="233"/>
      <c r="AY17" s="221">
        <f t="shared" si="10"/>
        <v>0</v>
      </c>
      <c r="AZ17" s="205">
        <f t="shared" si="16"/>
        <v>1000</v>
      </c>
      <c r="BA17" s="235">
        <v>1000</v>
      </c>
      <c r="BB17" s="205">
        <f t="shared" si="11"/>
        <v>0</v>
      </c>
      <c r="BC17" s="205" t="str">
        <f t="shared" si="12"/>
        <v>geen actie</v>
      </c>
      <c r="BD17" s="201">
        <v>13</v>
      </c>
    </row>
    <row r="18" spans="1:56" s="268" customFormat="1" ht="15.45" customHeight="1" x14ac:dyDescent="0.3">
      <c r="A18" s="201">
        <v>19</v>
      </c>
      <c r="B18" s="201" t="str">
        <f t="shared" si="0"/>
        <v>v</v>
      </c>
      <c r="C18" s="445"/>
      <c r="D18" s="396" t="s">
        <v>573</v>
      </c>
      <c r="E18" s="205">
        <v>117974</v>
      </c>
      <c r="F18" s="205" t="s">
        <v>574</v>
      </c>
      <c r="G18" s="205">
        <f t="shared" si="13"/>
        <v>45</v>
      </c>
      <c r="H18" s="205">
        <v>2011</v>
      </c>
      <c r="I18" s="339">
        <f t="shared" si="14"/>
        <v>8</v>
      </c>
      <c r="J18" s="230">
        <f t="shared" si="15"/>
        <v>45</v>
      </c>
      <c r="K18" s="217"/>
      <c r="L18" s="233">
        <v>1</v>
      </c>
      <c r="M18" s="233"/>
      <c r="N18" s="233"/>
      <c r="O18" s="221">
        <f t="shared" si="1"/>
        <v>0</v>
      </c>
      <c r="P18" s="233">
        <v>1</v>
      </c>
      <c r="Q18" s="233"/>
      <c r="R18" s="233"/>
      <c r="S18" s="221">
        <f t="shared" si="2"/>
        <v>0</v>
      </c>
      <c r="T18" s="233">
        <v>1</v>
      </c>
      <c r="U18" s="233"/>
      <c r="V18" s="233"/>
      <c r="W18" s="221">
        <f t="shared" si="3"/>
        <v>0</v>
      </c>
      <c r="X18" s="233">
        <v>1</v>
      </c>
      <c r="Y18" s="233"/>
      <c r="Z18" s="233"/>
      <c r="AA18" s="221">
        <f t="shared" si="4"/>
        <v>0</v>
      </c>
      <c r="AB18" s="233">
        <v>1</v>
      </c>
      <c r="AC18" s="233"/>
      <c r="AD18" s="233"/>
      <c r="AE18" s="221">
        <f t="shared" si="5"/>
        <v>0</v>
      </c>
      <c r="AF18" s="233">
        <v>1</v>
      </c>
      <c r="AG18" s="233"/>
      <c r="AH18" s="233"/>
      <c r="AI18" s="221">
        <f t="shared" si="6"/>
        <v>0</v>
      </c>
      <c r="AJ18" s="233">
        <v>12</v>
      </c>
      <c r="AK18" s="233">
        <v>2</v>
      </c>
      <c r="AL18" s="233">
        <v>34</v>
      </c>
      <c r="AM18" s="221">
        <f t="shared" si="7"/>
        <v>45</v>
      </c>
      <c r="AN18" s="233">
        <v>1</v>
      </c>
      <c r="AO18" s="233"/>
      <c r="AP18" s="233"/>
      <c r="AQ18" s="221">
        <f t="shared" si="8"/>
        <v>0</v>
      </c>
      <c r="AR18" s="233">
        <v>1</v>
      </c>
      <c r="AS18" s="233"/>
      <c r="AT18" s="233"/>
      <c r="AU18" s="221">
        <f t="shared" si="9"/>
        <v>0</v>
      </c>
      <c r="AV18" s="233">
        <v>1</v>
      </c>
      <c r="AW18" s="233"/>
      <c r="AX18" s="233"/>
      <c r="AY18" s="221">
        <f t="shared" si="10"/>
        <v>0</v>
      </c>
      <c r="AZ18" s="205">
        <f t="shared" si="16"/>
        <v>0</v>
      </c>
      <c r="BA18" s="235">
        <v>0</v>
      </c>
      <c r="BB18" s="205">
        <f t="shared" si="11"/>
        <v>0</v>
      </c>
      <c r="BC18" s="205" t="str">
        <f t="shared" si="12"/>
        <v>geen actie</v>
      </c>
      <c r="BD18" s="201">
        <v>19</v>
      </c>
    </row>
    <row r="19" spans="1:56" s="268" customFormat="1" x14ac:dyDescent="0.3">
      <c r="A19" s="201">
        <v>20</v>
      </c>
      <c r="B19" s="201" t="str">
        <f t="shared" si="0"/>
        <v>v</v>
      </c>
      <c r="C19" s="256"/>
      <c r="D19" s="392"/>
      <c r="E19" s="205"/>
      <c r="F19" s="205"/>
      <c r="G19" s="205">
        <f t="shared" si="13"/>
        <v>0</v>
      </c>
      <c r="H19" s="205"/>
      <c r="I19" s="339">
        <f t="shared" si="14"/>
        <v>2019</v>
      </c>
      <c r="J19" s="230">
        <f t="shared" si="15"/>
        <v>0</v>
      </c>
      <c r="K19" s="217"/>
      <c r="L19" s="233">
        <v>1</v>
      </c>
      <c r="M19" s="233"/>
      <c r="N19" s="233"/>
      <c r="O19" s="221">
        <f t="shared" si="1"/>
        <v>0</v>
      </c>
      <c r="P19" s="233">
        <v>1</v>
      </c>
      <c r="Q19" s="233"/>
      <c r="R19" s="233"/>
      <c r="S19" s="221">
        <f t="shared" si="2"/>
        <v>0</v>
      </c>
      <c r="T19" s="233">
        <v>1</v>
      </c>
      <c r="U19" s="233"/>
      <c r="V19" s="233"/>
      <c r="W19" s="221">
        <f t="shared" si="3"/>
        <v>0</v>
      </c>
      <c r="X19" s="233">
        <v>1</v>
      </c>
      <c r="Y19" s="233"/>
      <c r="Z19" s="233"/>
      <c r="AA19" s="221">
        <f t="shared" si="4"/>
        <v>0</v>
      </c>
      <c r="AB19" s="233">
        <v>1</v>
      </c>
      <c r="AC19" s="233"/>
      <c r="AD19" s="233"/>
      <c r="AE19" s="221">
        <f t="shared" si="5"/>
        <v>0</v>
      </c>
      <c r="AF19" s="233">
        <v>1</v>
      </c>
      <c r="AG19" s="233"/>
      <c r="AH19" s="233"/>
      <c r="AI19" s="221">
        <f t="shared" si="6"/>
        <v>0</v>
      </c>
      <c r="AJ19" s="233">
        <v>1</v>
      </c>
      <c r="AK19" s="233"/>
      <c r="AL19" s="233"/>
      <c r="AM19" s="221">
        <f t="shared" si="7"/>
        <v>0</v>
      </c>
      <c r="AN19" s="233">
        <v>1</v>
      </c>
      <c r="AO19" s="233"/>
      <c r="AP19" s="233"/>
      <c r="AQ19" s="221">
        <f t="shared" si="8"/>
        <v>0</v>
      </c>
      <c r="AR19" s="233">
        <v>1</v>
      </c>
      <c r="AS19" s="233"/>
      <c r="AT19" s="233"/>
      <c r="AU19" s="221">
        <f t="shared" si="9"/>
        <v>0</v>
      </c>
      <c r="AV19" s="233">
        <v>1</v>
      </c>
      <c r="AW19" s="233"/>
      <c r="AX19" s="233"/>
      <c r="AY19" s="221">
        <f t="shared" si="10"/>
        <v>0</v>
      </c>
      <c r="AZ19" s="205">
        <f t="shared" si="16"/>
        <v>0</v>
      </c>
      <c r="BA19" s="235">
        <v>0</v>
      </c>
      <c r="BB19" s="205">
        <f t="shared" si="11"/>
        <v>0</v>
      </c>
      <c r="BC19" s="205" t="str">
        <f t="shared" si="12"/>
        <v>geen actie</v>
      </c>
      <c r="BD19" s="201">
        <v>20</v>
      </c>
    </row>
    <row r="20" spans="1:56" s="268" customFormat="1" x14ac:dyDescent="0.3">
      <c r="A20" s="201">
        <v>21</v>
      </c>
      <c r="B20" s="201" t="str">
        <f t="shared" si="0"/>
        <v>v</v>
      </c>
      <c r="C20" s="256"/>
      <c r="D20" s="392"/>
      <c r="E20" s="205"/>
      <c r="F20" s="205"/>
      <c r="G20" s="205">
        <f t="shared" si="13"/>
        <v>0</v>
      </c>
      <c r="H20" s="205"/>
      <c r="I20" s="339">
        <f t="shared" si="14"/>
        <v>2019</v>
      </c>
      <c r="J20" s="230">
        <f t="shared" si="15"/>
        <v>0</v>
      </c>
      <c r="K20" s="217"/>
      <c r="L20" s="233">
        <v>1</v>
      </c>
      <c r="M20" s="233"/>
      <c r="N20" s="233"/>
      <c r="O20" s="221">
        <f t="shared" si="1"/>
        <v>0</v>
      </c>
      <c r="P20" s="233">
        <v>1</v>
      </c>
      <c r="Q20" s="233"/>
      <c r="R20" s="233"/>
      <c r="S20" s="221">
        <f t="shared" si="2"/>
        <v>0</v>
      </c>
      <c r="T20" s="233">
        <v>1</v>
      </c>
      <c r="U20" s="233"/>
      <c r="V20" s="233"/>
      <c r="W20" s="221">
        <f t="shared" si="3"/>
        <v>0</v>
      </c>
      <c r="X20" s="233">
        <v>1</v>
      </c>
      <c r="Y20" s="233"/>
      <c r="Z20" s="233"/>
      <c r="AA20" s="221">
        <f t="shared" si="4"/>
        <v>0</v>
      </c>
      <c r="AB20" s="233">
        <v>1</v>
      </c>
      <c r="AC20" s="233"/>
      <c r="AD20" s="233"/>
      <c r="AE20" s="221">
        <f t="shared" si="5"/>
        <v>0</v>
      </c>
      <c r="AF20" s="233">
        <v>1</v>
      </c>
      <c r="AG20" s="233"/>
      <c r="AH20" s="233"/>
      <c r="AI20" s="221">
        <f t="shared" si="6"/>
        <v>0</v>
      </c>
      <c r="AJ20" s="233">
        <v>1</v>
      </c>
      <c r="AK20" s="233"/>
      <c r="AL20" s="233"/>
      <c r="AM20" s="221">
        <f t="shared" si="7"/>
        <v>0</v>
      </c>
      <c r="AN20" s="233">
        <v>1</v>
      </c>
      <c r="AO20" s="233"/>
      <c r="AP20" s="233"/>
      <c r="AQ20" s="221">
        <f t="shared" si="8"/>
        <v>0</v>
      </c>
      <c r="AR20" s="233">
        <v>1</v>
      </c>
      <c r="AS20" s="233"/>
      <c r="AT20" s="233"/>
      <c r="AU20" s="221">
        <f t="shared" si="9"/>
        <v>0</v>
      </c>
      <c r="AV20" s="233">
        <v>1</v>
      </c>
      <c r="AW20" s="233"/>
      <c r="AX20" s="233"/>
      <c r="AY20" s="221">
        <f t="shared" si="10"/>
        <v>0</v>
      </c>
      <c r="AZ20" s="205">
        <f t="shared" si="16"/>
        <v>0</v>
      </c>
      <c r="BA20" s="235">
        <v>0</v>
      </c>
      <c r="BB20" s="205">
        <f t="shared" si="11"/>
        <v>0</v>
      </c>
      <c r="BC20" s="205" t="str">
        <f t="shared" si="12"/>
        <v>geen actie</v>
      </c>
      <c r="BD20" s="201">
        <v>21</v>
      </c>
    </row>
    <row r="21" spans="1:56" s="268" customFormat="1" ht="16.2" customHeight="1" x14ac:dyDescent="0.3">
      <c r="A21" s="201">
        <v>22</v>
      </c>
      <c r="B21" s="201" t="str">
        <f t="shared" si="0"/>
        <v>v</v>
      </c>
      <c r="C21" s="256"/>
      <c r="D21" s="392"/>
      <c r="E21" s="205"/>
      <c r="F21" s="205"/>
      <c r="G21" s="205">
        <f t="shared" si="13"/>
        <v>0</v>
      </c>
      <c r="H21" s="205"/>
      <c r="I21" s="339">
        <f t="shared" si="14"/>
        <v>2019</v>
      </c>
      <c r="J21" s="230">
        <f t="shared" si="15"/>
        <v>0</v>
      </c>
      <c r="K21" s="217"/>
      <c r="L21" s="233">
        <v>1</v>
      </c>
      <c r="M21" s="233"/>
      <c r="N21" s="233"/>
      <c r="O21" s="221">
        <f t="shared" si="1"/>
        <v>0</v>
      </c>
      <c r="P21" s="233">
        <v>1</v>
      </c>
      <c r="Q21" s="233"/>
      <c r="R21" s="233"/>
      <c r="S21" s="221">
        <f t="shared" si="2"/>
        <v>0</v>
      </c>
      <c r="T21" s="233">
        <v>1</v>
      </c>
      <c r="U21" s="233"/>
      <c r="V21" s="233"/>
      <c r="W21" s="221">
        <f t="shared" si="3"/>
        <v>0</v>
      </c>
      <c r="X21" s="233">
        <v>1</v>
      </c>
      <c r="Y21" s="233"/>
      <c r="Z21" s="233"/>
      <c r="AA21" s="221">
        <f t="shared" si="4"/>
        <v>0</v>
      </c>
      <c r="AB21" s="233">
        <v>1</v>
      </c>
      <c r="AC21" s="233"/>
      <c r="AD21" s="233"/>
      <c r="AE21" s="221">
        <f t="shared" si="5"/>
        <v>0</v>
      </c>
      <c r="AF21" s="233">
        <v>1</v>
      </c>
      <c r="AG21" s="233"/>
      <c r="AH21" s="233"/>
      <c r="AI21" s="221">
        <f t="shared" si="6"/>
        <v>0</v>
      </c>
      <c r="AJ21" s="233">
        <v>1</v>
      </c>
      <c r="AK21" s="233"/>
      <c r="AL21" s="233"/>
      <c r="AM21" s="221">
        <f t="shared" si="7"/>
        <v>0</v>
      </c>
      <c r="AN21" s="233">
        <v>1</v>
      </c>
      <c r="AO21" s="233"/>
      <c r="AP21" s="233"/>
      <c r="AQ21" s="221">
        <f t="shared" si="8"/>
        <v>0</v>
      </c>
      <c r="AR21" s="233">
        <v>1</v>
      </c>
      <c r="AS21" s="233"/>
      <c r="AT21" s="233"/>
      <c r="AU21" s="221">
        <f t="shared" si="9"/>
        <v>0</v>
      </c>
      <c r="AV21" s="233">
        <v>1</v>
      </c>
      <c r="AW21" s="233"/>
      <c r="AX21" s="233"/>
      <c r="AY21" s="221">
        <f t="shared" si="10"/>
        <v>0</v>
      </c>
      <c r="AZ21" s="205">
        <f t="shared" si="16"/>
        <v>0</v>
      </c>
      <c r="BA21" s="235">
        <v>0</v>
      </c>
      <c r="BB21" s="205">
        <f t="shared" si="11"/>
        <v>0</v>
      </c>
      <c r="BC21" s="205" t="str">
        <f t="shared" si="12"/>
        <v>geen actie</v>
      </c>
      <c r="BD21" s="201">
        <v>22</v>
      </c>
    </row>
    <row r="22" spans="1:56" s="268" customFormat="1" ht="15.45" customHeight="1" x14ac:dyDescent="0.3">
      <c r="A22" s="201">
        <v>23</v>
      </c>
      <c r="B22" s="201" t="str">
        <f t="shared" si="0"/>
        <v>v</v>
      </c>
      <c r="C22" s="256"/>
      <c r="D22" s="396"/>
      <c r="E22" s="205"/>
      <c r="F22" s="205"/>
      <c r="G22" s="205">
        <f t="shared" si="13"/>
        <v>0</v>
      </c>
      <c r="H22" s="205"/>
      <c r="I22" s="339">
        <f t="shared" si="14"/>
        <v>2019</v>
      </c>
      <c r="J22" s="230">
        <f t="shared" si="15"/>
        <v>0</v>
      </c>
      <c r="K22" s="217"/>
      <c r="L22" s="233">
        <v>1</v>
      </c>
      <c r="M22" s="233"/>
      <c r="N22" s="233"/>
      <c r="O22" s="221">
        <f t="shared" si="1"/>
        <v>0</v>
      </c>
      <c r="P22" s="233">
        <v>1</v>
      </c>
      <c r="Q22" s="233"/>
      <c r="R22" s="233"/>
      <c r="S22" s="221">
        <f t="shared" si="2"/>
        <v>0</v>
      </c>
      <c r="T22" s="233">
        <v>1</v>
      </c>
      <c r="U22" s="233"/>
      <c r="V22" s="233"/>
      <c r="W22" s="221">
        <f t="shared" si="3"/>
        <v>0</v>
      </c>
      <c r="X22" s="233">
        <v>1</v>
      </c>
      <c r="Y22" s="233"/>
      <c r="Z22" s="233"/>
      <c r="AA22" s="221">
        <f t="shared" si="4"/>
        <v>0</v>
      </c>
      <c r="AB22" s="233">
        <v>1</v>
      </c>
      <c r="AC22" s="233"/>
      <c r="AD22" s="233"/>
      <c r="AE22" s="221">
        <f t="shared" si="5"/>
        <v>0</v>
      </c>
      <c r="AF22" s="233">
        <v>1</v>
      </c>
      <c r="AG22" s="233"/>
      <c r="AH22" s="233"/>
      <c r="AI22" s="221">
        <f t="shared" si="6"/>
        <v>0</v>
      </c>
      <c r="AJ22" s="233">
        <v>1</v>
      </c>
      <c r="AK22" s="233"/>
      <c r="AL22" s="233"/>
      <c r="AM22" s="221">
        <f t="shared" si="7"/>
        <v>0</v>
      </c>
      <c r="AN22" s="233">
        <v>1</v>
      </c>
      <c r="AO22" s="233"/>
      <c r="AP22" s="233"/>
      <c r="AQ22" s="221">
        <f t="shared" si="8"/>
        <v>0</v>
      </c>
      <c r="AR22" s="233">
        <v>1</v>
      </c>
      <c r="AS22" s="233"/>
      <c r="AT22" s="233"/>
      <c r="AU22" s="221">
        <f t="shared" si="9"/>
        <v>0</v>
      </c>
      <c r="AV22" s="233">
        <v>1</v>
      </c>
      <c r="AW22" s="233"/>
      <c r="AX22" s="233"/>
      <c r="AY22" s="221">
        <f t="shared" si="10"/>
        <v>0</v>
      </c>
      <c r="AZ22" s="205">
        <f t="shared" si="16"/>
        <v>0</v>
      </c>
      <c r="BA22" s="235">
        <v>0</v>
      </c>
      <c r="BB22" s="205">
        <f t="shared" si="11"/>
        <v>0</v>
      </c>
      <c r="BC22" s="205" t="str">
        <f t="shared" si="12"/>
        <v>geen actie</v>
      </c>
      <c r="BD22" s="201">
        <v>23</v>
      </c>
    </row>
    <row r="23" spans="1:56" s="268" customFormat="1" ht="16.2" customHeight="1" x14ac:dyDescent="0.3">
      <c r="A23" s="201">
        <v>24</v>
      </c>
      <c r="B23" s="201" t="str">
        <f t="shared" si="0"/>
        <v>v</v>
      </c>
      <c r="C23" s="256"/>
      <c r="D23" s="392"/>
      <c r="E23" s="205"/>
      <c r="F23" s="205"/>
      <c r="G23" s="205">
        <f t="shared" si="13"/>
        <v>0</v>
      </c>
      <c r="H23" s="205"/>
      <c r="I23" s="339">
        <f t="shared" si="14"/>
        <v>2019</v>
      </c>
      <c r="J23" s="230">
        <f t="shared" si="15"/>
        <v>0</v>
      </c>
      <c r="K23" s="217"/>
      <c r="L23" s="233">
        <v>1</v>
      </c>
      <c r="M23" s="233"/>
      <c r="N23" s="233"/>
      <c r="O23" s="221">
        <f t="shared" si="1"/>
        <v>0</v>
      </c>
      <c r="P23" s="233">
        <v>1</v>
      </c>
      <c r="Q23" s="233"/>
      <c r="R23" s="233"/>
      <c r="S23" s="221">
        <f t="shared" si="2"/>
        <v>0</v>
      </c>
      <c r="T23" s="233">
        <v>1</v>
      </c>
      <c r="U23" s="233"/>
      <c r="V23" s="233"/>
      <c r="W23" s="221">
        <f t="shared" si="3"/>
        <v>0</v>
      </c>
      <c r="X23" s="233">
        <v>1</v>
      </c>
      <c r="Y23" s="233"/>
      <c r="Z23" s="233"/>
      <c r="AA23" s="221">
        <f t="shared" si="4"/>
        <v>0</v>
      </c>
      <c r="AB23" s="233">
        <v>1</v>
      </c>
      <c r="AC23" s="233"/>
      <c r="AD23" s="233"/>
      <c r="AE23" s="221">
        <f t="shared" si="5"/>
        <v>0</v>
      </c>
      <c r="AF23" s="233">
        <v>1</v>
      </c>
      <c r="AG23" s="233"/>
      <c r="AH23" s="233"/>
      <c r="AI23" s="221">
        <f t="shared" si="6"/>
        <v>0</v>
      </c>
      <c r="AJ23" s="233">
        <v>1</v>
      </c>
      <c r="AK23" s="233"/>
      <c r="AL23" s="233"/>
      <c r="AM23" s="221">
        <f t="shared" si="7"/>
        <v>0</v>
      </c>
      <c r="AN23" s="233">
        <v>1</v>
      </c>
      <c r="AO23" s="233"/>
      <c r="AP23" s="233"/>
      <c r="AQ23" s="221">
        <f t="shared" si="8"/>
        <v>0</v>
      </c>
      <c r="AR23" s="233">
        <v>1</v>
      </c>
      <c r="AS23" s="233"/>
      <c r="AT23" s="233"/>
      <c r="AU23" s="221">
        <f t="shared" si="9"/>
        <v>0</v>
      </c>
      <c r="AV23" s="233">
        <v>1</v>
      </c>
      <c r="AW23" s="233"/>
      <c r="AX23" s="233"/>
      <c r="AY23" s="221">
        <f t="shared" si="10"/>
        <v>0</v>
      </c>
      <c r="AZ23" s="205">
        <f t="shared" si="16"/>
        <v>0</v>
      </c>
      <c r="BA23" s="235">
        <v>0</v>
      </c>
      <c r="BB23" s="205">
        <f t="shared" si="11"/>
        <v>0</v>
      </c>
      <c r="BC23" s="205" t="str">
        <f t="shared" si="12"/>
        <v>geen actie</v>
      </c>
      <c r="BD23" s="201">
        <v>24</v>
      </c>
    </row>
    <row r="24" spans="1:56" s="268" customFormat="1" x14ac:dyDescent="0.3">
      <c r="A24" s="201">
        <v>25</v>
      </c>
      <c r="B24" s="201" t="str">
        <f t="shared" si="0"/>
        <v>v</v>
      </c>
      <c r="C24" s="256"/>
      <c r="D24" s="396"/>
      <c r="E24" s="205"/>
      <c r="F24" s="205"/>
      <c r="G24" s="205">
        <f t="shared" si="13"/>
        <v>0</v>
      </c>
      <c r="H24" s="205"/>
      <c r="I24" s="339">
        <f t="shared" si="14"/>
        <v>2019</v>
      </c>
      <c r="J24" s="230">
        <f t="shared" si="15"/>
        <v>0</v>
      </c>
      <c r="K24" s="217"/>
      <c r="L24" s="233">
        <v>1</v>
      </c>
      <c r="M24" s="233"/>
      <c r="N24" s="233"/>
      <c r="O24" s="221">
        <f t="shared" si="1"/>
        <v>0</v>
      </c>
      <c r="P24" s="233">
        <v>1</v>
      </c>
      <c r="Q24" s="233"/>
      <c r="R24" s="233"/>
      <c r="S24" s="221">
        <f t="shared" si="2"/>
        <v>0</v>
      </c>
      <c r="T24" s="233">
        <v>1</v>
      </c>
      <c r="U24" s="233"/>
      <c r="V24" s="233"/>
      <c r="W24" s="221">
        <f t="shared" si="3"/>
        <v>0</v>
      </c>
      <c r="X24" s="233">
        <v>1</v>
      </c>
      <c r="Y24" s="233"/>
      <c r="Z24" s="233"/>
      <c r="AA24" s="221">
        <f t="shared" si="4"/>
        <v>0</v>
      </c>
      <c r="AB24" s="233">
        <v>1</v>
      </c>
      <c r="AC24" s="233"/>
      <c r="AD24" s="233"/>
      <c r="AE24" s="221">
        <f t="shared" si="5"/>
        <v>0</v>
      </c>
      <c r="AF24" s="233">
        <v>1</v>
      </c>
      <c r="AG24" s="233"/>
      <c r="AH24" s="233"/>
      <c r="AI24" s="221">
        <f t="shared" si="6"/>
        <v>0</v>
      </c>
      <c r="AJ24" s="233">
        <v>1</v>
      </c>
      <c r="AK24" s="233"/>
      <c r="AL24" s="233"/>
      <c r="AM24" s="221">
        <f t="shared" si="7"/>
        <v>0</v>
      </c>
      <c r="AN24" s="233">
        <v>1</v>
      </c>
      <c r="AO24" s="233"/>
      <c r="AP24" s="233"/>
      <c r="AQ24" s="221">
        <f t="shared" si="8"/>
        <v>0</v>
      </c>
      <c r="AR24" s="233">
        <v>1</v>
      </c>
      <c r="AS24" s="233"/>
      <c r="AT24" s="233"/>
      <c r="AU24" s="221">
        <f t="shared" si="9"/>
        <v>0</v>
      </c>
      <c r="AV24" s="233">
        <v>1</v>
      </c>
      <c r="AW24" s="233"/>
      <c r="AX24" s="233"/>
      <c r="AY24" s="221">
        <f t="shared" si="10"/>
        <v>0</v>
      </c>
      <c r="AZ24" s="205">
        <f t="shared" si="16"/>
        <v>0</v>
      </c>
      <c r="BA24" s="235">
        <v>0</v>
      </c>
      <c r="BB24" s="205">
        <f t="shared" si="11"/>
        <v>0</v>
      </c>
      <c r="BC24" s="205" t="str">
        <f t="shared" si="12"/>
        <v>geen actie</v>
      </c>
      <c r="BD24" s="201">
        <v>25</v>
      </c>
    </row>
    <row r="25" spans="1:56" s="268" customFormat="1" ht="15.75" customHeight="1" x14ac:dyDescent="0.3">
      <c r="A25" s="201">
        <v>26</v>
      </c>
      <c r="B25" s="201" t="str">
        <f t="shared" si="0"/>
        <v>v</v>
      </c>
      <c r="C25" s="256"/>
      <c r="D25" s="396"/>
      <c r="E25" s="205"/>
      <c r="F25" s="205"/>
      <c r="G25" s="205">
        <f t="shared" si="13"/>
        <v>0</v>
      </c>
      <c r="H25" s="205"/>
      <c r="I25" s="339">
        <f t="shared" si="14"/>
        <v>2019</v>
      </c>
      <c r="J25" s="230">
        <f t="shared" si="15"/>
        <v>0</v>
      </c>
      <c r="K25" s="217"/>
      <c r="L25" s="233">
        <v>1</v>
      </c>
      <c r="M25" s="233"/>
      <c r="N25" s="233"/>
      <c r="O25" s="221">
        <f t="shared" si="1"/>
        <v>0</v>
      </c>
      <c r="P25" s="233">
        <v>1</v>
      </c>
      <c r="Q25" s="233"/>
      <c r="R25" s="233"/>
      <c r="S25" s="221">
        <f t="shared" si="2"/>
        <v>0</v>
      </c>
      <c r="T25" s="233">
        <v>1</v>
      </c>
      <c r="U25" s="233"/>
      <c r="V25" s="233"/>
      <c r="W25" s="221">
        <f t="shared" si="3"/>
        <v>0</v>
      </c>
      <c r="X25" s="233">
        <v>1</v>
      </c>
      <c r="Y25" s="233"/>
      <c r="Z25" s="233"/>
      <c r="AA25" s="221">
        <f t="shared" si="4"/>
        <v>0</v>
      </c>
      <c r="AB25" s="233">
        <v>1</v>
      </c>
      <c r="AC25" s="233"/>
      <c r="AD25" s="233"/>
      <c r="AE25" s="221">
        <f t="shared" si="5"/>
        <v>0</v>
      </c>
      <c r="AF25" s="233">
        <v>1</v>
      </c>
      <c r="AG25" s="233"/>
      <c r="AH25" s="233"/>
      <c r="AI25" s="221">
        <f t="shared" si="6"/>
        <v>0</v>
      </c>
      <c r="AJ25" s="233">
        <v>1</v>
      </c>
      <c r="AK25" s="233"/>
      <c r="AL25" s="233"/>
      <c r="AM25" s="221">
        <f t="shared" si="7"/>
        <v>0</v>
      </c>
      <c r="AN25" s="233">
        <v>1</v>
      </c>
      <c r="AO25" s="233"/>
      <c r="AP25" s="233"/>
      <c r="AQ25" s="221">
        <f t="shared" si="8"/>
        <v>0</v>
      </c>
      <c r="AR25" s="233">
        <v>1</v>
      </c>
      <c r="AS25" s="233"/>
      <c r="AT25" s="233"/>
      <c r="AU25" s="221">
        <f t="shared" si="9"/>
        <v>0</v>
      </c>
      <c r="AV25" s="233">
        <v>1</v>
      </c>
      <c r="AW25" s="233"/>
      <c r="AX25" s="233"/>
      <c r="AY25" s="221">
        <f t="shared" si="10"/>
        <v>0</v>
      </c>
      <c r="AZ25" s="205">
        <f t="shared" si="16"/>
        <v>0</v>
      </c>
      <c r="BA25" s="235">
        <v>0</v>
      </c>
      <c r="BB25" s="205">
        <f t="shared" si="11"/>
        <v>0</v>
      </c>
      <c r="BC25" s="205" t="str">
        <f t="shared" si="12"/>
        <v>geen actie</v>
      </c>
      <c r="BD25" s="201">
        <v>26</v>
      </c>
    </row>
    <row r="26" spans="1:56" s="268" customFormat="1" x14ac:dyDescent="0.3">
      <c r="A26" s="201">
        <v>27</v>
      </c>
      <c r="B26" s="201" t="str">
        <f t="shared" si="0"/>
        <v>v</v>
      </c>
      <c r="C26" s="256"/>
      <c r="D26" s="396"/>
      <c r="E26" s="205"/>
      <c r="F26" s="205"/>
      <c r="G26" s="205">
        <f t="shared" si="13"/>
        <v>0</v>
      </c>
      <c r="H26" s="205"/>
      <c r="I26" s="339">
        <f t="shared" si="14"/>
        <v>2019</v>
      </c>
      <c r="J26" s="230">
        <f t="shared" si="15"/>
        <v>0</v>
      </c>
      <c r="K26" s="217"/>
      <c r="L26" s="233">
        <v>1</v>
      </c>
      <c r="M26" s="233"/>
      <c r="N26" s="233"/>
      <c r="O26" s="221">
        <f t="shared" si="1"/>
        <v>0</v>
      </c>
      <c r="P26" s="233">
        <v>1</v>
      </c>
      <c r="Q26" s="233"/>
      <c r="R26" s="233"/>
      <c r="S26" s="221">
        <f t="shared" si="2"/>
        <v>0</v>
      </c>
      <c r="T26" s="233">
        <v>1</v>
      </c>
      <c r="U26" s="233"/>
      <c r="V26" s="233"/>
      <c r="W26" s="221">
        <f t="shared" si="3"/>
        <v>0</v>
      </c>
      <c r="X26" s="233">
        <v>1</v>
      </c>
      <c r="Y26" s="233"/>
      <c r="Z26" s="233"/>
      <c r="AA26" s="221">
        <f t="shared" si="4"/>
        <v>0</v>
      </c>
      <c r="AB26" s="233">
        <v>1</v>
      </c>
      <c r="AC26" s="233"/>
      <c r="AD26" s="233"/>
      <c r="AE26" s="221">
        <f t="shared" si="5"/>
        <v>0</v>
      </c>
      <c r="AF26" s="233">
        <v>1</v>
      </c>
      <c r="AG26" s="233"/>
      <c r="AH26" s="233"/>
      <c r="AI26" s="221">
        <f t="shared" si="6"/>
        <v>0</v>
      </c>
      <c r="AJ26" s="233">
        <v>1</v>
      </c>
      <c r="AK26" s="233"/>
      <c r="AL26" s="233"/>
      <c r="AM26" s="221">
        <f t="shared" si="7"/>
        <v>0</v>
      </c>
      <c r="AN26" s="233">
        <v>1</v>
      </c>
      <c r="AO26" s="233"/>
      <c r="AP26" s="233"/>
      <c r="AQ26" s="221">
        <f t="shared" si="8"/>
        <v>0</v>
      </c>
      <c r="AR26" s="233">
        <v>1</v>
      </c>
      <c r="AS26" s="233"/>
      <c r="AT26" s="233"/>
      <c r="AU26" s="221">
        <f t="shared" si="9"/>
        <v>0</v>
      </c>
      <c r="AV26" s="233">
        <v>1</v>
      </c>
      <c r="AW26" s="233"/>
      <c r="AX26" s="233"/>
      <c r="AY26" s="221">
        <f t="shared" si="10"/>
        <v>0</v>
      </c>
      <c r="AZ26" s="205">
        <f t="shared" si="16"/>
        <v>0</v>
      </c>
      <c r="BA26" s="235">
        <v>0</v>
      </c>
      <c r="BB26" s="205">
        <f t="shared" si="11"/>
        <v>0</v>
      </c>
      <c r="BC26" s="205" t="str">
        <f t="shared" si="12"/>
        <v>geen actie</v>
      </c>
      <c r="BD26" s="201">
        <v>27</v>
      </c>
    </row>
    <row r="27" spans="1:56" s="268" customFormat="1" ht="16.2" customHeight="1" x14ac:dyDescent="0.3">
      <c r="A27" s="201">
        <v>28</v>
      </c>
      <c r="B27" s="201" t="str">
        <f t="shared" si="0"/>
        <v>v</v>
      </c>
      <c r="C27" s="256"/>
      <c r="D27" s="392"/>
      <c r="E27" s="205"/>
      <c r="F27" s="205"/>
      <c r="G27" s="205">
        <f t="shared" si="13"/>
        <v>0</v>
      </c>
      <c r="H27" s="205"/>
      <c r="I27" s="339">
        <f t="shared" si="14"/>
        <v>2019</v>
      </c>
      <c r="J27" s="230">
        <f t="shared" si="15"/>
        <v>0</v>
      </c>
      <c r="K27" s="217"/>
      <c r="L27" s="233">
        <v>1</v>
      </c>
      <c r="M27" s="233"/>
      <c r="N27" s="233"/>
      <c r="O27" s="221">
        <f t="shared" si="1"/>
        <v>0</v>
      </c>
      <c r="P27" s="233">
        <v>1</v>
      </c>
      <c r="Q27" s="233"/>
      <c r="R27" s="233"/>
      <c r="S27" s="221">
        <f t="shared" si="2"/>
        <v>0</v>
      </c>
      <c r="T27" s="233">
        <v>1</v>
      </c>
      <c r="U27" s="233"/>
      <c r="V27" s="233"/>
      <c r="W27" s="221">
        <f t="shared" si="3"/>
        <v>0</v>
      </c>
      <c r="X27" s="233">
        <v>1</v>
      </c>
      <c r="Y27" s="233"/>
      <c r="Z27" s="233"/>
      <c r="AA27" s="221">
        <f t="shared" si="4"/>
        <v>0</v>
      </c>
      <c r="AB27" s="233">
        <v>1</v>
      </c>
      <c r="AC27" s="233"/>
      <c r="AD27" s="233"/>
      <c r="AE27" s="221">
        <f t="shared" si="5"/>
        <v>0</v>
      </c>
      <c r="AF27" s="233">
        <v>1</v>
      </c>
      <c r="AG27" s="233"/>
      <c r="AH27" s="233"/>
      <c r="AI27" s="221">
        <f t="shared" si="6"/>
        <v>0</v>
      </c>
      <c r="AJ27" s="233">
        <v>1</v>
      </c>
      <c r="AK27" s="233"/>
      <c r="AL27" s="233"/>
      <c r="AM27" s="221">
        <f t="shared" si="7"/>
        <v>0</v>
      </c>
      <c r="AN27" s="233">
        <v>1</v>
      </c>
      <c r="AO27" s="233"/>
      <c r="AP27" s="233"/>
      <c r="AQ27" s="221">
        <f t="shared" si="8"/>
        <v>0</v>
      </c>
      <c r="AR27" s="233">
        <v>1</v>
      </c>
      <c r="AS27" s="233"/>
      <c r="AT27" s="233"/>
      <c r="AU27" s="221">
        <f t="shared" si="9"/>
        <v>0</v>
      </c>
      <c r="AV27" s="233">
        <v>1</v>
      </c>
      <c r="AW27" s="233"/>
      <c r="AX27" s="233"/>
      <c r="AY27" s="221">
        <f t="shared" si="10"/>
        <v>0</v>
      </c>
      <c r="AZ27" s="205">
        <f t="shared" si="16"/>
        <v>0</v>
      </c>
      <c r="BA27" s="235">
        <v>0</v>
      </c>
      <c r="BB27" s="205">
        <f t="shared" si="11"/>
        <v>0</v>
      </c>
      <c r="BC27" s="205" t="str">
        <f t="shared" si="12"/>
        <v>geen actie</v>
      </c>
      <c r="BD27" s="201">
        <v>28</v>
      </c>
    </row>
    <row r="28" spans="1:56" s="268" customFormat="1" x14ac:dyDescent="0.3">
      <c r="A28" s="201">
        <v>29</v>
      </c>
      <c r="B28" s="201" t="str">
        <f t="shared" si="0"/>
        <v>v</v>
      </c>
      <c r="C28" s="256"/>
      <c r="D28" s="396"/>
      <c r="E28" s="205"/>
      <c r="F28" s="205"/>
      <c r="G28" s="205">
        <f t="shared" si="13"/>
        <v>0</v>
      </c>
      <c r="H28" s="205"/>
      <c r="I28" s="339">
        <f t="shared" si="14"/>
        <v>2019</v>
      </c>
      <c r="J28" s="230">
        <f t="shared" si="15"/>
        <v>0</v>
      </c>
      <c r="K28" s="217"/>
      <c r="L28" s="233">
        <v>1</v>
      </c>
      <c r="M28" s="233"/>
      <c r="N28" s="233"/>
      <c r="O28" s="221">
        <f t="shared" si="1"/>
        <v>0</v>
      </c>
      <c r="P28" s="233">
        <v>1</v>
      </c>
      <c r="Q28" s="233"/>
      <c r="R28" s="233"/>
      <c r="S28" s="221">
        <f t="shared" si="2"/>
        <v>0</v>
      </c>
      <c r="T28" s="233">
        <v>1</v>
      </c>
      <c r="U28" s="233"/>
      <c r="V28" s="233"/>
      <c r="W28" s="221">
        <f t="shared" si="3"/>
        <v>0</v>
      </c>
      <c r="X28" s="233">
        <v>1</v>
      </c>
      <c r="Y28" s="233"/>
      <c r="Z28" s="233"/>
      <c r="AA28" s="221">
        <f t="shared" si="4"/>
        <v>0</v>
      </c>
      <c r="AB28" s="233">
        <v>1</v>
      </c>
      <c r="AC28" s="233"/>
      <c r="AD28" s="233"/>
      <c r="AE28" s="221">
        <f t="shared" si="5"/>
        <v>0</v>
      </c>
      <c r="AF28" s="233">
        <v>1</v>
      </c>
      <c r="AG28" s="233"/>
      <c r="AH28" s="233"/>
      <c r="AI28" s="221">
        <f t="shared" si="6"/>
        <v>0</v>
      </c>
      <c r="AJ28" s="233">
        <v>1</v>
      </c>
      <c r="AK28" s="233"/>
      <c r="AL28" s="233"/>
      <c r="AM28" s="221">
        <f t="shared" si="7"/>
        <v>0</v>
      </c>
      <c r="AN28" s="233">
        <v>1</v>
      </c>
      <c r="AO28" s="233"/>
      <c r="AP28" s="233"/>
      <c r="AQ28" s="221">
        <f t="shared" si="8"/>
        <v>0</v>
      </c>
      <c r="AR28" s="233">
        <v>1</v>
      </c>
      <c r="AS28" s="233"/>
      <c r="AT28" s="233"/>
      <c r="AU28" s="221">
        <f t="shared" si="9"/>
        <v>0</v>
      </c>
      <c r="AV28" s="233">
        <v>1</v>
      </c>
      <c r="AW28" s="233"/>
      <c r="AX28" s="233"/>
      <c r="AY28" s="221">
        <f t="shared" si="10"/>
        <v>0</v>
      </c>
      <c r="AZ28" s="205">
        <f t="shared" si="16"/>
        <v>0</v>
      </c>
      <c r="BA28" s="235">
        <v>0</v>
      </c>
      <c r="BB28" s="205">
        <f t="shared" si="11"/>
        <v>0</v>
      </c>
      <c r="BC28" s="205" t="str">
        <f t="shared" si="12"/>
        <v>geen actie</v>
      </c>
      <c r="BD28" s="201">
        <v>29</v>
      </c>
    </row>
    <row r="29" spans="1:56" s="268" customFormat="1" ht="16.2" customHeight="1" x14ac:dyDescent="0.3">
      <c r="A29" s="201">
        <v>30</v>
      </c>
      <c r="B29" s="201" t="str">
        <f t="shared" si="0"/>
        <v>v</v>
      </c>
      <c r="C29" s="256"/>
      <c r="D29" s="392"/>
      <c r="E29" s="205"/>
      <c r="F29" s="205"/>
      <c r="G29" s="205">
        <f t="shared" si="13"/>
        <v>0</v>
      </c>
      <c r="H29" s="205"/>
      <c r="I29" s="339">
        <f t="shared" si="14"/>
        <v>2019</v>
      </c>
      <c r="J29" s="230">
        <f t="shared" si="15"/>
        <v>0</v>
      </c>
      <c r="K29" s="217"/>
      <c r="L29" s="233">
        <v>1</v>
      </c>
      <c r="M29" s="233"/>
      <c r="N29" s="233"/>
      <c r="O29" s="221">
        <f t="shared" si="1"/>
        <v>0</v>
      </c>
      <c r="P29" s="233">
        <v>1</v>
      </c>
      <c r="Q29" s="233"/>
      <c r="R29" s="233"/>
      <c r="S29" s="221">
        <f t="shared" si="2"/>
        <v>0</v>
      </c>
      <c r="T29" s="233">
        <v>1</v>
      </c>
      <c r="U29" s="233"/>
      <c r="V29" s="233"/>
      <c r="W29" s="221">
        <f t="shared" si="3"/>
        <v>0</v>
      </c>
      <c r="X29" s="233">
        <v>1</v>
      </c>
      <c r="Y29" s="233"/>
      <c r="Z29" s="233"/>
      <c r="AA29" s="221">
        <f t="shared" si="4"/>
        <v>0</v>
      </c>
      <c r="AB29" s="233">
        <v>1</v>
      </c>
      <c r="AC29" s="233"/>
      <c r="AD29" s="233"/>
      <c r="AE29" s="221">
        <f t="shared" si="5"/>
        <v>0</v>
      </c>
      <c r="AF29" s="233">
        <v>1</v>
      </c>
      <c r="AG29" s="233"/>
      <c r="AH29" s="233"/>
      <c r="AI29" s="221">
        <f t="shared" si="6"/>
        <v>0</v>
      </c>
      <c r="AJ29" s="233">
        <v>1</v>
      </c>
      <c r="AK29" s="233"/>
      <c r="AL29" s="233"/>
      <c r="AM29" s="221">
        <f t="shared" si="7"/>
        <v>0</v>
      </c>
      <c r="AN29" s="233">
        <v>1</v>
      </c>
      <c r="AO29" s="233"/>
      <c r="AP29" s="233"/>
      <c r="AQ29" s="221">
        <f t="shared" si="8"/>
        <v>0</v>
      </c>
      <c r="AR29" s="233">
        <v>1</v>
      </c>
      <c r="AS29" s="233"/>
      <c r="AT29" s="233"/>
      <c r="AU29" s="221">
        <f t="shared" si="9"/>
        <v>0</v>
      </c>
      <c r="AV29" s="233">
        <v>1</v>
      </c>
      <c r="AW29" s="233"/>
      <c r="AX29" s="233"/>
      <c r="AY29" s="221">
        <f t="shared" si="10"/>
        <v>0</v>
      </c>
      <c r="AZ29" s="205">
        <f t="shared" si="16"/>
        <v>0</v>
      </c>
      <c r="BA29" s="235">
        <v>0</v>
      </c>
      <c r="BB29" s="205">
        <f t="shared" si="11"/>
        <v>0</v>
      </c>
      <c r="BC29" s="205" t="str">
        <f t="shared" si="12"/>
        <v>geen actie</v>
      </c>
      <c r="BD29" s="201">
        <v>30</v>
      </c>
    </row>
    <row r="30" spans="1:56" s="268" customFormat="1" x14ac:dyDescent="0.3">
      <c r="A30" s="201">
        <v>31</v>
      </c>
      <c r="B30" s="201" t="str">
        <f t="shared" si="0"/>
        <v>v</v>
      </c>
      <c r="C30" s="256"/>
      <c r="D30" s="392"/>
      <c r="E30" s="205"/>
      <c r="F30" s="205"/>
      <c r="G30" s="205">
        <f t="shared" si="13"/>
        <v>0</v>
      </c>
      <c r="H30" s="205"/>
      <c r="I30" s="339">
        <f t="shared" si="14"/>
        <v>2019</v>
      </c>
      <c r="J30" s="230">
        <f t="shared" si="15"/>
        <v>0</v>
      </c>
      <c r="K30" s="217"/>
      <c r="L30" s="233">
        <v>1</v>
      </c>
      <c r="M30" s="233"/>
      <c r="N30" s="233"/>
      <c r="O30" s="221">
        <f t="shared" si="1"/>
        <v>0</v>
      </c>
      <c r="P30" s="233">
        <v>1</v>
      </c>
      <c r="Q30" s="233"/>
      <c r="R30" s="233"/>
      <c r="S30" s="221">
        <f t="shared" si="2"/>
        <v>0</v>
      </c>
      <c r="T30" s="233">
        <v>1</v>
      </c>
      <c r="U30" s="233"/>
      <c r="V30" s="233"/>
      <c r="W30" s="221">
        <f t="shared" si="3"/>
        <v>0</v>
      </c>
      <c r="X30" s="233">
        <v>1</v>
      </c>
      <c r="Y30" s="233"/>
      <c r="Z30" s="233"/>
      <c r="AA30" s="221">
        <f t="shared" si="4"/>
        <v>0</v>
      </c>
      <c r="AB30" s="233">
        <v>1</v>
      </c>
      <c r="AC30" s="233"/>
      <c r="AD30" s="233"/>
      <c r="AE30" s="221">
        <f t="shared" si="5"/>
        <v>0</v>
      </c>
      <c r="AF30" s="233">
        <v>1</v>
      </c>
      <c r="AG30" s="233"/>
      <c r="AH30" s="233"/>
      <c r="AI30" s="221">
        <f t="shared" si="6"/>
        <v>0</v>
      </c>
      <c r="AJ30" s="233">
        <v>1</v>
      </c>
      <c r="AK30" s="233"/>
      <c r="AL30" s="233"/>
      <c r="AM30" s="221">
        <f t="shared" si="7"/>
        <v>0</v>
      </c>
      <c r="AN30" s="233">
        <v>1</v>
      </c>
      <c r="AO30" s="233"/>
      <c r="AP30" s="233"/>
      <c r="AQ30" s="221">
        <f t="shared" si="8"/>
        <v>0</v>
      </c>
      <c r="AR30" s="233">
        <v>1</v>
      </c>
      <c r="AS30" s="233"/>
      <c r="AT30" s="233"/>
      <c r="AU30" s="221">
        <f t="shared" si="9"/>
        <v>0</v>
      </c>
      <c r="AV30" s="233">
        <v>1</v>
      </c>
      <c r="AW30" s="233"/>
      <c r="AX30" s="233"/>
      <c r="AY30" s="221">
        <f t="shared" si="10"/>
        <v>0</v>
      </c>
      <c r="AZ30" s="205">
        <f t="shared" si="16"/>
        <v>0</v>
      </c>
      <c r="BA30" s="235">
        <v>0</v>
      </c>
      <c r="BB30" s="205">
        <f t="shared" si="11"/>
        <v>0</v>
      </c>
      <c r="BC30" s="205" t="str">
        <f t="shared" si="12"/>
        <v>geen actie</v>
      </c>
      <c r="BD30" s="201">
        <v>31</v>
      </c>
    </row>
    <row r="31" spans="1:56" s="268" customFormat="1" ht="16.2" customHeight="1" x14ac:dyDescent="0.3">
      <c r="A31" s="201">
        <v>32</v>
      </c>
      <c r="B31" s="201" t="str">
        <f t="shared" si="0"/>
        <v>v</v>
      </c>
      <c r="C31" s="256"/>
      <c r="D31" s="392"/>
      <c r="E31" s="205"/>
      <c r="F31" s="205"/>
      <c r="G31" s="205">
        <f t="shared" si="13"/>
        <v>0</v>
      </c>
      <c r="H31" s="205"/>
      <c r="I31" s="339">
        <f t="shared" si="14"/>
        <v>2019</v>
      </c>
      <c r="J31" s="230">
        <f t="shared" si="15"/>
        <v>0</v>
      </c>
      <c r="K31" s="217"/>
      <c r="L31" s="233">
        <v>1</v>
      </c>
      <c r="M31" s="233"/>
      <c r="N31" s="233"/>
      <c r="O31" s="221">
        <f t="shared" si="1"/>
        <v>0</v>
      </c>
      <c r="P31" s="233">
        <v>1</v>
      </c>
      <c r="Q31" s="233"/>
      <c r="R31" s="233"/>
      <c r="S31" s="221">
        <f t="shared" si="2"/>
        <v>0</v>
      </c>
      <c r="T31" s="233">
        <v>1</v>
      </c>
      <c r="U31" s="233"/>
      <c r="V31" s="233"/>
      <c r="W31" s="221">
        <f t="shared" si="3"/>
        <v>0</v>
      </c>
      <c r="X31" s="233">
        <v>1</v>
      </c>
      <c r="Y31" s="233"/>
      <c r="Z31" s="233"/>
      <c r="AA31" s="221">
        <f t="shared" si="4"/>
        <v>0</v>
      </c>
      <c r="AB31" s="233">
        <v>1</v>
      </c>
      <c r="AC31" s="233"/>
      <c r="AD31" s="233"/>
      <c r="AE31" s="221">
        <f t="shared" si="5"/>
        <v>0</v>
      </c>
      <c r="AF31" s="233">
        <v>1</v>
      </c>
      <c r="AG31" s="233"/>
      <c r="AH31" s="233"/>
      <c r="AI31" s="221">
        <f t="shared" si="6"/>
        <v>0</v>
      </c>
      <c r="AJ31" s="233">
        <v>1</v>
      </c>
      <c r="AK31" s="233"/>
      <c r="AL31" s="233"/>
      <c r="AM31" s="221">
        <f t="shared" si="7"/>
        <v>0</v>
      </c>
      <c r="AN31" s="233">
        <v>1</v>
      </c>
      <c r="AO31" s="233"/>
      <c r="AP31" s="233"/>
      <c r="AQ31" s="221">
        <f t="shared" si="8"/>
        <v>0</v>
      </c>
      <c r="AR31" s="233">
        <v>1</v>
      </c>
      <c r="AS31" s="233"/>
      <c r="AT31" s="233"/>
      <c r="AU31" s="221">
        <f t="shared" si="9"/>
        <v>0</v>
      </c>
      <c r="AV31" s="233">
        <v>1</v>
      </c>
      <c r="AW31" s="233"/>
      <c r="AX31" s="233"/>
      <c r="AY31" s="221">
        <f t="shared" si="10"/>
        <v>0</v>
      </c>
      <c r="AZ31" s="205">
        <f t="shared" si="16"/>
        <v>0</v>
      </c>
      <c r="BA31" s="235">
        <v>0</v>
      </c>
      <c r="BB31" s="205">
        <f t="shared" si="11"/>
        <v>0</v>
      </c>
      <c r="BC31" s="205" t="str">
        <f t="shared" si="12"/>
        <v>geen actie</v>
      </c>
      <c r="BD31" s="201">
        <v>32</v>
      </c>
    </row>
    <row r="32" spans="1:56" s="268" customFormat="1" x14ac:dyDescent="0.3">
      <c r="A32" s="201">
        <v>33</v>
      </c>
      <c r="B32" s="201" t="str">
        <f t="shared" si="0"/>
        <v>v</v>
      </c>
      <c r="C32" s="256"/>
      <c r="D32" s="392"/>
      <c r="E32" s="205"/>
      <c r="F32" s="205"/>
      <c r="G32" s="205">
        <f t="shared" si="13"/>
        <v>0</v>
      </c>
      <c r="H32" s="205"/>
      <c r="I32" s="339">
        <f t="shared" si="14"/>
        <v>2019</v>
      </c>
      <c r="J32" s="230">
        <f t="shared" si="15"/>
        <v>0</v>
      </c>
      <c r="K32" s="217"/>
      <c r="L32" s="233">
        <v>1</v>
      </c>
      <c r="M32" s="233"/>
      <c r="N32" s="233"/>
      <c r="O32" s="221">
        <f t="shared" si="1"/>
        <v>0</v>
      </c>
      <c r="P32" s="233">
        <v>1</v>
      </c>
      <c r="Q32" s="233"/>
      <c r="R32" s="233"/>
      <c r="S32" s="221">
        <f t="shared" si="2"/>
        <v>0</v>
      </c>
      <c r="T32" s="233">
        <v>1</v>
      </c>
      <c r="U32" s="233"/>
      <c r="V32" s="233"/>
      <c r="W32" s="221">
        <f t="shared" si="3"/>
        <v>0</v>
      </c>
      <c r="X32" s="233">
        <v>1</v>
      </c>
      <c r="Y32" s="233"/>
      <c r="Z32" s="233"/>
      <c r="AA32" s="221">
        <f t="shared" si="4"/>
        <v>0</v>
      </c>
      <c r="AB32" s="233">
        <v>1</v>
      </c>
      <c r="AC32" s="233"/>
      <c r="AD32" s="233"/>
      <c r="AE32" s="221">
        <f t="shared" si="5"/>
        <v>0</v>
      </c>
      <c r="AF32" s="233">
        <v>1</v>
      </c>
      <c r="AG32" s="233"/>
      <c r="AH32" s="233"/>
      <c r="AI32" s="221">
        <f t="shared" si="6"/>
        <v>0</v>
      </c>
      <c r="AJ32" s="233">
        <v>1</v>
      </c>
      <c r="AK32" s="233"/>
      <c r="AL32" s="233"/>
      <c r="AM32" s="221">
        <f t="shared" si="7"/>
        <v>0</v>
      </c>
      <c r="AN32" s="233">
        <v>1</v>
      </c>
      <c r="AO32" s="233"/>
      <c r="AP32" s="233"/>
      <c r="AQ32" s="221">
        <f t="shared" si="8"/>
        <v>0</v>
      </c>
      <c r="AR32" s="233">
        <v>1</v>
      </c>
      <c r="AS32" s="233"/>
      <c r="AT32" s="233"/>
      <c r="AU32" s="221">
        <f t="shared" si="9"/>
        <v>0</v>
      </c>
      <c r="AV32" s="233">
        <v>1</v>
      </c>
      <c r="AW32" s="233"/>
      <c r="AX32" s="233"/>
      <c r="AY32" s="221">
        <f t="shared" si="10"/>
        <v>0</v>
      </c>
      <c r="AZ32" s="205">
        <f t="shared" si="16"/>
        <v>0</v>
      </c>
      <c r="BA32" s="235">
        <v>0</v>
      </c>
      <c r="BB32" s="205">
        <f t="shared" si="11"/>
        <v>0</v>
      </c>
      <c r="BC32" s="205" t="str">
        <f t="shared" si="12"/>
        <v>geen actie</v>
      </c>
      <c r="BD32" s="201">
        <v>33</v>
      </c>
    </row>
    <row r="33" spans="1:56" s="268" customFormat="1" ht="14.25" customHeight="1" x14ac:dyDescent="0.3">
      <c r="A33" s="201">
        <v>34</v>
      </c>
      <c r="B33" s="201" t="str">
        <f t="shared" si="0"/>
        <v>v</v>
      </c>
      <c r="C33" s="256"/>
      <c r="D33" s="392"/>
      <c r="E33" s="205"/>
      <c r="F33" s="205"/>
      <c r="G33" s="205">
        <f t="shared" si="13"/>
        <v>0</v>
      </c>
      <c r="H33" s="205"/>
      <c r="I33" s="339">
        <f t="shared" si="14"/>
        <v>2019</v>
      </c>
      <c r="J33" s="230">
        <f t="shared" si="15"/>
        <v>0</v>
      </c>
      <c r="K33" s="217"/>
      <c r="L33" s="233">
        <v>1</v>
      </c>
      <c r="M33" s="233"/>
      <c r="N33" s="233"/>
      <c r="O33" s="221">
        <f t="shared" si="1"/>
        <v>0</v>
      </c>
      <c r="P33" s="233">
        <v>1</v>
      </c>
      <c r="Q33" s="233"/>
      <c r="R33" s="233"/>
      <c r="S33" s="221">
        <f t="shared" si="2"/>
        <v>0</v>
      </c>
      <c r="T33" s="233">
        <v>1</v>
      </c>
      <c r="U33" s="233"/>
      <c r="V33" s="233"/>
      <c r="W33" s="221">
        <f t="shared" si="3"/>
        <v>0</v>
      </c>
      <c r="X33" s="233">
        <v>1</v>
      </c>
      <c r="Y33" s="233"/>
      <c r="Z33" s="233"/>
      <c r="AA33" s="221">
        <f t="shared" si="4"/>
        <v>0</v>
      </c>
      <c r="AB33" s="233">
        <v>1</v>
      </c>
      <c r="AC33" s="233"/>
      <c r="AD33" s="233"/>
      <c r="AE33" s="221">
        <f t="shared" si="5"/>
        <v>0</v>
      </c>
      <c r="AF33" s="233">
        <v>1</v>
      </c>
      <c r="AG33" s="233"/>
      <c r="AH33" s="233"/>
      <c r="AI33" s="221">
        <f t="shared" si="6"/>
        <v>0</v>
      </c>
      <c r="AJ33" s="233">
        <v>1</v>
      </c>
      <c r="AK33" s="233"/>
      <c r="AL33" s="233"/>
      <c r="AM33" s="221">
        <f t="shared" si="7"/>
        <v>0</v>
      </c>
      <c r="AN33" s="233">
        <v>1</v>
      </c>
      <c r="AO33" s="233"/>
      <c r="AP33" s="233"/>
      <c r="AQ33" s="221">
        <f t="shared" si="8"/>
        <v>0</v>
      </c>
      <c r="AR33" s="233">
        <v>1</v>
      </c>
      <c r="AS33" s="233"/>
      <c r="AT33" s="233"/>
      <c r="AU33" s="221">
        <f t="shared" si="9"/>
        <v>0</v>
      </c>
      <c r="AV33" s="233">
        <v>1</v>
      </c>
      <c r="AW33" s="233"/>
      <c r="AX33" s="233"/>
      <c r="AY33" s="221">
        <f t="shared" si="10"/>
        <v>0</v>
      </c>
      <c r="AZ33" s="205">
        <f t="shared" si="16"/>
        <v>0</v>
      </c>
      <c r="BA33" s="235">
        <v>0</v>
      </c>
      <c r="BB33" s="205">
        <f t="shared" si="11"/>
        <v>0</v>
      </c>
      <c r="BC33" s="205" t="str">
        <f t="shared" si="12"/>
        <v>geen actie</v>
      </c>
      <c r="BD33" s="201">
        <v>34</v>
      </c>
    </row>
    <row r="34" spans="1:56" s="268" customFormat="1" ht="16.2" customHeight="1" x14ac:dyDescent="0.3">
      <c r="A34" s="201">
        <v>35</v>
      </c>
      <c r="B34" s="201" t="str">
        <f t="shared" ref="B34:B65" si="17">IF(A34=BD34,"v","x")</f>
        <v>v</v>
      </c>
      <c r="C34" s="256"/>
      <c r="D34" s="392"/>
      <c r="E34" s="205"/>
      <c r="F34" s="205"/>
      <c r="G34" s="205">
        <f t="shared" si="13"/>
        <v>0</v>
      </c>
      <c r="H34" s="205"/>
      <c r="I34" s="339">
        <f t="shared" si="14"/>
        <v>2019</v>
      </c>
      <c r="J34" s="230">
        <f t="shared" si="15"/>
        <v>0</v>
      </c>
      <c r="K34" s="217"/>
      <c r="L34" s="233">
        <v>1</v>
      </c>
      <c r="M34" s="233"/>
      <c r="N34" s="233"/>
      <c r="O34" s="221">
        <f t="shared" ref="O34:O65" si="18">SUM(M34*10+N34)/L34*10</f>
        <v>0</v>
      </c>
      <c r="P34" s="233">
        <v>1</v>
      </c>
      <c r="Q34" s="233"/>
      <c r="R34" s="233"/>
      <c r="S34" s="221">
        <f t="shared" ref="S34:S65" si="19">SUM(Q34*10+R34)/P34*10</f>
        <v>0</v>
      </c>
      <c r="T34" s="233">
        <v>1</v>
      </c>
      <c r="U34" s="233"/>
      <c r="V34" s="233"/>
      <c r="W34" s="221">
        <f t="shared" ref="W34:W65" si="20">SUM(U34*10+V34)/T34*10</f>
        <v>0</v>
      </c>
      <c r="X34" s="233">
        <v>1</v>
      </c>
      <c r="Y34" s="233"/>
      <c r="Z34" s="233"/>
      <c r="AA34" s="221">
        <f t="shared" ref="AA34:AA65" si="21">SUM(Y34*10+Z34)/X34*10</f>
        <v>0</v>
      </c>
      <c r="AB34" s="233">
        <v>1</v>
      </c>
      <c r="AC34" s="233"/>
      <c r="AD34" s="233"/>
      <c r="AE34" s="221">
        <f t="shared" ref="AE34:AE65" si="22">SUM(AC34*10+AD34)/AB34*10</f>
        <v>0</v>
      </c>
      <c r="AF34" s="233">
        <v>1</v>
      </c>
      <c r="AG34" s="233"/>
      <c r="AH34" s="233"/>
      <c r="AI34" s="221">
        <f t="shared" ref="AI34:AI65" si="23">SUM(AG34*10+AH34)/AF34*10</f>
        <v>0</v>
      </c>
      <c r="AJ34" s="233">
        <v>1</v>
      </c>
      <c r="AK34" s="233"/>
      <c r="AL34" s="233"/>
      <c r="AM34" s="221">
        <f t="shared" ref="AM34:AM65" si="24">SUM(AK34*10+AL34)/AJ34*10</f>
        <v>0</v>
      </c>
      <c r="AN34" s="233">
        <v>1</v>
      </c>
      <c r="AO34" s="233"/>
      <c r="AP34" s="233"/>
      <c r="AQ34" s="221">
        <f t="shared" ref="AQ34:AQ65" si="25">SUM(AO34*10+AP34)/AN34*10</f>
        <v>0</v>
      </c>
      <c r="AR34" s="233">
        <v>1</v>
      </c>
      <c r="AS34" s="233"/>
      <c r="AT34" s="233"/>
      <c r="AU34" s="221">
        <f t="shared" ref="AU34:AU65" si="26">SUM(AS34*10+AT34)/AR34*10</f>
        <v>0</v>
      </c>
      <c r="AV34" s="233">
        <v>1</v>
      </c>
      <c r="AW34" s="233"/>
      <c r="AX34" s="233"/>
      <c r="AY34" s="221">
        <f t="shared" ref="AY34:AY65" si="27">SUM(AW34*10+AX34)/AV34*10</f>
        <v>0</v>
      </c>
      <c r="AZ34" s="205">
        <f t="shared" si="16"/>
        <v>0</v>
      </c>
      <c r="BA34" s="235">
        <v>0</v>
      </c>
      <c r="BB34" s="205">
        <f t="shared" ref="BB34:BB65" si="28">AZ34-BA34</f>
        <v>0</v>
      </c>
      <c r="BC34" s="205" t="str">
        <f t="shared" ref="BC34:BC65" si="29">IF(BB34=0,"geen actie",CONCATENATE("diploma uitschrijven: ",AZ34," punten"))</f>
        <v>geen actie</v>
      </c>
      <c r="BD34" s="201">
        <v>35</v>
      </c>
    </row>
    <row r="35" spans="1:56" s="268" customFormat="1" ht="15.75" customHeight="1" x14ac:dyDescent="0.3">
      <c r="A35" s="201">
        <v>36</v>
      </c>
      <c r="B35" s="201" t="str">
        <f t="shared" si="17"/>
        <v>v</v>
      </c>
      <c r="C35" s="256"/>
      <c r="D35" s="392"/>
      <c r="E35" s="205"/>
      <c r="F35" s="205"/>
      <c r="G35" s="205">
        <f t="shared" si="13"/>
        <v>0</v>
      </c>
      <c r="H35" s="205"/>
      <c r="I35" s="339">
        <f t="shared" si="14"/>
        <v>2019</v>
      </c>
      <c r="J35" s="230">
        <f t="shared" si="15"/>
        <v>0</v>
      </c>
      <c r="K35" s="217"/>
      <c r="L35" s="233">
        <v>1</v>
      </c>
      <c r="M35" s="233"/>
      <c r="N35" s="233"/>
      <c r="O35" s="221">
        <f t="shared" si="18"/>
        <v>0</v>
      </c>
      <c r="P35" s="233">
        <v>1</v>
      </c>
      <c r="Q35" s="233"/>
      <c r="R35" s="233"/>
      <c r="S35" s="221">
        <f t="shared" si="19"/>
        <v>0</v>
      </c>
      <c r="T35" s="233">
        <v>1</v>
      </c>
      <c r="U35" s="233"/>
      <c r="V35" s="233"/>
      <c r="W35" s="221">
        <f t="shared" si="20"/>
        <v>0</v>
      </c>
      <c r="X35" s="233">
        <v>1</v>
      </c>
      <c r="Y35" s="233"/>
      <c r="Z35" s="233"/>
      <c r="AA35" s="221">
        <f t="shared" si="21"/>
        <v>0</v>
      </c>
      <c r="AB35" s="233">
        <v>1</v>
      </c>
      <c r="AC35" s="233"/>
      <c r="AD35" s="233"/>
      <c r="AE35" s="221">
        <f t="shared" si="22"/>
        <v>0</v>
      </c>
      <c r="AF35" s="233">
        <v>1</v>
      </c>
      <c r="AG35" s="233"/>
      <c r="AH35" s="233"/>
      <c r="AI35" s="221">
        <f t="shared" si="23"/>
        <v>0</v>
      </c>
      <c r="AJ35" s="233">
        <v>1</v>
      </c>
      <c r="AK35" s="233"/>
      <c r="AL35" s="233"/>
      <c r="AM35" s="221">
        <f t="shared" si="24"/>
        <v>0</v>
      </c>
      <c r="AN35" s="233">
        <v>1</v>
      </c>
      <c r="AO35" s="233"/>
      <c r="AP35" s="233"/>
      <c r="AQ35" s="221">
        <f t="shared" si="25"/>
        <v>0</v>
      </c>
      <c r="AR35" s="233">
        <v>1</v>
      </c>
      <c r="AS35" s="233"/>
      <c r="AT35" s="233"/>
      <c r="AU35" s="221">
        <f t="shared" si="26"/>
        <v>0</v>
      </c>
      <c r="AV35" s="233">
        <v>1</v>
      </c>
      <c r="AW35" s="233"/>
      <c r="AX35" s="233"/>
      <c r="AY35" s="221">
        <f t="shared" si="27"/>
        <v>0</v>
      </c>
      <c r="AZ35" s="205">
        <f t="shared" si="16"/>
        <v>0</v>
      </c>
      <c r="BA35" s="235">
        <v>0</v>
      </c>
      <c r="BB35" s="205">
        <f t="shared" si="28"/>
        <v>0</v>
      </c>
      <c r="BC35" s="205" t="str">
        <f t="shared" si="29"/>
        <v>geen actie</v>
      </c>
      <c r="BD35" s="201">
        <v>36</v>
      </c>
    </row>
    <row r="36" spans="1:56" s="268" customFormat="1" ht="14.25" customHeight="1" x14ac:dyDescent="0.3">
      <c r="A36" s="201">
        <v>37</v>
      </c>
      <c r="B36" s="201" t="str">
        <f t="shared" si="17"/>
        <v>v</v>
      </c>
      <c r="C36" s="256"/>
      <c r="D36" s="392"/>
      <c r="E36" s="205"/>
      <c r="F36" s="205"/>
      <c r="G36" s="205">
        <f t="shared" si="13"/>
        <v>0</v>
      </c>
      <c r="H36" s="205"/>
      <c r="I36" s="339">
        <f t="shared" si="14"/>
        <v>2019</v>
      </c>
      <c r="J36" s="230">
        <f t="shared" si="15"/>
        <v>0</v>
      </c>
      <c r="K36" s="217"/>
      <c r="L36" s="233">
        <v>1</v>
      </c>
      <c r="M36" s="233"/>
      <c r="N36" s="233"/>
      <c r="O36" s="221">
        <f t="shared" si="18"/>
        <v>0</v>
      </c>
      <c r="P36" s="233">
        <v>1</v>
      </c>
      <c r="Q36" s="233"/>
      <c r="R36" s="233"/>
      <c r="S36" s="221">
        <f t="shared" si="19"/>
        <v>0</v>
      </c>
      <c r="T36" s="233">
        <v>1</v>
      </c>
      <c r="U36" s="233"/>
      <c r="V36" s="233"/>
      <c r="W36" s="221">
        <f t="shared" si="20"/>
        <v>0</v>
      </c>
      <c r="X36" s="233">
        <v>1</v>
      </c>
      <c r="Y36" s="233"/>
      <c r="Z36" s="233"/>
      <c r="AA36" s="221">
        <f t="shared" si="21"/>
        <v>0</v>
      </c>
      <c r="AB36" s="233">
        <v>1</v>
      </c>
      <c r="AC36" s="233"/>
      <c r="AD36" s="233"/>
      <c r="AE36" s="221">
        <f t="shared" si="22"/>
        <v>0</v>
      </c>
      <c r="AF36" s="233">
        <v>1</v>
      </c>
      <c r="AG36" s="233"/>
      <c r="AH36" s="233"/>
      <c r="AI36" s="221">
        <f t="shared" si="23"/>
        <v>0</v>
      </c>
      <c r="AJ36" s="233">
        <v>1</v>
      </c>
      <c r="AK36" s="233"/>
      <c r="AL36" s="233"/>
      <c r="AM36" s="221">
        <f t="shared" si="24"/>
        <v>0</v>
      </c>
      <c r="AN36" s="233">
        <v>1</v>
      </c>
      <c r="AO36" s="233"/>
      <c r="AP36" s="233"/>
      <c r="AQ36" s="221">
        <f t="shared" si="25"/>
        <v>0</v>
      </c>
      <c r="AR36" s="233">
        <v>1</v>
      </c>
      <c r="AS36" s="233"/>
      <c r="AT36" s="233"/>
      <c r="AU36" s="221">
        <f t="shared" si="26"/>
        <v>0</v>
      </c>
      <c r="AV36" s="233">
        <v>1</v>
      </c>
      <c r="AW36" s="233"/>
      <c r="AX36" s="233"/>
      <c r="AY36" s="221">
        <f t="shared" si="27"/>
        <v>0</v>
      </c>
      <c r="AZ36" s="205">
        <f t="shared" si="16"/>
        <v>0</v>
      </c>
      <c r="BA36" s="235">
        <v>0</v>
      </c>
      <c r="BB36" s="205">
        <f t="shared" si="28"/>
        <v>0</v>
      </c>
      <c r="BC36" s="205" t="str">
        <f t="shared" si="29"/>
        <v>geen actie</v>
      </c>
      <c r="BD36" s="201">
        <v>37</v>
      </c>
    </row>
    <row r="37" spans="1:56" s="268" customFormat="1" ht="15.45" customHeight="1" x14ac:dyDescent="0.3">
      <c r="A37" s="201">
        <v>38</v>
      </c>
      <c r="B37" s="201" t="str">
        <f t="shared" si="17"/>
        <v>v</v>
      </c>
      <c r="C37" s="256"/>
      <c r="D37" s="392"/>
      <c r="E37" s="205"/>
      <c r="F37" s="205"/>
      <c r="G37" s="205">
        <f t="shared" si="13"/>
        <v>0</v>
      </c>
      <c r="H37" s="205"/>
      <c r="I37" s="339">
        <f t="shared" si="14"/>
        <v>2019</v>
      </c>
      <c r="J37" s="230">
        <f t="shared" si="15"/>
        <v>0</v>
      </c>
      <c r="K37" s="217"/>
      <c r="L37" s="233">
        <v>1</v>
      </c>
      <c r="M37" s="233"/>
      <c r="N37" s="233"/>
      <c r="O37" s="221">
        <f t="shared" si="18"/>
        <v>0</v>
      </c>
      <c r="P37" s="233">
        <v>1</v>
      </c>
      <c r="Q37" s="233"/>
      <c r="R37" s="233"/>
      <c r="S37" s="221">
        <f t="shared" si="19"/>
        <v>0</v>
      </c>
      <c r="T37" s="233">
        <v>1</v>
      </c>
      <c r="U37" s="233"/>
      <c r="V37" s="233"/>
      <c r="W37" s="221">
        <f t="shared" si="20"/>
        <v>0</v>
      </c>
      <c r="X37" s="233">
        <v>1</v>
      </c>
      <c r="Y37" s="233"/>
      <c r="Z37" s="233"/>
      <c r="AA37" s="221">
        <f t="shared" si="21"/>
        <v>0</v>
      </c>
      <c r="AB37" s="233">
        <v>1</v>
      </c>
      <c r="AC37" s="233"/>
      <c r="AD37" s="233"/>
      <c r="AE37" s="221">
        <f t="shared" si="22"/>
        <v>0</v>
      </c>
      <c r="AF37" s="233">
        <v>1</v>
      </c>
      <c r="AG37" s="233"/>
      <c r="AH37" s="233"/>
      <c r="AI37" s="221">
        <f t="shared" si="23"/>
        <v>0</v>
      </c>
      <c r="AJ37" s="233">
        <v>1</v>
      </c>
      <c r="AK37" s="233"/>
      <c r="AL37" s="233"/>
      <c r="AM37" s="221">
        <f t="shared" si="24"/>
        <v>0</v>
      </c>
      <c r="AN37" s="233">
        <v>1</v>
      </c>
      <c r="AO37" s="233"/>
      <c r="AP37" s="233"/>
      <c r="AQ37" s="221">
        <f t="shared" si="25"/>
        <v>0</v>
      </c>
      <c r="AR37" s="233">
        <v>1</v>
      </c>
      <c r="AS37" s="233"/>
      <c r="AT37" s="233"/>
      <c r="AU37" s="221">
        <f t="shared" si="26"/>
        <v>0</v>
      </c>
      <c r="AV37" s="233">
        <v>1</v>
      </c>
      <c r="AW37" s="233"/>
      <c r="AX37" s="233"/>
      <c r="AY37" s="221">
        <f t="shared" si="27"/>
        <v>0</v>
      </c>
      <c r="AZ37" s="205">
        <f t="shared" si="16"/>
        <v>0</v>
      </c>
      <c r="BA37" s="235">
        <v>0</v>
      </c>
      <c r="BB37" s="205">
        <f t="shared" si="28"/>
        <v>0</v>
      </c>
      <c r="BC37" s="205" t="str">
        <f t="shared" si="29"/>
        <v>geen actie</v>
      </c>
      <c r="BD37" s="201">
        <v>38</v>
      </c>
    </row>
    <row r="38" spans="1:56" s="268" customFormat="1" x14ac:dyDescent="0.3">
      <c r="A38" s="201">
        <v>39</v>
      </c>
      <c r="B38" s="201" t="str">
        <f t="shared" si="17"/>
        <v>v</v>
      </c>
      <c r="C38" s="256"/>
      <c r="D38" s="392"/>
      <c r="E38" s="205"/>
      <c r="F38" s="205"/>
      <c r="G38" s="205">
        <f t="shared" ref="G38:G69" si="30">SUM(K38+O38+S38+W38+AA38+AE38+AI38+AM38+AQ38+AU38+AY38)</f>
        <v>0</v>
      </c>
      <c r="H38" s="205"/>
      <c r="I38" s="339">
        <f t="shared" ref="I38:I69" si="31">2019-H38</f>
        <v>2019</v>
      </c>
      <c r="J38" s="230">
        <f t="shared" ref="J38:J69" si="32">G38-K38</f>
        <v>0</v>
      </c>
      <c r="K38" s="217"/>
      <c r="L38" s="233">
        <v>1</v>
      </c>
      <c r="M38" s="233"/>
      <c r="N38" s="233"/>
      <c r="O38" s="221">
        <f t="shared" si="18"/>
        <v>0</v>
      </c>
      <c r="P38" s="233">
        <v>1</v>
      </c>
      <c r="Q38" s="233"/>
      <c r="R38" s="233"/>
      <c r="S38" s="221">
        <f t="shared" si="19"/>
        <v>0</v>
      </c>
      <c r="T38" s="233">
        <v>1</v>
      </c>
      <c r="U38" s="233"/>
      <c r="V38" s="233"/>
      <c r="W38" s="221">
        <f t="shared" si="20"/>
        <v>0</v>
      </c>
      <c r="X38" s="233">
        <v>1</v>
      </c>
      <c r="Y38" s="233"/>
      <c r="Z38" s="233"/>
      <c r="AA38" s="221">
        <f t="shared" si="21"/>
        <v>0</v>
      </c>
      <c r="AB38" s="233">
        <v>1</v>
      </c>
      <c r="AC38" s="233"/>
      <c r="AD38" s="233"/>
      <c r="AE38" s="221">
        <f t="shared" si="22"/>
        <v>0</v>
      </c>
      <c r="AF38" s="233">
        <v>1</v>
      </c>
      <c r="AG38" s="233"/>
      <c r="AH38" s="233"/>
      <c r="AI38" s="221">
        <f t="shared" si="23"/>
        <v>0</v>
      </c>
      <c r="AJ38" s="233">
        <v>1</v>
      </c>
      <c r="AK38" s="233"/>
      <c r="AL38" s="233"/>
      <c r="AM38" s="221">
        <f t="shared" si="24"/>
        <v>0</v>
      </c>
      <c r="AN38" s="233">
        <v>1</v>
      </c>
      <c r="AO38" s="233"/>
      <c r="AP38" s="233"/>
      <c r="AQ38" s="221">
        <f t="shared" si="25"/>
        <v>0</v>
      </c>
      <c r="AR38" s="233">
        <v>1</v>
      </c>
      <c r="AS38" s="233"/>
      <c r="AT38" s="233"/>
      <c r="AU38" s="221">
        <f t="shared" si="26"/>
        <v>0</v>
      </c>
      <c r="AV38" s="233">
        <v>1</v>
      </c>
      <c r="AW38" s="233"/>
      <c r="AX38" s="233"/>
      <c r="AY38" s="221">
        <f t="shared" si="27"/>
        <v>0</v>
      </c>
      <c r="AZ38" s="205">
        <f t="shared" ref="AZ38:AZ69" si="33">IF(G38&lt;250,0,IF(G38&lt;500,250,IF(G38&lt;750,"500",IF(G38&lt;1000,750,IF(G38&lt;1500,1000,IF(G38&lt;2000,1500,IF(G38&lt;2500,2000,IF(G38&lt;3000,2500,3000))))))))</f>
        <v>0</v>
      </c>
      <c r="BA38" s="235">
        <v>0</v>
      </c>
      <c r="BB38" s="205">
        <f t="shared" si="28"/>
        <v>0</v>
      </c>
      <c r="BC38" s="205" t="str">
        <f t="shared" si="29"/>
        <v>geen actie</v>
      </c>
      <c r="BD38" s="201">
        <v>39</v>
      </c>
    </row>
    <row r="39" spans="1:56" s="268" customFormat="1" ht="15.45" customHeight="1" x14ac:dyDescent="0.3">
      <c r="A39" s="201">
        <v>40</v>
      </c>
      <c r="B39" s="201" t="str">
        <f t="shared" si="17"/>
        <v>v</v>
      </c>
      <c r="C39" s="256"/>
      <c r="D39" s="392"/>
      <c r="E39" s="205"/>
      <c r="F39" s="205"/>
      <c r="G39" s="205">
        <f t="shared" si="30"/>
        <v>0</v>
      </c>
      <c r="H39" s="205"/>
      <c r="I39" s="339">
        <f t="shared" si="31"/>
        <v>2019</v>
      </c>
      <c r="J39" s="230">
        <f t="shared" si="32"/>
        <v>0</v>
      </c>
      <c r="K39" s="217"/>
      <c r="L39" s="233">
        <v>1</v>
      </c>
      <c r="M39" s="233"/>
      <c r="N39" s="233"/>
      <c r="O39" s="221">
        <f t="shared" si="18"/>
        <v>0</v>
      </c>
      <c r="P39" s="233">
        <v>1</v>
      </c>
      <c r="Q39" s="233"/>
      <c r="R39" s="233"/>
      <c r="S39" s="221">
        <f t="shared" si="19"/>
        <v>0</v>
      </c>
      <c r="T39" s="233">
        <v>1</v>
      </c>
      <c r="U39" s="233"/>
      <c r="V39" s="233"/>
      <c r="W39" s="221">
        <f t="shared" si="20"/>
        <v>0</v>
      </c>
      <c r="X39" s="233">
        <v>1</v>
      </c>
      <c r="Y39" s="233"/>
      <c r="Z39" s="233"/>
      <c r="AA39" s="221">
        <f t="shared" si="21"/>
        <v>0</v>
      </c>
      <c r="AB39" s="233">
        <v>1</v>
      </c>
      <c r="AC39" s="233"/>
      <c r="AD39" s="233"/>
      <c r="AE39" s="221">
        <f t="shared" si="22"/>
        <v>0</v>
      </c>
      <c r="AF39" s="233">
        <v>1</v>
      </c>
      <c r="AG39" s="233"/>
      <c r="AH39" s="233"/>
      <c r="AI39" s="221">
        <f t="shared" si="23"/>
        <v>0</v>
      </c>
      <c r="AJ39" s="233">
        <v>1</v>
      </c>
      <c r="AK39" s="233"/>
      <c r="AL39" s="233"/>
      <c r="AM39" s="221">
        <f t="shared" si="24"/>
        <v>0</v>
      </c>
      <c r="AN39" s="233">
        <v>1</v>
      </c>
      <c r="AO39" s="233"/>
      <c r="AP39" s="233"/>
      <c r="AQ39" s="221">
        <f t="shared" si="25"/>
        <v>0</v>
      </c>
      <c r="AR39" s="233">
        <v>1</v>
      </c>
      <c r="AS39" s="233"/>
      <c r="AT39" s="233"/>
      <c r="AU39" s="221">
        <f t="shared" si="26"/>
        <v>0</v>
      </c>
      <c r="AV39" s="233">
        <v>1</v>
      </c>
      <c r="AW39" s="233"/>
      <c r="AX39" s="233"/>
      <c r="AY39" s="221">
        <f t="shared" si="27"/>
        <v>0</v>
      </c>
      <c r="AZ39" s="205">
        <f t="shared" si="33"/>
        <v>0</v>
      </c>
      <c r="BA39" s="235">
        <v>0</v>
      </c>
      <c r="BB39" s="205">
        <f t="shared" si="28"/>
        <v>0</v>
      </c>
      <c r="BC39" s="205" t="str">
        <f t="shared" si="29"/>
        <v>geen actie</v>
      </c>
      <c r="BD39" s="201">
        <v>40</v>
      </c>
    </row>
    <row r="40" spans="1:56" s="268" customFormat="1" ht="16.2" customHeight="1" x14ac:dyDescent="0.3">
      <c r="A40" s="201">
        <v>41</v>
      </c>
      <c r="B40" s="201" t="str">
        <f t="shared" si="17"/>
        <v>v</v>
      </c>
      <c r="C40" s="256"/>
      <c r="D40" s="392"/>
      <c r="E40" s="205"/>
      <c r="F40" s="205"/>
      <c r="G40" s="205">
        <f t="shared" si="30"/>
        <v>0</v>
      </c>
      <c r="H40" s="205"/>
      <c r="I40" s="339">
        <f t="shared" si="31"/>
        <v>2019</v>
      </c>
      <c r="J40" s="230">
        <f t="shared" si="32"/>
        <v>0</v>
      </c>
      <c r="K40" s="217"/>
      <c r="L40" s="233">
        <v>1</v>
      </c>
      <c r="M40" s="233"/>
      <c r="N40" s="233"/>
      <c r="O40" s="221">
        <f t="shared" si="18"/>
        <v>0</v>
      </c>
      <c r="P40" s="233">
        <v>1</v>
      </c>
      <c r="Q40" s="233"/>
      <c r="R40" s="233"/>
      <c r="S40" s="221">
        <f t="shared" si="19"/>
        <v>0</v>
      </c>
      <c r="T40" s="233">
        <v>1</v>
      </c>
      <c r="U40" s="233"/>
      <c r="V40" s="233"/>
      <c r="W40" s="221">
        <f t="shared" si="20"/>
        <v>0</v>
      </c>
      <c r="X40" s="233">
        <v>1</v>
      </c>
      <c r="Y40" s="233"/>
      <c r="Z40" s="233"/>
      <c r="AA40" s="221">
        <f t="shared" si="21"/>
        <v>0</v>
      </c>
      <c r="AB40" s="233">
        <v>1</v>
      </c>
      <c r="AC40" s="233"/>
      <c r="AD40" s="233"/>
      <c r="AE40" s="221">
        <f t="shared" si="22"/>
        <v>0</v>
      </c>
      <c r="AF40" s="233">
        <v>1</v>
      </c>
      <c r="AG40" s="233"/>
      <c r="AH40" s="233"/>
      <c r="AI40" s="221">
        <f t="shared" si="23"/>
        <v>0</v>
      </c>
      <c r="AJ40" s="233">
        <v>1</v>
      </c>
      <c r="AK40" s="233"/>
      <c r="AL40" s="233"/>
      <c r="AM40" s="221">
        <f t="shared" si="24"/>
        <v>0</v>
      </c>
      <c r="AN40" s="233">
        <v>1</v>
      </c>
      <c r="AO40" s="233"/>
      <c r="AP40" s="233"/>
      <c r="AQ40" s="221">
        <f t="shared" si="25"/>
        <v>0</v>
      </c>
      <c r="AR40" s="233">
        <v>1</v>
      </c>
      <c r="AS40" s="233"/>
      <c r="AT40" s="233"/>
      <c r="AU40" s="221">
        <f t="shared" si="26"/>
        <v>0</v>
      </c>
      <c r="AV40" s="233">
        <v>1</v>
      </c>
      <c r="AW40" s="233"/>
      <c r="AX40" s="233"/>
      <c r="AY40" s="221">
        <f t="shared" si="27"/>
        <v>0</v>
      </c>
      <c r="AZ40" s="205">
        <f t="shared" si="33"/>
        <v>0</v>
      </c>
      <c r="BA40" s="235">
        <v>0</v>
      </c>
      <c r="BB40" s="205">
        <f t="shared" si="28"/>
        <v>0</v>
      </c>
      <c r="BC40" s="205" t="str">
        <f t="shared" si="29"/>
        <v>geen actie</v>
      </c>
      <c r="BD40" s="201">
        <v>41</v>
      </c>
    </row>
    <row r="41" spans="1:56" s="268" customFormat="1" ht="15.45" customHeight="1" x14ac:dyDescent="0.3">
      <c r="A41" s="201">
        <v>42</v>
      </c>
      <c r="B41" s="201" t="str">
        <f t="shared" si="17"/>
        <v>v</v>
      </c>
      <c r="C41" s="256"/>
      <c r="D41" s="392"/>
      <c r="E41" s="205"/>
      <c r="F41" s="205"/>
      <c r="G41" s="205">
        <f t="shared" si="30"/>
        <v>0</v>
      </c>
      <c r="H41" s="205"/>
      <c r="I41" s="339">
        <f t="shared" si="31"/>
        <v>2019</v>
      </c>
      <c r="J41" s="230">
        <f t="shared" si="32"/>
        <v>0</v>
      </c>
      <c r="K41" s="217"/>
      <c r="L41" s="233">
        <v>1</v>
      </c>
      <c r="M41" s="233"/>
      <c r="N41" s="233"/>
      <c r="O41" s="221">
        <f t="shared" si="18"/>
        <v>0</v>
      </c>
      <c r="P41" s="233">
        <v>1</v>
      </c>
      <c r="Q41" s="233"/>
      <c r="R41" s="233"/>
      <c r="S41" s="221">
        <f t="shared" si="19"/>
        <v>0</v>
      </c>
      <c r="T41" s="233">
        <v>1</v>
      </c>
      <c r="U41" s="233"/>
      <c r="V41" s="233"/>
      <c r="W41" s="221">
        <f t="shared" si="20"/>
        <v>0</v>
      </c>
      <c r="X41" s="233">
        <v>1</v>
      </c>
      <c r="Y41" s="233"/>
      <c r="Z41" s="233"/>
      <c r="AA41" s="221">
        <f t="shared" si="21"/>
        <v>0</v>
      </c>
      <c r="AB41" s="233">
        <v>1</v>
      </c>
      <c r="AC41" s="233"/>
      <c r="AD41" s="233"/>
      <c r="AE41" s="221">
        <f t="shared" si="22"/>
        <v>0</v>
      </c>
      <c r="AF41" s="233">
        <v>1</v>
      </c>
      <c r="AG41" s="233"/>
      <c r="AH41" s="233"/>
      <c r="AI41" s="221">
        <f t="shared" si="23"/>
        <v>0</v>
      </c>
      <c r="AJ41" s="233">
        <v>1</v>
      </c>
      <c r="AK41" s="233"/>
      <c r="AL41" s="233"/>
      <c r="AM41" s="221">
        <f t="shared" si="24"/>
        <v>0</v>
      </c>
      <c r="AN41" s="233">
        <v>1</v>
      </c>
      <c r="AO41" s="233"/>
      <c r="AP41" s="233"/>
      <c r="AQ41" s="221">
        <f t="shared" si="25"/>
        <v>0</v>
      </c>
      <c r="AR41" s="233">
        <v>1</v>
      </c>
      <c r="AS41" s="233"/>
      <c r="AT41" s="233"/>
      <c r="AU41" s="221">
        <f t="shared" si="26"/>
        <v>0</v>
      </c>
      <c r="AV41" s="233">
        <v>1</v>
      </c>
      <c r="AW41" s="233"/>
      <c r="AX41" s="233"/>
      <c r="AY41" s="221">
        <f t="shared" si="27"/>
        <v>0</v>
      </c>
      <c r="AZ41" s="205">
        <f t="shared" si="33"/>
        <v>0</v>
      </c>
      <c r="BA41" s="235">
        <v>0</v>
      </c>
      <c r="BB41" s="205">
        <f t="shared" si="28"/>
        <v>0</v>
      </c>
      <c r="BC41" s="205" t="str">
        <f t="shared" si="29"/>
        <v>geen actie</v>
      </c>
      <c r="BD41" s="201">
        <v>42</v>
      </c>
    </row>
    <row r="42" spans="1:56" s="268" customFormat="1" ht="15.45" customHeight="1" x14ac:dyDescent="0.3">
      <c r="A42" s="201">
        <v>43</v>
      </c>
      <c r="B42" s="201" t="str">
        <f t="shared" si="17"/>
        <v>v</v>
      </c>
      <c r="C42" s="256"/>
      <c r="D42" s="396"/>
      <c r="E42" s="205"/>
      <c r="F42" s="205"/>
      <c r="G42" s="205">
        <f t="shared" si="30"/>
        <v>0</v>
      </c>
      <c r="H42" s="205"/>
      <c r="I42" s="339">
        <f t="shared" si="31"/>
        <v>2019</v>
      </c>
      <c r="J42" s="230">
        <f t="shared" si="32"/>
        <v>0</v>
      </c>
      <c r="K42" s="217"/>
      <c r="L42" s="233">
        <v>1</v>
      </c>
      <c r="M42" s="233"/>
      <c r="N42" s="233"/>
      <c r="O42" s="221">
        <f t="shared" si="18"/>
        <v>0</v>
      </c>
      <c r="P42" s="233">
        <v>1</v>
      </c>
      <c r="Q42" s="233"/>
      <c r="R42" s="233"/>
      <c r="S42" s="221">
        <f t="shared" si="19"/>
        <v>0</v>
      </c>
      <c r="T42" s="233">
        <v>1</v>
      </c>
      <c r="U42" s="233"/>
      <c r="V42" s="233"/>
      <c r="W42" s="221">
        <f t="shared" si="20"/>
        <v>0</v>
      </c>
      <c r="X42" s="233">
        <v>1</v>
      </c>
      <c r="Y42" s="233"/>
      <c r="Z42" s="233"/>
      <c r="AA42" s="221">
        <f t="shared" si="21"/>
        <v>0</v>
      </c>
      <c r="AB42" s="233">
        <v>1</v>
      </c>
      <c r="AC42" s="233"/>
      <c r="AD42" s="233"/>
      <c r="AE42" s="221">
        <f t="shared" si="22"/>
        <v>0</v>
      </c>
      <c r="AF42" s="233">
        <v>1</v>
      </c>
      <c r="AG42" s="233"/>
      <c r="AH42" s="233"/>
      <c r="AI42" s="221">
        <f t="shared" si="23"/>
        <v>0</v>
      </c>
      <c r="AJ42" s="233">
        <v>1</v>
      </c>
      <c r="AK42" s="233"/>
      <c r="AL42" s="233"/>
      <c r="AM42" s="221">
        <f t="shared" si="24"/>
        <v>0</v>
      </c>
      <c r="AN42" s="233">
        <v>1</v>
      </c>
      <c r="AO42" s="233"/>
      <c r="AP42" s="233"/>
      <c r="AQ42" s="221">
        <f t="shared" si="25"/>
        <v>0</v>
      </c>
      <c r="AR42" s="233">
        <v>1</v>
      </c>
      <c r="AS42" s="233"/>
      <c r="AT42" s="233"/>
      <c r="AU42" s="221">
        <f t="shared" si="26"/>
        <v>0</v>
      </c>
      <c r="AV42" s="233">
        <v>1</v>
      </c>
      <c r="AW42" s="233"/>
      <c r="AX42" s="233"/>
      <c r="AY42" s="221">
        <f t="shared" si="27"/>
        <v>0</v>
      </c>
      <c r="AZ42" s="205">
        <f t="shared" si="33"/>
        <v>0</v>
      </c>
      <c r="BA42" s="235">
        <v>0</v>
      </c>
      <c r="BB42" s="205">
        <f t="shared" si="28"/>
        <v>0</v>
      </c>
      <c r="BC42" s="205" t="str">
        <f t="shared" si="29"/>
        <v>geen actie</v>
      </c>
      <c r="BD42" s="201">
        <v>43</v>
      </c>
    </row>
    <row r="43" spans="1:56" s="268" customFormat="1" ht="13.95" customHeight="1" x14ac:dyDescent="0.3">
      <c r="A43" s="201">
        <v>44</v>
      </c>
      <c r="B43" s="201" t="str">
        <f t="shared" si="17"/>
        <v>v</v>
      </c>
      <c r="C43" s="256"/>
      <c r="D43" s="392"/>
      <c r="E43" s="205"/>
      <c r="F43" s="205"/>
      <c r="G43" s="205">
        <f t="shared" si="30"/>
        <v>0</v>
      </c>
      <c r="H43" s="205"/>
      <c r="I43" s="339">
        <f t="shared" si="31"/>
        <v>2019</v>
      </c>
      <c r="J43" s="230">
        <f t="shared" si="32"/>
        <v>0</v>
      </c>
      <c r="K43" s="217"/>
      <c r="L43" s="233">
        <v>1</v>
      </c>
      <c r="M43" s="233"/>
      <c r="N43" s="233"/>
      <c r="O43" s="221">
        <f t="shared" si="18"/>
        <v>0</v>
      </c>
      <c r="P43" s="233">
        <v>1</v>
      </c>
      <c r="Q43" s="233"/>
      <c r="R43" s="233"/>
      <c r="S43" s="221">
        <f t="shared" si="19"/>
        <v>0</v>
      </c>
      <c r="T43" s="233">
        <v>1</v>
      </c>
      <c r="U43" s="233"/>
      <c r="V43" s="233"/>
      <c r="W43" s="221">
        <f t="shared" si="20"/>
        <v>0</v>
      </c>
      <c r="X43" s="233">
        <v>1</v>
      </c>
      <c r="Y43" s="233"/>
      <c r="Z43" s="233"/>
      <c r="AA43" s="221">
        <f t="shared" si="21"/>
        <v>0</v>
      </c>
      <c r="AB43" s="233">
        <v>1</v>
      </c>
      <c r="AC43" s="233"/>
      <c r="AD43" s="233"/>
      <c r="AE43" s="221">
        <f t="shared" si="22"/>
        <v>0</v>
      </c>
      <c r="AF43" s="233">
        <v>1</v>
      </c>
      <c r="AG43" s="233"/>
      <c r="AH43" s="233"/>
      <c r="AI43" s="221">
        <f t="shared" si="23"/>
        <v>0</v>
      </c>
      <c r="AJ43" s="233">
        <v>1</v>
      </c>
      <c r="AK43" s="233"/>
      <c r="AL43" s="233"/>
      <c r="AM43" s="221">
        <f t="shared" si="24"/>
        <v>0</v>
      </c>
      <c r="AN43" s="233">
        <v>1</v>
      </c>
      <c r="AO43" s="233"/>
      <c r="AP43" s="233"/>
      <c r="AQ43" s="221">
        <f t="shared" si="25"/>
        <v>0</v>
      </c>
      <c r="AR43" s="233">
        <v>1</v>
      </c>
      <c r="AS43" s="233"/>
      <c r="AT43" s="233"/>
      <c r="AU43" s="221">
        <f t="shared" si="26"/>
        <v>0</v>
      </c>
      <c r="AV43" s="233">
        <v>1</v>
      </c>
      <c r="AW43" s="233"/>
      <c r="AX43" s="233"/>
      <c r="AY43" s="221">
        <f t="shared" si="27"/>
        <v>0</v>
      </c>
      <c r="AZ43" s="205">
        <f t="shared" si="33"/>
        <v>0</v>
      </c>
      <c r="BA43" s="235">
        <v>0</v>
      </c>
      <c r="BB43" s="205">
        <f t="shared" si="28"/>
        <v>0</v>
      </c>
      <c r="BC43" s="205" t="str">
        <f t="shared" si="29"/>
        <v>geen actie</v>
      </c>
      <c r="BD43" s="201">
        <v>44</v>
      </c>
    </row>
    <row r="44" spans="1:56" s="268" customFormat="1" x14ac:dyDescent="0.3">
      <c r="A44" s="201">
        <v>45</v>
      </c>
      <c r="B44" s="201" t="str">
        <f t="shared" si="17"/>
        <v>v</v>
      </c>
      <c r="C44" s="256"/>
      <c r="D44" s="392"/>
      <c r="E44" s="205"/>
      <c r="F44" s="205"/>
      <c r="G44" s="205">
        <f t="shared" si="30"/>
        <v>0</v>
      </c>
      <c r="H44" s="205"/>
      <c r="I44" s="339">
        <f t="shared" si="31"/>
        <v>2019</v>
      </c>
      <c r="J44" s="230">
        <f t="shared" si="32"/>
        <v>0</v>
      </c>
      <c r="K44" s="217"/>
      <c r="L44" s="233">
        <v>1</v>
      </c>
      <c r="M44" s="233"/>
      <c r="N44" s="233"/>
      <c r="O44" s="221">
        <f t="shared" si="18"/>
        <v>0</v>
      </c>
      <c r="P44" s="233">
        <v>1</v>
      </c>
      <c r="Q44" s="233"/>
      <c r="R44" s="233"/>
      <c r="S44" s="221">
        <f t="shared" si="19"/>
        <v>0</v>
      </c>
      <c r="T44" s="233">
        <v>1</v>
      </c>
      <c r="U44" s="233"/>
      <c r="V44" s="233"/>
      <c r="W44" s="221">
        <f t="shared" si="20"/>
        <v>0</v>
      </c>
      <c r="X44" s="233">
        <v>1</v>
      </c>
      <c r="Y44" s="233"/>
      <c r="Z44" s="233"/>
      <c r="AA44" s="221">
        <f t="shared" si="21"/>
        <v>0</v>
      </c>
      <c r="AB44" s="233">
        <v>1</v>
      </c>
      <c r="AC44" s="233"/>
      <c r="AD44" s="233"/>
      <c r="AE44" s="221">
        <f t="shared" si="22"/>
        <v>0</v>
      </c>
      <c r="AF44" s="233">
        <v>1</v>
      </c>
      <c r="AG44" s="233"/>
      <c r="AH44" s="233"/>
      <c r="AI44" s="221">
        <f t="shared" si="23"/>
        <v>0</v>
      </c>
      <c r="AJ44" s="233">
        <v>1</v>
      </c>
      <c r="AK44" s="233"/>
      <c r="AL44" s="233"/>
      <c r="AM44" s="221">
        <f t="shared" si="24"/>
        <v>0</v>
      </c>
      <c r="AN44" s="233">
        <v>1</v>
      </c>
      <c r="AO44" s="233"/>
      <c r="AP44" s="233"/>
      <c r="AQ44" s="221">
        <f t="shared" si="25"/>
        <v>0</v>
      </c>
      <c r="AR44" s="233">
        <v>1</v>
      </c>
      <c r="AS44" s="233"/>
      <c r="AT44" s="233"/>
      <c r="AU44" s="221">
        <f t="shared" si="26"/>
        <v>0</v>
      </c>
      <c r="AV44" s="233">
        <v>1</v>
      </c>
      <c r="AW44" s="233"/>
      <c r="AX44" s="233"/>
      <c r="AY44" s="221">
        <f t="shared" si="27"/>
        <v>0</v>
      </c>
      <c r="AZ44" s="205">
        <f t="shared" si="33"/>
        <v>0</v>
      </c>
      <c r="BA44" s="235">
        <v>0</v>
      </c>
      <c r="BB44" s="205">
        <f t="shared" si="28"/>
        <v>0</v>
      </c>
      <c r="BC44" s="205" t="str">
        <f t="shared" si="29"/>
        <v>geen actie</v>
      </c>
      <c r="BD44" s="201">
        <v>45</v>
      </c>
    </row>
    <row r="45" spans="1:56" s="268" customFormat="1" ht="14.25" customHeight="1" x14ac:dyDescent="0.3">
      <c r="A45" s="201">
        <v>46</v>
      </c>
      <c r="B45" s="201" t="str">
        <f t="shared" si="17"/>
        <v>v</v>
      </c>
      <c r="C45" s="256"/>
      <c r="D45" s="392"/>
      <c r="E45" s="205"/>
      <c r="F45" s="205"/>
      <c r="G45" s="205">
        <f t="shared" si="30"/>
        <v>0</v>
      </c>
      <c r="H45" s="205"/>
      <c r="I45" s="339">
        <f t="shared" si="31"/>
        <v>2019</v>
      </c>
      <c r="J45" s="230">
        <f t="shared" si="32"/>
        <v>0</v>
      </c>
      <c r="K45" s="217"/>
      <c r="L45" s="233">
        <v>1</v>
      </c>
      <c r="M45" s="233"/>
      <c r="N45" s="233"/>
      <c r="O45" s="221">
        <f t="shared" si="18"/>
        <v>0</v>
      </c>
      <c r="P45" s="233">
        <v>1</v>
      </c>
      <c r="Q45" s="233"/>
      <c r="R45" s="233"/>
      <c r="S45" s="221">
        <f t="shared" si="19"/>
        <v>0</v>
      </c>
      <c r="T45" s="233">
        <v>1</v>
      </c>
      <c r="U45" s="233"/>
      <c r="V45" s="233"/>
      <c r="W45" s="221">
        <f t="shared" si="20"/>
        <v>0</v>
      </c>
      <c r="X45" s="233">
        <v>1</v>
      </c>
      <c r="Y45" s="233"/>
      <c r="Z45" s="233"/>
      <c r="AA45" s="221">
        <f t="shared" si="21"/>
        <v>0</v>
      </c>
      <c r="AB45" s="233">
        <v>1</v>
      </c>
      <c r="AC45" s="233"/>
      <c r="AD45" s="233"/>
      <c r="AE45" s="221">
        <f t="shared" si="22"/>
        <v>0</v>
      </c>
      <c r="AF45" s="233">
        <v>1</v>
      </c>
      <c r="AG45" s="233"/>
      <c r="AH45" s="233"/>
      <c r="AI45" s="221">
        <f t="shared" si="23"/>
        <v>0</v>
      </c>
      <c r="AJ45" s="233">
        <v>1</v>
      </c>
      <c r="AK45" s="233"/>
      <c r="AL45" s="233"/>
      <c r="AM45" s="221">
        <f t="shared" si="24"/>
        <v>0</v>
      </c>
      <c r="AN45" s="233">
        <v>1</v>
      </c>
      <c r="AO45" s="233"/>
      <c r="AP45" s="233"/>
      <c r="AQ45" s="221">
        <f t="shared" si="25"/>
        <v>0</v>
      </c>
      <c r="AR45" s="233">
        <v>1</v>
      </c>
      <c r="AS45" s="233"/>
      <c r="AT45" s="233"/>
      <c r="AU45" s="221">
        <f t="shared" si="26"/>
        <v>0</v>
      </c>
      <c r="AV45" s="233">
        <v>1</v>
      </c>
      <c r="AW45" s="233"/>
      <c r="AX45" s="233"/>
      <c r="AY45" s="221">
        <f t="shared" si="27"/>
        <v>0</v>
      </c>
      <c r="AZ45" s="205">
        <f t="shared" si="33"/>
        <v>0</v>
      </c>
      <c r="BA45" s="235">
        <v>0</v>
      </c>
      <c r="BB45" s="205">
        <f t="shared" si="28"/>
        <v>0</v>
      </c>
      <c r="BC45" s="205" t="str">
        <f t="shared" si="29"/>
        <v>geen actie</v>
      </c>
      <c r="BD45" s="201">
        <v>46</v>
      </c>
    </row>
    <row r="46" spans="1:56" s="268" customFormat="1" ht="15.75" customHeight="1" x14ac:dyDescent="0.3">
      <c r="A46" s="201">
        <v>47</v>
      </c>
      <c r="B46" s="201" t="str">
        <f t="shared" si="17"/>
        <v>v</v>
      </c>
      <c r="C46" s="256"/>
      <c r="D46" s="392"/>
      <c r="E46" s="205"/>
      <c r="F46" s="205"/>
      <c r="G46" s="205">
        <f t="shared" si="30"/>
        <v>0</v>
      </c>
      <c r="H46" s="205"/>
      <c r="I46" s="339">
        <f t="shared" si="31"/>
        <v>2019</v>
      </c>
      <c r="J46" s="230">
        <f t="shared" si="32"/>
        <v>0</v>
      </c>
      <c r="K46" s="217"/>
      <c r="L46" s="233">
        <v>1</v>
      </c>
      <c r="M46" s="233"/>
      <c r="N46" s="233"/>
      <c r="O46" s="221">
        <f t="shared" si="18"/>
        <v>0</v>
      </c>
      <c r="P46" s="233">
        <v>1</v>
      </c>
      <c r="Q46" s="233"/>
      <c r="R46" s="233"/>
      <c r="S46" s="221">
        <f t="shared" si="19"/>
        <v>0</v>
      </c>
      <c r="T46" s="233">
        <v>1</v>
      </c>
      <c r="U46" s="233"/>
      <c r="V46" s="233"/>
      <c r="W46" s="221">
        <f t="shared" si="20"/>
        <v>0</v>
      </c>
      <c r="X46" s="233">
        <v>1</v>
      </c>
      <c r="Y46" s="233"/>
      <c r="Z46" s="233"/>
      <c r="AA46" s="221">
        <f t="shared" si="21"/>
        <v>0</v>
      </c>
      <c r="AB46" s="233">
        <v>1</v>
      </c>
      <c r="AC46" s="233"/>
      <c r="AD46" s="233"/>
      <c r="AE46" s="221">
        <f t="shared" si="22"/>
        <v>0</v>
      </c>
      <c r="AF46" s="233">
        <v>1</v>
      </c>
      <c r="AG46" s="233"/>
      <c r="AH46" s="233"/>
      <c r="AI46" s="221">
        <f t="shared" si="23"/>
        <v>0</v>
      </c>
      <c r="AJ46" s="233">
        <v>1</v>
      </c>
      <c r="AK46" s="233"/>
      <c r="AL46" s="233"/>
      <c r="AM46" s="221">
        <f t="shared" si="24"/>
        <v>0</v>
      </c>
      <c r="AN46" s="233">
        <v>1</v>
      </c>
      <c r="AO46" s="233"/>
      <c r="AP46" s="233"/>
      <c r="AQ46" s="221">
        <f t="shared" si="25"/>
        <v>0</v>
      </c>
      <c r="AR46" s="233">
        <v>1</v>
      </c>
      <c r="AS46" s="233"/>
      <c r="AT46" s="233"/>
      <c r="AU46" s="221">
        <f t="shared" si="26"/>
        <v>0</v>
      </c>
      <c r="AV46" s="233">
        <v>1</v>
      </c>
      <c r="AW46" s="233"/>
      <c r="AX46" s="233"/>
      <c r="AY46" s="221">
        <f t="shared" si="27"/>
        <v>0</v>
      </c>
      <c r="AZ46" s="205">
        <f t="shared" si="33"/>
        <v>0</v>
      </c>
      <c r="BA46" s="235">
        <v>0</v>
      </c>
      <c r="BB46" s="205">
        <f t="shared" si="28"/>
        <v>0</v>
      </c>
      <c r="BC46" s="205" t="str">
        <f t="shared" si="29"/>
        <v>geen actie</v>
      </c>
      <c r="BD46" s="201">
        <v>47</v>
      </c>
    </row>
    <row r="47" spans="1:56" s="268" customFormat="1" ht="13.95" customHeight="1" x14ac:dyDescent="0.3">
      <c r="A47" s="201">
        <v>48</v>
      </c>
      <c r="B47" s="201" t="str">
        <f t="shared" si="17"/>
        <v>v</v>
      </c>
      <c r="C47" s="256"/>
      <c r="D47" s="392"/>
      <c r="E47" s="205"/>
      <c r="F47" s="205"/>
      <c r="G47" s="205">
        <f t="shared" si="30"/>
        <v>0</v>
      </c>
      <c r="H47" s="205"/>
      <c r="I47" s="339">
        <f t="shared" si="31"/>
        <v>2019</v>
      </c>
      <c r="J47" s="230">
        <f t="shared" si="32"/>
        <v>0</v>
      </c>
      <c r="K47" s="217"/>
      <c r="L47" s="233">
        <v>1</v>
      </c>
      <c r="M47" s="233"/>
      <c r="N47" s="233"/>
      <c r="O47" s="221">
        <f t="shared" si="18"/>
        <v>0</v>
      </c>
      <c r="P47" s="233">
        <v>1</v>
      </c>
      <c r="Q47" s="233"/>
      <c r="R47" s="233"/>
      <c r="S47" s="221">
        <f t="shared" si="19"/>
        <v>0</v>
      </c>
      <c r="T47" s="233">
        <v>1</v>
      </c>
      <c r="U47" s="233"/>
      <c r="V47" s="233"/>
      <c r="W47" s="221">
        <f t="shared" si="20"/>
        <v>0</v>
      </c>
      <c r="X47" s="233">
        <v>1</v>
      </c>
      <c r="Y47" s="233"/>
      <c r="Z47" s="233"/>
      <c r="AA47" s="221">
        <f t="shared" si="21"/>
        <v>0</v>
      </c>
      <c r="AB47" s="233">
        <v>1</v>
      </c>
      <c r="AC47" s="233"/>
      <c r="AD47" s="233"/>
      <c r="AE47" s="221">
        <f t="shared" si="22"/>
        <v>0</v>
      </c>
      <c r="AF47" s="233">
        <v>1</v>
      </c>
      <c r="AG47" s="233"/>
      <c r="AH47" s="233"/>
      <c r="AI47" s="221">
        <f t="shared" si="23"/>
        <v>0</v>
      </c>
      <c r="AJ47" s="233">
        <v>1</v>
      </c>
      <c r="AK47" s="233"/>
      <c r="AL47" s="233"/>
      <c r="AM47" s="221">
        <f t="shared" si="24"/>
        <v>0</v>
      </c>
      <c r="AN47" s="233">
        <v>1</v>
      </c>
      <c r="AO47" s="233"/>
      <c r="AP47" s="233"/>
      <c r="AQ47" s="221">
        <f t="shared" si="25"/>
        <v>0</v>
      </c>
      <c r="AR47" s="233">
        <v>1</v>
      </c>
      <c r="AS47" s="233"/>
      <c r="AT47" s="233"/>
      <c r="AU47" s="221">
        <f t="shared" si="26"/>
        <v>0</v>
      </c>
      <c r="AV47" s="233">
        <v>1</v>
      </c>
      <c r="AW47" s="233"/>
      <c r="AX47" s="233"/>
      <c r="AY47" s="221">
        <f t="shared" si="27"/>
        <v>0</v>
      </c>
      <c r="AZ47" s="205">
        <f t="shared" si="33"/>
        <v>0</v>
      </c>
      <c r="BA47" s="235">
        <v>0</v>
      </c>
      <c r="BB47" s="205">
        <f t="shared" si="28"/>
        <v>0</v>
      </c>
      <c r="BC47" s="205" t="str">
        <f t="shared" si="29"/>
        <v>geen actie</v>
      </c>
      <c r="BD47" s="201">
        <v>48</v>
      </c>
    </row>
    <row r="48" spans="1:56" s="268" customFormat="1" x14ac:dyDescent="0.3">
      <c r="A48" s="201">
        <v>49</v>
      </c>
      <c r="B48" s="201" t="str">
        <f t="shared" si="17"/>
        <v>v</v>
      </c>
      <c r="C48" s="256"/>
      <c r="D48" s="392"/>
      <c r="E48" s="205"/>
      <c r="F48" s="205"/>
      <c r="G48" s="205">
        <f t="shared" si="30"/>
        <v>0</v>
      </c>
      <c r="H48" s="205"/>
      <c r="I48" s="339">
        <f t="shared" si="31"/>
        <v>2019</v>
      </c>
      <c r="J48" s="230">
        <f t="shared" si="32"/>
        <v>0</v>
      </c>
      <c r="K48" s="217"/>
      <c r="L48" s="233">
        <v>1</v>
      </c>
      <c r="M48" s="233"/>
      <c r="N48" s="233"/>
      <c r="O48" s="221">
        <f t="shared" si="18"/>
        <v>0</v>
      </c>
      <c r="P48" s="233">
        <v>1</v>
      </c>
      <c r="Q48" s="233"/>
      <c r="R48" s="233"/>
      <c r="S48" s="221">
        <f t="shared" si="19"/>
        <v>0</v>
      </c>
      <c r="T48" s="233">
        <v>1</v>
      </c>
      <c r="U48" s="233"/>
      <c r="V48" s="233"/>
      <c r="W48" s="221">
        <f t="shared" si="20"/>
        <v>0</v>
      </c>
      <c r="X48" s="233">
        <v>1</v>
      </c>
      <c r="Y48" s="233"/>
      <c r="Z48" s="233"/>
      <c r="AA48" s="221">
        <f t="shared" si="21"/>
        <v>0</v>
      </c>
      <c r="AB48" s="233">
        <v>1</v>
      </c>
      <c r="AC48" s="233"/>
      <c r="AD48" s="233"/>
      <c r="AE48" s="221">
        <f t="shared" si="22"/>
        <v>0</v>
      </c>
      <c r="AF48" s="233">
        <v>1</v>
      </c>
      <c r="AG48" s="233"/>
      <c r="AH48" s="233"/>
      <c r="AI48" s="221">
        <f t="shared" si="23"/>
        <v>0</v>
      </c>
      <c r="AJ48" s="233">
        <v>1</v>
      </c>
      <c r="AK48" s="233"/>
      <c r="AL48" s="233"/>
      <c r="AM48" s="221">
        <f t="shared" si="24"/>
        <v>0</v>
      </c>
      <c r="AN48" s="233">
        <v>1</v>
      </c>
      <c r="AO48" s="233"/>
      <c r="AP48" s="233"/>
      <c r="AQ48" s="221">
        <f t="shared" si="25"/>
        <v>0</v>
      </c>
      <c r="AR48" s="233">
        <v>1</v>
      </c>
      <c r="AS48" s="233"/>
      <c r="AT48" s="233"/>
      <c r="AU48" s="221">
        <f t="shared" si="26"/>
        <v>0</v>
      </c>
      <c r="AV48" s="233">
        <v>1</v>
      </c>
      <c r="AW48" s="233"/>
      <c r="AX48" s="233"/>
      <c r="AY48" s="221">
        <f t="shared" si="27"/>
        <v>0</v>
      </c>
      <c r="AZ48" s="205">
        <f t="shared" si="33"/>
        <v>0</v>
      </c>
      <c r="BA48" s="235">
        <v>0</v>
      </c>
      <c r="BB48" s="205">
        <f t="shared" si="28"/>
        <v>0</v>
      </c>
      <c r="BC48" s="205" t="str">
        <f t="shared" si="29"/>
        <v>geen actie</v>
      </c>
      <c r="BD48" s="201">
        <v>49</v>
      </c>
    </row>
    <row r="49" spans="1:56" s="268" customFormat="1" ht="15.45" customHeight="1" x14ac:dyDescent="0.3">
      <c r="A49" s="201">
        <v>50</v>
      </c>
      <c r="B49" s="201" t="str">
        <f t="shared" si="17"/>
        <v>v</v>
      </c>
      <c r="C49" s="256"/>
      <c r="D49" s="392"/>
      <c r="E49" s="205"/>
      <c r="F49" s="205"/>
      <c r="G49" s="205">
        <f t="shared" si="30"/>
        <v>0</v>
      </c>
      <c r="H49" s="205"/>
      <c r="I49" s="339">
        <f t="shared" si="31"/>
        <v>2019</v>
      </c>
      <c r="J49" s="230">
        <f t="shared" si="32"/>
        <v>0</v>
      </c>
      <c r="K49" s="217"/>
      <c r="L49" s="233">
        <v>1</v>
      </c>
      <c r="M49" s="233"/>
      <c r="N49" s="233"/>
      <c r="O49" s="221">
        <f t="shared" si="18"/>
        <v>0</v>
      </c>
      <c r="P49" s="233">
        <v>1</v>
      </c>
      <c r="Q49" s="233"/>
      <c r="R49" s="233"/>
      <c r="S49" s="221">
        <f t="shared" si="19"/>
        <v>0</v>
      </c>
      <c r="T49" s="233">
        <v>1</v>
      </c>
      <c r="U49" s="233"/>
      <c r="V49" s="233"/>
      <c r="W49" s="221">
        <f t="shared" si="20"/>
        <v>0</v>
      </c>
      <c r="X49" s="233">
        <v>1</v>
      </c>
      <c r="Y49" s="233"/>
      <c r="Z49" s="233"/>
      <c r="AA49" s="221">
        <f t="shared" si="21"/>
        <v>0</v>
      </c>
      <c r="AB49" s="233">
        <v>1</v>
      </c>
      <c r="AC49" s="233"/>
      <c r="AD49" s="233"/>
      <c r="AE49" s="221">
        <f t="shared" si="22"/>
        <v>0</v>
      </c>
      <c r="AF49" s="233">
        <v>1</v>
      </c>
      <c r="AG49" s="233"/>
      <c r="AH49" s="233"/>
      <c r="AI49" s="221">
        <f t="shared" si="23"/>
        <v>0</v>
      </c>
      <c r="AJ49" s="233">
        <v>1</v>
      </c>
      <c r="AK49" s="233"/>
      <c r="AL49" s="233"/>
      <c r="AM49" s="221">
        <f t="shared" si="24"/>
        <v>0</v>
      </c>
      <c r="AN49" s="233">
        <v>1</v>
      </c>
      <c r="AO49" s="233"/>
      <c r="AP49" s="233"/>
      <c r="AQ49" s="221">
        <f t="shared" si="25"/>
        <v>0</v>
      </c>
      <c r="AR49" s="233">
        <v>1</v>
      </c>
      <c r="AS49" s="233"/>
      <c r="AT49" s="233"/>
      <c r="AU49" s="221">
        <f t="shared" si="26"/>
        <v>0</v>
      </c>
      <c r="AV49" s="233">
        <v>1</v>
      </c>
      <c r="AW49" s="233"/>
      <c r="AX49" s="233"/>
      <c r="AY49" s="221">
        <f t="shared" si="27"/>
        <v>0</v>
      </c>
      <c r="AZ49" s="205">
        <f t="shared" si="33"/>
        <v>0</v>
      </c>
      <c r="BA49" s="235">
        <v>0</v>
      </c>
      <c r="BB49" s="205">
        <f t="shared" si="28"/>
        <v>0</v>
      </c>
      <c r="BC49" s="205" t="str">
        <f t="shared" si="29"/>
        <v>geen actie</v>
      </c>
      <c r="BD49" s="201">
        <v>50</v>
      </c>
    </row>
    <row r="50" spans="1:56" s="268" customFormat="1" ht="16.2" customHeight="1" x14ac:dyDescent="0.3">
      <c r="A50" s="201">
        <v>51</v>
      </c>
      <c r="B50" s="201" t="str">
        <f t="shared" si="17"/>
        <v>v</v>
      </c>
      <c r="C50" s="256"/>
      <c r="D50" s="396"/>
      <c r="E50" s="205"/>
      <c r="F50" s="205"/>
      <c r="G50" s="205">
        <f t="shared" si="30"/>
        <v>0</v>
      </c>
      <c r="H50" s="205"/>
      <c r="I50" s="339">
        <f t="shared" si="31"/>
        <v>2019</v>
      </c>
      <c r="J50" s="230">
        <f t="shared" si="32"/>
        <v>0</v>
      </c>
      <c r="K50" s="217"/>
      <c r="L50" s="233">
        <v>1</v>
      </c>
      <c r="M50" s="233"/>
      <c r="N50" s="233"/>
      <c r="O50" s="221">
        <f t="shared" si="18"/>
        <v>0</v>
      </c>
      <c r="P50" s="233">
        <v>1</v>
      </c>
      <c r="Q50" s="233"/>
      <c r="R50" s="233"/>
      <c r="S50" s="221">
        <f t="shared" si="19"/>
        <v>0</v>
      </c>
      <c r="T50" s="233">
        <v>1</v>
      </c>
      <c r="U50" s="233"/>
      <c r="V50" s="233"/>
      <c r="W50" s="221">
        <f t="shared" si="20"/>
        <v>0</v>
      </c>
      <c r="X50" s="233">
        <v>1</v>
      </c>
      <c r="Y50" s="233"/>
      <c r="Z50" s="233"/>
      <c r="AA50" s="221">
        <f t="shared" si="21"/>
        <v>0</v>
      </c>
      <c r="AB50" s="233">
        <v>1</v>
      </c>
      <c r="AC50" s="233"/>
      <c r="AD50" s="233"/>
      <c r="AE50" s="221">
        <f t="shared" si="22"/>
        <v>0</v>
      </c>
      <c r="AF50" s="233">
        <v>1</v>
      </c>
      <c r="AG50" s="233"/>
      <c r="AH50" s="233"/>
      <c r="AI50" s="221">
        <f t="shared" si="23"/>
        <v>0</v>
      </c>
      <c r="AJ50" s="233">
        <v>1</v>
      </c>
      <c r="AK50" s="233"/>
      <c r="AL50" s="233"/>
      <c r="AM50" s="221">
        <f t="shared" si="24"/>
        <v>0</v>
      </c>
      <c r="AN50" s="233">
        <v>1</v>
      </c>
      <c r="AO50" s="233"/>
      <c r="AP50" s="233"/>
      <c r="AQ50" s="221">
        <f t="shared" si="25"/>
        <v>0</v>
      </c>
      <c r="AR50" s="233">
        <v>1</v>
      </c>
      <c r="AS50" s="233"/>
      <c r="AT50" s="233"/>
      <c r="AU50" s="221">
        <f t="shared" si="26"/>
        <v>0</v>
      </c>
      <c r="AV50" s="233">
        <v>1</v>
      </c>
      <c r="AW50" s="233"/>
      <c r="AX50" s="233"/>
      <c r="AY50" s="221">
        <f t="shared" si="27"/>
        <v>0</v>
      </c>
      <c r="AZ50" s="205">
        <f t="shared" si="33"/>
        <v>0</v>
      </c>
      <c r="BA50" s="235">
        <v>0</v>
      </c>
      <c r="BB50" s="205">
        <f t="shared" si="28"/>
        <v>0</v>
      </c>
      <c r="BC50" s="205" t="str">
        <f t="shared" si="29"/>
        <v>geen actie</v>
      </c>
      <c r="BD50" s="201">
        <v>51</v>
      </c>
    </row>
    <row r="51" spans="1:56" s="268" customFormat="1" x14ac:dyDescent="0.3">
      <c r="A51" s="201">
        <v>52</v>
      </c>
      <c r="B51" s="201" t="str">
        <f t="shared" si="17"/>
        <v>v</v>
      </c>
      <c r="C51" s="256"/>
      <c r="D51" s="392"/>
      <c r="E51" s="205"/>
      <c r="F51" s="205"/>
      <c r="G51" s="205">
        <f t="shared" si="30"/>
        <v>0</v>
      </c>
      <c r="H51" s="205"/>
      <c r="I51" s="339">
        <f t="shared" si="31"/>
        <v>2019</v>
      </c>
      <c r="J51" s="230">
        <f t="shared" si="32"/>
        <v>0</v>
      </c>
      <c r="K51" s="217"/>
      <c r="L51" s="233">
        <v>1</v>
      </c>
      <c r="M51" s="233"/>
      <c r="N51" s="233"/>
      <c r="O51" s="221">
        <f t="shared" si="18"/>
        <v>0</v>
      </c>
      <c r="P51" s="233">
        <v>1</v>
      </c>
      <c r="Q51" s="233"/>
      <c r="R51" s="233"/>
      <c r="S51" s="221">
        <f t="shared" si="19"/>
        <v>0</v>
      </c>
      <c r="T51" s="233">
        <v>1</v>
      </c>
      <c r="U51" s="233"/>
      <c r="V51" s="233"/>
      <c r="W51" s="221">
        <f t="shared" si="20"/>
        <v>0</v>
      </c>
      <c r="X51" s="233">
        <v>1</v>
      </c>
      <c r="Y51" s="233"/>
      <c r="Z51" s="233"/>
      <c r="AA51" s="221">
        <f t="shared" si="21"/>
        <v>0</v>
      </c>
      <c r="AB51" s="233">
        <v>1</v>
      </c>
      <c r="AC51" s="233"/>
      <c r="AD51" s="233"/>
      <c r="AE51" s="221">
        <f t="shared" si="22"/>
        <v>0</v>
      </c>
      <c r="AF51" s="233">
        <v>1</v>
      </c>
      <c r="AG51" s="233"/>
      <c r="AH51" s="233"/>
      <c r="AI51" s="221">
        <f t="shared" si="23"/>
        <v>0</v>
      </c>
      <c r="AJ51" s="233">
        <v>1</v>
      </c>
      <c r="AK51" s="233"/>
      <c r="AL51" s="233"/>
      <c r="AM51" s="221">
        <f t="shared" si="24"/>
        <v>0</v>
      </c>
      <c r="AN51" s="233">
        <v>1</v>
      </c>
      <c r="AO51" s="233"/>
      <c r="AP51" s="233"/>
      <c r="AQ51" s="221">
        <f t="shared" si="25"/>
        <v>0</v>
      </c>
      <c r="AR51" s="233">
        <v>1</v>
      </c>
      <c r="AS51" s="233"/>
      <c r="AT51" s="233"/>
      <c r="AU51" s="221">
        <f t="shared" si="26"/>
        <v>0</v>
      </c>
      <c r="AV51" s="233">
        <v>1</v>
      </c>
      <c r="AW51" s="233"/>
      <c r="AX51" s="233"/>
      <c r="AY51" s="221">
        <f t="shared" si="27"/>
        <v>0</v>
      </c>
      <c r="AZ51" s="205">
        <f t="shared" si="33"/>
        <v>0</v>
      </c>
      <c r="BA51" s="235">
        <v>0</v>
      </c>
      <c r="BB51" s="205">
        <f t="shared" si="28"/>
        <v>0</v>
      </c>
      <c r="BC51" s="205" t="str">
        <f t="shared" si="29"/>
        <v>geen actie</v>
      </c>
      <c r="BD51" s="201">
        <v>52</v>
      </c>
    </row>
    <row r="52" spans="1:56" s="268" customFormat="1" ht="14.25" customHeight="1" x14ac:dyDescent="0.3">
      <c r="A52" s="201">
        <v>53</v>
      </c>
      <c r="B52" s="201" t="str">
        <f t="shared" si="17"/>
        <v>v</v>
      </c>
      <c r="C52" s="256"/>
      <c r="D52" s="392"/>
      <c r="E52" s="205"/>
      <c r="F52" s="205"/>
      <c r="G52" s="205">
        <f t="shared" si="30"/>
        <v>0</v>
      </c>
      <c r="H52" s="205"/>
      <c r="I52" s="339">
        <f t="shared" si="31"/>
        <v>2019</v>
      </c>
      <c r="J52" s="230">
        <f t="shared" si="32"/>
        <v>0</v>
      </c>
      <c r="K52" s="217"/>
      <c r="L52" s="233">
        <v>1</v>
      </c>
      <c r="M52" s="233"/>
      <c r="N52" s="233"/>
      <c r="O52" s="221">
        <f t="shared" si="18"/>
        <v>0</v>
      </c>
      <c r="P52" s="233">
        <v>1</v>
      </c>
      <c r="Q52" s="233"/>
      <c r="R52" s="233"/>
      <c r="S52" s="221">
        <f t="shared" si="19"/>
        <v>0</v>
      </c>
      <c r="T52" s="233">
        <v>1</v>
      </c>
      <c r="U52" s="233"/>
      <c r="V52" s="233"/>
      <c r="W52" s="221">
        <f t="shared" si="20"/>
        <v>0</v>
      </c>
      <c r="X52" s="233">
        <v>1</v>
      </c>
      <c r="Y52" s="233"/>
      <c r="Z52" s="233"/>
      <c r="AA52" s="221">
        <f t="shared" si="21"/>
        <v>0</v>
      </c>
      <c r="AB52" s="233">
        <v>1</v>
      </c>
      <c r="AC52" s="233"/>
      <c r="AD52" s="233"/>
      <c r="AE52" s="221">
        <f t="shared" si="22"/>
        <v>0</v>
      </c>
      <c r="AF52" s="233">
        <v>1</v>
      </c>
      <c r="AG52" s="233"/>
      <c r="AH52" s="233"/>
      <c r="AI52" s="221">
        <f t="shared" si="23"/>
        <v>0</v>
      </c>
      <c r="AJ52" s="233">
        <v>1</v>
      </c>
      <c r="AK52" s="233"/>
      <c r="AL52" s="233"/>
      <c r="AM52" s="221">
        <f t="shared" si="24"/>
        <v>0</v>
      </c>
      <c r="AN52" s="233">
        <v>1</v>
      </c>
      <c r="AO52" s="233"/>
      <c r="AP52" s="233"/>
      <c r="AQ52" s="221">
        <f t="shared" si="25"/>
        <v>0</v>
      </c>
      <c r="AR52" s="233">
        <v>1</v>
      </c>
      <c r="AS52" s="233"/>
      <c r="AT52" s="233"/>
      <c r="AU52" s="221">
        <f t="shared" si="26"/>
        <v>0</v>
      </c>
      <c r="AV52" s="233">
        <v>1</v>
      </c>
      <c r="AW52" s="233"/>
      <c r="AX52" s="233"/>
      <c r="AY52" s="221">
        <f t="shared" si="27"/>
        <v>0</v>
      </c>
      <c r="AZ52" s="205">
        <f t="shared" si="33"/>
        <v>0</v>
      </c>
      <c r="BA52" s="235">
        <v>0</v>
      </c>
      <c r="BB52" s="205">
        <f t="shared" si="28"/>
        <v>0</v>
      </c>
      <c r="BC52" s="205" t="str">
        <f t="shared" si="29"/>
        <v>geen actie</v>
      </c>
      <c r="BD52" s="201">
        <v>53</v>
      </c>
    </row>
    <row r="53" spans="1:56" s="268" customFormat="1" x14ac:dyDescent="0.3">
      <c r="A53" s="201">
        <v>54</v>
      </c>
      <c r="B53" s="201" t="str">
        <f t="shared" si="17"/>
        <v>v</v>
      </c>
      <c r="C53" s="256"/>
      <c r="D53" s="392"/>
      <c r="E53" s="205"/>
      <c r="F53" s="205"/>
      <c r="G53" s="205">
        <f t="shared" si="30"/>
        <v>0</v>
      </c>
      <c r="H53" s="205"/>
      <c r="I53" s="339">
        <f t="shared" si="31"/>
        <v>2019</v>
      </c>
      <c r="J53" s="230">
        <f t="shared" si="32"/>
        <v>0</v>
      </c>
      <c r="K53" s="217"/>
      <c r="L53" s="233">
        <v>1</v>
      </c>
      <c r="M53" s="233"/>
      <c r="N53" s="233"/>
      <c r="O53" s="221">
        <f t="shared" si="18"/>
        <v>0</v>
      </c>
      <c r="P53" s="233">
        <v>1</v>
      </c>
      <c r="Q53" s="233"/>
      <c r="R53" s="233"/>
      <c r="S53" s="221">
        <f t="shared" si="19"/>
        <v>0</v>
      </c>
      <c r="T53" s="233">
        <v>1</v>
      </c>
      <c r="U53" s="233"/>
      <c r="V53" s="233"/>
      <c r="W53" s="221">
        <f t="shared" si="20"/>
        <v>0</v>
      </c>
      <c r="X53" s="233">
        <v>1</v>
      </c>
      <c r="Y53" s="233"/>
      <c r="Z53" s="233"/>
      <c r="AA53" s="221">
        <f t="shared" si="21"/>
        <v>0</v>
      </c>
      <c r="AB53" s="233">
        <v>1</v>
      </c>
      <c r="AC53" s="233"/>
      <c r="AD53" s="233"/>
      <c r="AE53" s="221">
        <f t="shared" si="22"/>
        <v>0</v>
      </c>
      <c r="AF53" s="233">
        <v>1</v>
      </c>
      <c r="AG53" s="233"/>
      <c r="AH53" s="233"/>
      <c r="AI53" s="221">
        <f t="shared" si="23"/>
        <v>0</v>
      </c>
      <c r="AJ53" s="233">
        <v>1</v>
      </c>
      <c r="AK53" s="233"/>
      <c r="AL53" s="233"/>
      <c r="AM53" s="221">
        <f t="shared" si="24"/>
        <v>0</v>
      </c>
      <c r="AN53" s="233">
        <v>1</v>
      </c>
      <c r="AO53" s="233"/>
      <c r="AP53" s="233"/>
      <c r="AQ53" s="221">
        <f t="shared" si="25"/>
        <v>0</v>
      </c>
      <c r="AR53" s="233">
        <v>1</v>
      </c>
      <c r="AS53" s="233"/>
      <c r="AT53" s="233"/>
      <c r="AU53" s="221">
        <f t="shared" si="26"/>
        <v>0</v>
      </c>
      <c r="AV53" s="233">
        <v>1</v>
      </c>
      <c r="AW53" s="233"/>
      <c r="AX53" s="233"/>
      <c r="AY53" s="221">
        <f t="shared" si="27"/>
        <v>0</v>
      </c>
      <c r="AZ53" s="205">
        <f t="shared" si="33"/>
        <v>0</v>
      </c>
      <c r="BA53" s="235">
        <v>0</v>
      </c>
      <c r="BB53" s="205">
        <f t="shared" si="28"/>
        <v>0</v>
      </c>
      <c r="BC53" s="205" t="str">
        <f t="shared" si="29"/>
        <v>geen actie</v>
      </c>
      <c r="BD53" s="201">
        <v>54</v>
      </c>
    </row>
    <row r="54" spans="1:56" s="268" customFormat="1" ht="16.2" customHeight="1" x14ac:dyDescent="0.3">
      <c r="A54" s="201">
        <v>55</v>
      </c>
      <c r="B54" s="201" t="str">
        <f t="shared" si="17"/>
        <v>v</v>
      </c>
      <c r="C54" s="256"/>
      <c r="D54" s="396"/>
      <c r="E54" s="205"/>
      <c r="F54" s="205"/>
      <c r="G54" s="205">
        <f t="shared" si="30"/>
        <v>0</v>
      </c>
      <c r="H54" s="205"/>
      <c r="I54" s="339">
        <f t="shared" si="31"/>
        <v>2019</v>
      </c>
      <c r="J54" s="230">
        <f t="shared" si="32"/>
        <v>0</v>
      </c>
      <c r="K54" s="217"/>
      <c r="L54" s="233">
        <v>1</v>
      </c>
      <c r="M54" s="233"/>
      <c r="N54" s="233"/>
      <c r="O54" s="221">
        <f t="shared" si="18"/>
        <v>0</v>
      </c>
      <c r="P54" s="233">
        <v>1</v>
      </c>
      <c r="Q54" s="233"/>
      <c r="R54" s="233"/>
      <c r="S54" s="221">
        <f t="shared" si="19"/>
        <v>0</v>
      </c>
      <c r="T54" s="233">
        <v>1</v>
      </c>
      <c r="U54" s="233"/>
      <c r="V54" s="233"/>
      <c r="W54" s="221">
        <f t="shared" si="20"/>
        <v>0</v>
      </c>
      <c r="X54" s="233">
        <v>1</v>
      </c>
      <c r="Y54" s="233"/>
      <c r="Z54" s="233"/>
      <c r="AA54" s="221">
        <f t="shared" si="21"/>
        <v>0</v>
      </c>
      <c r="AB54" s="233">
        <v>1</v>
      </c>
      <c r="AC54" s="233"/>
      <c r="AD54" s="233"/>
      <c r="AE54" s="221">
        <f t="shared" si="22"/>
        <v>0</v>
      </c>
      <c r="AF54" s="233">
        <v>1</v>
      </c>
      <c r="AG54" s="233"/>
      <c r="AH54" s="233"/>
      <c r="AI54" s="221">
        <f t="shared" si="23"/>
        <v>0</v>
      </c>
      <c r="AJ54" s="233">
        <v>1</v>
      </c>
      <c r="AK54" s="233"/>
      <c r="AL54" s="233"/>
      <c r="AM54" s="221">
        <f t="shared" si="24"/>
        <v>0</v>
      </c>
      <c r="AN54" s="233">
        <v>1</v>
      </c>
      <c r="AO54" s="233"/>
      <c r="AP54" s="233"/>
      <c r="AQ54" s="221">
        <f t="shared" si="25"/>
        <v>0</v>
      </c>
      <c r="AR54" s="233">
        <v>1</v>
      </c>
      <c r="AS54" s="233"/>
      <c r="AT54" s="233"/>
      <c r="AU54" s="221">
        <f t="shared" si="26"/>
        <v>0</v>
      </c>
      <c r="AV54" s="233">
        <v>1</v>
      </c>
      <c r="AW54" s="233"/>
      <c r="AX54" s="233"/>
      <c r="AY54" s="221">
        <f t="shared" si="27"/>
        <v>0</v>
      </c>
      <c r="AZ54" s="205">
        <f t="shared" si="33"/>
        <v>0</v>
      </c>
      <c r="BA54" s="235">
        <v>0</v>
      </c>
      <c r="BB54" s="205">
        <f t="shared" si="28"/>
        <v>0</v>
      </c>
      <c r="BC54" s="205" t="str">
        <f t="shared" si="29"/>
        <v>geen actie</v>
      </c>
      <c r="BD54" s="201">
        <v>55</v>
      </c>
    </row>
    <row r="55" spans="1:56" s="268" customFormat="1" ht="16.2" customHeight="1" x14ac:dyDescent="0.3">
      <c r="A55" s="201">
        <v>56</v>
      </c>
      <c r="B55" s="201" t="str">
        <f t="shared" si="17"/>
        <v>v</v>
      </c>
      <c r="C55" s="256"/>
      <c r="D55" s="392"/>
      <c r="E55" s="205"/>
      <c r="F55" s="205"/>
      <c r="G55" s="205">
        <f t="shared" si="30"/>
        <v>0</v>
      </c>
      <c r="H55" s="205"/>
      <c r="I55" s="339">
        <f t="shared" si="31"/>
        <v>2019</v>
      </c>
      <c r="J55" s="230">
        <f t="shared" si="32"/>
        <v>0</v>
      </c>
      <c r="K55" s="217"/>
      <c r="L55" s="233">
        <v>1</v>
      </c>
      <c r="M55" s="233"/>
      <c r="N55" s="233"/>
      <c r="O55" s="221">
        <f t="shared" si="18"/>
        <v>0</v>
      </c>
      <c r="P55" s="233">
        <v>1</v>
      </c>
      <c r="Q55" s="233"/>
      <c r="R55" s="233"/>
      <c r="S55" s="221">
        <f t="shared" si="19"/>
        <v>0</v>
      </c>
      <c r="T55" s="233">
        <v>1</v>
      </c>
      <c r="U55" s="233"/>
      <c r="V55" s="233"/>
      <c r="W55" s="221">
        <f t="shared" si="20"/>
        <v>0</v>
      </c>
      <c r="X55" s="233">
        <v>1</v>
      </c>
      <c r="Y55" s="233"/>
      <c r="Z55" s="233"/>
      <c r="AA55" s="221">
        <f t="shared" si="21"/>
        <v>0</v>
      </c>
      <c r="AB55" s="233">
        <v>1</v>
      </c>
      <c r="AC55" s="233"/>
      <c r="AD55" s="233"/>
      <c r="AE55" s="221">
        <f t="shared" si="22"/>
        <v>0</v>
      </c>
      <c r="AF55" s="233">
        <v>1</v>
      </c>
      <c r="AG55" s="233"/>
      <c r="AH55" s="233"/>
      <c r="AI55" s="221">
        <f t="shared" si="23"/>
        <v>0</v>
      </c>
      <c r="AJ55" s="233">
        <v>1</v>
      </c>
      <c r="AK55" s="233"/>
      <c r="AL55" s="233"/>
      <c r="AM55" s="221">
        <f t="shared" si="24"/>
        <v>0</v>
      </c>
      <c r="AN55" s="233">
        <v>1</v>
      </c>
      <c r="AO55" s="233"/>
      <c r="AP55" s="233"/>
      <c r="AQ55" s="221">
        <f t="shared" si="25"/>
        <v>0</v>
      </c>
      <c r="AR55" s="233">
        <v>1</v>
      </c>
      <c r="AS55" s="233"/>
      <c r="AT55" s="233"/>
      <c r="AU55" s="221">
        <f t="shared" si="26"/>
        <v>0</v>
      </c>
      <c r="AV55" s="233">
        <v>1</v>
      </c>
      <c r="AW55" s="233"/>
      <c r="AX55" s="233"/>
      <c r="AY55" s="221">
        <f t="shared" si="27"/>
        <v>0</v>
      </c>
      <c r="AZ55" s="205">
        <f t="shared" si="33"/>
        <v>0</v>
      </c>
      <c r="BA55" s="235">
        <v>0</v>
      </c>
      <c r="BB55" s="205">
        <f t="shared" si="28"/>
        <v>0</v>
      </c>
      <c r="BC55" s="205" t="str">
        <f t="shared" si="29"/>
        <v>geen actie</v>
      </c>
      <c r="BD55" s="201">
        <v>56</v>
      </c>
    </row>
    <row r="56" spans="1:56" s="268" customFormat="1" x14ac:dyDescent="0.3">
      <c r="A56" s="201">
        <v>57</v>
      </c>
      <c r="B56" s="201" t="str">
        <f t="shared" si="17"/>
        <v>v</v>
      </c>
      <c r="C56" s="256"/>
      <c r="D56" s="392"/>
      <c r="E56" s="205"/>
      <c r="F56" s="205"/>
      <c r="G56" s="205">
        <f t="shared" si="30"/>
        <v>0</v>
      </c>
      <c r="H56" s="205"/>
      <c r="I56" s="339">
        <f t="shared" si="31"/>
        <v>2019</v>
      </c>
      <c r="J56" s="230">
        <f t="shared" si="32"/>
        <v>0</v>
      </c>
      <c r="K56" s="217"/>
      <c r="L56" s="233">
        <v>1</v>
      </c>
      <c r="M56" s="233"/>
      <c r="N56" s="233"/>
      <c r="O56" s="221">
        <f t="shared" si="18"/>
        <v>0</v>
      </c>
      <c r="P56" s="233">
        <v>1</v>
      </c>
      <c r="Q56" s="233"/>
      <c r="R56" s="233"/>
      <c r="S56" s="221">
        <f t="shared" si="19"/>
        <v>0</v>
      </c>
      <c r="T56" s="233">
        <v>1</v>
      </c>
      <c r="U56" s="233"/>
      <c r="V56" s="233"/>
      <c r="W56" s="221">
        <f t="shared" si="20"/>
        <v>0</v>
      </c>
      <c r="X56" s="233">
        <v>1</v>
      </c>
      <c r="Y56" s="233"/>
      <c r="Z56" s="233"/>
      <c r="AA56" s="221">
        <f t="shared" si="21"/>
        <v>0</v>
      </c>
      <c r="AB56" s="233">
        <v>1</v>
      </c>
      <c r="AC56" s="233"/>
      <c r="AD56" s="233"/>
      <c r="AE56" s="221">
        <f t="shared" si="22"/>
        <v>0</v>
      </c>
      <c r="AF56" s="233">
        <v>1</v>
      </c>
      <c r="AG56" s="233"/>
      <c r="AH56" s="233"/>
      <c r="AI56" s="221">
        <f t="shared" si="23"/>
        <v>0</v>
      </c>
      <c r="AJ56" s="233">
        <v>1</v>
      </c>
      <c r="AK56" s="233"/>
      <c r="AL56" s="233"/>
      <c r="AM56" s="221">
        <f t="shared" si="24"/>
        <v>0</v>
      </c>
      <c r="AN56" s="233">
        <v>1</v>
      </c>
      <c r="AO56" s="233"/>
      <c r="AP56" s="233"/>
      <c r="AQ56" s="221">
        <f t="shared" si="25"/>
        <v>0</v>
      </c>
      <c r="AR56" s="233">
        <v>1</v>
      </c>
      <c r="AS56" s="233"/>
      <c r="AT56" s="233"/>
      <c r="AU56" s="221">
        <f t="shared" si="26"/>
        <v>0</v>
      </c>
      <c r="AV56" s="233">
        <v>1</v>
      </c>
      <c r="AW56" s="233"/>
      <c r="AX56" s="233"/>
      <c r="AY56" s="221">
        <f t="shared" si="27"/>
        <v>0</v>
      </c>
      <c r="AZ56" s="205">
        <f t="shared" si="33"/>
        <v>0</v>
      </c>
      <c r="BA56" s="235">
        <v>0</v>
      </c>
      <c r="BB56" s="205">
        <f t="shared" si="28"/>
        <v>0</v>
      </c>
      <c r="BC56" s="205" t="str">
        <f t="shared" si="29"/>
        <v>geen actie</v>
      </c>
      <c r="BD56" s="201">
        <v>57</v>
      </c>
    </row>
    <row r="57" spans="1:56" s="268" customFormat="1" x14ac:dyDescent="0.3">
      <c r="A57" s="201">
        <v>58</v>
      </c>
      <c r="B57" s="201" t="str">
        <f t="shared" si="17"/>
        <v>v</v>
      </c>
      <c r="C57" s="256"/>
      <c r="D57" s="392"/>
      <c r="E57" s="205"/>
      <c r="F57" s="205"/>
      <c r="G57" s="205">
        <f t="shared" si="30"/>
        <v>0</v>
      </c>
      <c r="H57" s="205"/>
      <c r="I57" s="339">
        <f t="shared" si="31"/>
        <v>2019</v>
      </c>
      <c r="J57" s="230">
        <f t="shared" si="32"/>
        <v>0</v>
      </c>
      <c r="K57" s="217"/>
      <c r="L57" s="233">
        <v>1</v>
      </c>
      <c r="M57" s="233"/>
      <c r="N57" s="233"/>
      <c r="O57" s="221">
        <f t="shared" si="18"/>
        <v>0</v>
      </c>
      <c r="P57" s="233">
        <v>1</v>
      </c>
      <c r="Q57" s="233"/>
      <c r="R57" s="233"/>
      <c r="S57" s="221">
        <f t="shared" si="19"/>
        <v>0</v>
      </c>
      <c r="T57" s="233">
        <v>1</v>
      </c>
      <c r="U57" s="233"/>
      <c r="V57" s="233"/>
      <c r="W57" s="221">
        <f t="shared" si="20"/>
        <v>0</v>
      </c>
      <c r="X57" s="233">
        <v>1</v>
      </c>
      <c r="Y57" s="233"/>
      <c r="Z57" s="233"/>
      <c r="AA57" s="221">
        <f t="shared" si="21"/>
        <v>0</v>
      </c>
      <c r="AB57" s="233">
        <v>1</v>
      </c>
      <c r="AC57" s="233"/>
      <c r="AD57" s="233"/>
      <c r="AE57" s="221">
        <f t="shared" si="22"/>
        <v>0</v>
      </c>
      <c r="AF57" s="233">
        <v>1</v>
      </c>
      <c r="AG57" s="233"/>
      <c r="AH57" s="233"/>
      <c r="AI57" s="221">
        <f t="shared" si="23"/>
        <v>0</v>
      </c>
      <c r="AJ57" s="233">
        <v>1</v>
      </c>
      <c r="AK57" s="233"/>
      <c r="AL57" s="233"/>
      <c r="AM57" s="221">
        <f t="shared" si="24"/>
        <v>0</v>
      </c>
      <c r="AN57" s="233">
        <v>1</v>
      </c>
      <c r="AO57" s="233"/>
      <c r="AP57" s="233"/>
      <c r="AQ57" s="221">
        <f t="shared" si="25"/>
        <v>0</v>
      </c>
      <c r="AR57" s="233">
        <v>1</v>
      </c>
      <c r="AS57" s="233"/>
      <c r="AT57" s="233"/>
      <c r="AU57" s="221">
        <f t="shared" si="26"/>
        <v>0</v>
      </c>
      <c r="AV57" s="233">
        <v>1</v>
      </c>
      <c r="AW57" s="233"/>
      <c r="AX57" s="233"/>
      <c r="AY57" s="221">
        <f t="shared" si="27"/>
        <v>0</v>
      </c>
      <c r="AZ57" s="205">
        <f t="shared" si="33"/>
        <v>0</v>
      </c>
      <c r="BA57" s="235">
        <v>0</v>
      </c>
      <c r="BB57" s="205">
        <f t="shared" si="28"/>
        <v>0</v>
      </c>
      <c r="BC57" s="205" t="str">
        <f t="shared" si="29"/>
        <v>geen actie</v>
      </c>
      <c r="BD57" s="201">
        <v>58</v>
      </c>
    </row>
    <row r="58" spans="1:56" s="268" customFormat="1" ht="13.95" customHeight="1" x14ac:dyDescent="0.3">
      <c r="A58" s="201">
        <v>59</v>
      </c>
      <c r="B58" s="201" t="str">
        <f t="shared" si="17"/>
        <v>v</v>
      </c>
      <c r="C58" s="256"/>
      <c r="D58" s="392"/>
      <c r="E58" s="205"/>
      <c r="F58" s="205"/>
      <c r="G58" s="205">
        <f t="shared" si="30"/>
        <v>0</v>
      </c>
      <c r="H58" s="205"/>
      <c r="I58" s="339">
        <f t="shared" si="31"/>
        <v>2019</v>
      </c>
      <c r="J58" s="230">
        <f t="shared" si="32"/>
        <v>0</v>
      </c>
      <c r="K58" s="217"/>
      <c r="L58" s="233">
        <v>1</v>
      </c>
      <c r="M58" s="233"/>
      <c r="N58" s="233"/>
      <c r="O58" s="221">
        <f t="shared" si="18"/>
        <v>0</v>
      </c>
      <c r="P58" s="233">
        <v>1</v>
      </c>
      <c r="Q58" s="233"/>
      <c r="R58" s="233"/>
      <c r="S58" s="221">
        <f t="shared" si="19"/>
        <v>0</v>
      </c>
      <c r="T58" s="233">
        <v>1</v>
      </c>
      <c r="U58" s="233"/>
      <c r="V58" s="233"/>
      <c r="W58" s="221">
        <f t="shared" si="20"/>
        <v>0</v>
      </c>
      <c r="X58" s="233">
        <v>1</v>
      </c>
      <c r="Y58" s="233"/>
      <c r="Z58" s="233"/>
      <c r="AA58" s="221">
        <f t="shared" si="21"/>
        <v>0</v>
      </c>
      <c r="AB58" s="233">
        <v>1</v>
      </c>
      <c r="AC58" s="233"/>
      <c r="AD58" s="233"/>
      <c r="AE58" s="221">
        <f t="shared" si="22"/>
        <v>0</v>
      </c>
      <c r="AF58" s="233">
        <v>1</v>
      </c>
      <c r="AG58" s="233"/>
      <c r="AH58" s="233"/>
      <c r="AI58" s="221">
        <f t="shared" si="23"/>
        <v>0</v>
      </c>
      <c r="AJ58" s="233">
        <v>1</v>
      </c>
      <c r="AK58" s="233"/>
      <c r="AL58" s="233"/>
      <c r="AM58" s="221">
        <f t="shared" si="24"/>
        <v>0</v>
      </c>
      <c r="AN58" s="233">
        <v>1</v>
      </c>
      <c r="AO58" s="233"/>
      <c r="AP58" s="233"/>
      <c r="AQ58" s="221">
        <f t="shared" si="25"/>
        <v>0</v>
      </c>
      <c r="AR58" s="233">
        <v>1</v>
      </c>
      <c r="AS58" s="233"/>
      <c r="AT58" s="233"/>
      <c r="AU58" s="221">
        <f t="shared" si="26"/>
        <v>0</v>
      </c>
      <c r="AV58" s="233">
        <v>1</v>
      </c>
      <c r="AW58" s="233"/>
      <c r="AX58" s="233"/>
      <c r="AY58" s="221">
        <f t="shared" si="27"/>
        <v>0</v>
      </c>
      <c r="AZ58" s="205">
        <f t="shared" si="33"/>
        <v>0</v>
      </c>
      <c r="BA58" s="235">
        <v>0</v>
      </c>
      <c r="BB58" s="205">
        <f t="shared" si="28"/>
        <v>0</v>
      </c>
      <c r="BC58" s="205" t="str">
        <f t="shared" si="29"/>
        <v>geen actie</v>
      </c>
      <c r="BD58" s="201">
        <v>59</v>
      </c>
    </row>
    <row r="59" spans="1:56" s="268" customFormat="1" ht="15.45" customHeight="1" x14ac:dyDescent="0.3">
      <c r="A59" s="201">
        <v>60</v>
      </c>
      <c r="B59" s="201" t="str">
        <f t="shared" si="17"/>
        <v>v</v>
      </c>
      <c r="C59" s="256"/>
      <c r="D59" s="392"/>
      <c r="E59" s="205"/>
      <c r="F59" s="205"/>
      <c r="G59" s="205">
        <f t="shared" si="30"/>
        <v>0</v>
      </c>
      <c r="H59" s="205"/>
      <c r="I59" s="339">
        <f t="shared" si="31"/>
        <v>2019</v>
      </c>
      <c r="J59" s="230">
        <f t="shared" si="32"/>
        <v>0</v>
      </c>
      <c r="K59" s="217"/>
      <c r="L59" s="233">
        <v>1</v>
      </c>
      <c r="M59" s="233"/>
      <c r="N59" s="233"/>
      <c r="O59" s="221">
        <f t="shared" si="18"/>
        <v>0</v>
      </c>
      <c r="P59" s="233">
        <v>1</v>
      </c>
      <c r="Q59" s="233"/>
      <c r="R59" s="233"/>
      <c r="S59" s="221">
        <f t="shared" si="19"/>
        <v>0</v>
      </c>
      <c r="T59" s="233">
        <v>1</v>
      </c>
      <c r="U59" s="233"/>
      <c r="V59" s="233"/>
      <c r="W59" s="221">
        <f t="shared" si="20"/>
        <v>0</v>
      </c>
      <c r="X59" s="233">
        <v>1</v>
      </c>
      <c r="Y59" s="233"/>
      <c r="Z59" s="233"/>
      <c r="AA59" s="221">
        <f t="shared" si="21"/>
        <v>0</v>
      </c>
      <c r="AB59" s="233">
        <v>1</v>
      </c>
      <c r="AC59" s="233"/>
      <c r="AD59" s="233"/>
      <c r="AE59" s="221">
        <f t="shared" si="22"/>
        <v>0</v>
      </c>
      <c r="AF59" s="233">
        <v>1</v>
      </c>
      <c r="AG59" s="233"/>
      <c r="AH59" s="233"/>
      <c r="AI59" s="221">
        <f t="shared" si="23"/>
        <v>0</v>
      </c>
      <c r="AJ59" s="233">
        <v>1</v>
      </c>
      <c r="AK59" s="233"/>
      <c r="AL59" s="233"/>
      <c r="AM59" s="221">
        <f t="shared" si="24"/>
        <v>0</v>
      </c>
      <c r="AN59" s="233">
        <v>1</v>
      </c>
      <c r="AO59" s="233"/>
      <c r="AP59" s="233"/>
      <c r="AQ59" s="221">
        <f t="shared" si="25"/>
        <v>0</v>
      </c>
      <c r="AR59" s="233">
        <v>1</v>
      </c>
      <c r="AS59" s="233"/>
      <c r="AT59" s="233"/>
      <c r="AU59" s="221">
        <f t="shared" si="26"/>
        <v>0</v>
      </c>
      <c r="AV59" s="233">
        <v>1</v>
      </c>
      <c r="AW59" s="233"/>
      <c r="AX59" s="233"/>
      <c r="AY59" s="221">
        <f t="shared" si="27"/>
        <v>0</v>
      </c>
      <c r="AZ59" s="205">
        <f t="shared" si="33"/>
        <v>0</v>
      </c>
      <c r="BA59" s="235">
        <v>0</v>
      </c>
      <c r="BB59" s="205">
        <f t="shared" si="28"/>
        <v>0</v>
      </c>
      <c r="BC59" s="205" t="str">
        <f t="shared" si="29"/>
        <v>geen actie</v>
      </c>
      <c r="BD59" s="201">
        <v>60</v>
      </c>
    </row>
    <row r="60" spans="1:56" s="268" customFormat="1" ht="13.95" customHeight="1" x14ac:dyDescent="0.3">
      <c r="A60" s="201">
        <v>61</v>
      </c>
      <c r="B60" s="201" t="str">
        <f t="shared" si="17"/>
        <v>v</v>
      </c>
      <c r="C60" s="256"/>
      <c r="D60" s="392"/>
      <c r="E60" s="205"/>
      <c r="F60" s="205"/>
      <c r="G60" s="205">
        <f t="shared" si="30"/>
        <v>0</v>
      </c>
      <c r="H60" s="205"/>
      <c r="I60" s="339">
        <f t="shared" si="31"/>
        <v>2019</v>
      </c>
      <c r="J60" s="230">
        <f t="shared" si="32"/>
        <v>0</v>
      </c>
      <c r="K60" s="217"/>
      <c r="L60" s="233">
        <v>1</v>
      </c>
      <c r="M60" s="233"/>
      <c r="N60" s="233"/>
      <c r="O60" s="221">
        <f t="shared" si="18"/>
        <v>0</v>
      </c>
      <c r="P60" s="233">
        <v>1</v>
      </c>
      <c r="Q60" s="233"/>
      <c r="R60" s="233"/>
      <c r="S60" s="221">
        <f t="shared" si="19"/>
        <v>0</v>
      </c>
      <c r="T60" s="233">
        <v>1</v>
      </c>
      <c r="U60" s="233"/>
      <c r="V60" s="233"/>
      <c r="W60" s="221">
        <f t="shared" si="20"/>
        <v>0</v>
      </c>
      <c r="X60" s="233">
        <v>1</v>
      </c>
      <c r="Y60" s="233"/>
      <c r="Z60" s="233"/>
      <c r="AA60" s="221">
        <f t="shared" si="21"/>
        <v>0</v>
      </c>
      <c r="AB60" s="233">
        <v>1</v>
      </c>
      <c r="AC60" s="233"/>
      <c r="AD60" s="233"/>
      <c r="AE60" s="221">
        <f t="shared" si="22"/>
        <v>0</v>
      </c>
      <c r="AF60" s="233">
        <v>1</v>
      </c>
      <c r="AG60" s="233"/>
      <c r="AH60" s="233"/>
      <c r="AI60" s="221">
        <f t="shared" si="23"/>
        <v>0</v>
      </c>
      <c r="AJ60" s="233">
        <v>1</v>
      </c>
      <c r="AK60" s="233"/>
      <c r="AL60" s="233"/>
      <c r="AM60" s="221">
        <f t="shared" si="24"/>
        <v>0</v>
      </c>
      <c r="AN60" s="233">
        <v>1</v>
      </c>
      <c r="AO60" s="233"/>
      <c r="AP60" s="233"/>
      <c r="AQ60" s="221">
        <f t="shared" si="25"/>
        <v>0</v>
      </c>
      <c r="AR60" s="233">
        <v>1</v>
      </c>
      <c r="AS60" s="233"/>
      <c r="AT60" s="233"/>
      <c r="AU60" s="221">
        <f t="shared" si="26"/>
        <v>0</v>
      </c>
      <c r="AV60" s="233">
        <v>1</v>
      </c>
      <c r="AW60" s="233"/>
      <c r="AX60" s="233"/>
      <c r="AY60" s="221">
        <f t="shared" si="27"/>
        <v>0</v>
      </c>
      <c r="AZ60" s="205">
        <f t="shared" si="33"/>
        <v>0</v>
      </c>
      <c r="BA60" s="235">
        <v>0</v>
      </c>
      <c r="BB60" s="205">
        <f t="shared" si="28"/>
        <v>0</v>
      </c>
      <c r="BC60" s="205" t="str">
        <f t="shared" si="29"/>
        <v>geen actie</v>
      </c>
      <c r="BD60" s="201">
        <v>61</v>
      </c>
    </row>
    <row r="61" spans="1:56" s="268" customFormat="1" x14ac:dyDescent="0.3">
      <c r="A61" s="201">
        <v>62</v>
      </c>
      <c r="B61" s="201" t="str">
        <f t="shared" si="17"/>
        <v>v</v>
      </c>
      <c r="C61" s="256"/>
      <c r="D61" s="392"/>
      <c r="E61" s="205"/>
      <c r="F61" s="205"/>
      <c r="G61" s="205">
        <f t="shared" si="30"/>
        <v>0</v>
      </c>
      <c r="H61" s="205"/>
      <c r="I61" s="339">
        <f t="shared" si="31"/>
        <v>2019</v>
      </c>
      <c r="J61" s="230">
        <f t="shared" si="32"/>
        <v>0</v>
      </c>
      <c r="K61" s="217"/>
      <c r="L61" s="233">
        <v>1</v>
      </c>
      <c r="M61" s="233"/>
      <c r="N61" s="233"/>
      <c r="O61" s="221">
        <f t="shared" si="18"/>
        <v>0</v>
      </c>
      <c r="P61" s="233">
        <v>1</v>
      </c>
      <c r="Q61" s="233"/>
      <c r="R61" s="233"/>
      <c r="S61" s="221">
        <f t="shared" si="19"/>
        <v>0</v>
      </c>
      <c r="T61" s="233">
        <v>1</v>
      </c>
      <c r="U61" s="233"/>
      <c r="V61" s="233"/>
      <c r="W61" s="221">
        <f t="shared" si="20"/>
        <v>0</v>
      </c>
      <c r="X61" s="233">
        <v>1</v>
      </c>
      <c r="Y61" s="233"/>
      <c r="Z61" s="233"/>
      <c r="AA61" s="221">
        <f t="shared" si="21"/>
        <v>0</v>
      </c>
      <c r="AB61" s="233">
        <v>1</v>
      </c>
      <c r="AC61" s="233"/>
      <c r="AD61" s="233"/>
      <c r="AE61" s="221">
        <f t="shared" si="22"/>
        <v>0</v>
      </c>
      <c r="AF61" s="233">
        <v>1</v>
      </c>
      <c r="AG61" s="233"/>
      <c r="AH61" s="233"/>
      <c r="AI61" s="221">
        <f t="shared" si="23"/>
        <v>0</v>
      </c>
      <c r="AJ61" s="233">
        <v>1</v>
      </c>
      <c r="AK61" s="233"/>
      <c r="AL61" s="233"/>
      <c r="AM61" s="221">
        <f t="shared" si="24"/>
        <v>0</v>
      </c>
      <c r="AN61" s="233">
        <v>1</v>
      </c>
      <c r="AO61" s="233"/>
      <c r="AP61" s="233"/>
      <c r="AQ61" s="221">
        <f t="shared" si="25"/>
        <v>0</v>
      </c>
      <c r="AR61" s="233">
        <v>1</v>
      </c>
      <c r="AS61" s="233"/>
      <c r="AT61" s="233"/>
      <c r="AU61" s="221">
        <f t="shared" si="26"/>
        <v>0</v>
      </c>
      <c r="AV61" s="233">
        <v>1</v>
      </c>
      <c r="AW61" s="233"/>
      <c r="AX61" s="233"/>
      <c r="AY61" s="221">
        <f t="shared" si="27"/>
        <v>0</v>
      </c>
      <c r="AZ61" s="205">
        <f t="shared" si="33"/>
        <v>0</v>
      </c>
      <c r="BA61" s="235">
        <v>0</v>
      </c>
      <c r="BB61" s="205">
        <f t="shared" si="28"/>
        <v>0</v>
      </c>
      <c r="BC61" s="205" t="str">
        <f t="shared" si="29"/>
        <v>geen actie</v>
      </c>
      <c r="BD61" s="201">
        <v>62</v>
      </c>
    </row>
    <row r="62" spans="1:56" s="268" customFormat="1" x14ac:dyDescent="0.3">
      <c r="A62" s="201">
        <v>63</v>
      </c>
      <c r="B62" s="201" t="str">
        <f t="shared" si="17"/>
        <v>v</v>
      </c>
      <c r="C62" s="256"/>
      <c r="D62" s="392"/>
      <c r="E62" s="205"/>
      <c r="F62" s="205"/>
      <c r="G62" s="205">
        <f t="shared" si="30"/>
        <v>0</v>
      </c>
      <c r="H62" s="205"/>
      <c r="I62" s="339">
        <f t="shared" si="31"/>
        <v>2019</v>
      </c>
      <c r="J62" s="230">
        <f t="shared" si="32"/>
        <v>0</v>
      </c>
      <c r="K62" s="217"/>
      <c r="L62" s="233">
        <v>1</v>
      </c>
      <c r="M62" s="233"/>
      <c r="N62" s="233"/>
      <c r="O62" s="221">
        <f t="shared" si="18"/>
        <v>0</v>
      </c>
      <c r="P62" s="233">
        <v>1</v>
      </c>
      <c r="Q62" s="233"/>
      <c r="R62" s="233"/>
      <c r="S62" s="221">
        <f t="shared" si="19"/>
        <v>0</v>
      </c>
      <c r="T62" s="233">
        <v>1</v>
      </c>
      <c r="U62" s="233"/>
      <c r="V62" s="233"/>
      <c r="W62" s="221">
        <f t="shared" si="20"/>
        <v>0</v>
      </c>
      <c r="X62" s="233">
        <v>1</v>
      </c>
      <c r="Y62" s="233"/>
      <c r="Z62" s="233"/>
      <c r="AA62" s="221">
        <f t="shared" si="21"/>
        <v>0</v>
      </c>
      <c r="AB62" s="233">
        <v>1</v>
      </c>
      <c r="AC62" s="233"/>
      <c r="AD62" s="233"/>
      <c r="AE62" s="221">
        <f t="shared" si="22"/>
        <v>0</v>
      </c>
      <c r="AF62" s="233">
        <v>1</v>
      </c>
      <c r="AG62" s="233"/>
      <c r="AH62" s="233"/>
      <c r="AI62" s="221">
        <f t="shared" si="23"/>
        <v>0</v>
      </c>
      <c r="AJ62" s="233">
        <v>1</v>
      </c>
      <c r="AK62" s="233"/>
      <c r="AL62" s="233"/>
      <c r="AM62" s="221">
        <f t="shared" si="24"/>
        <v>0</v>
      </c>
      <c r="AN62" s="233">
        <v>1</v>
      </c>
      <c r="AO62" s="233"/>
      <c r="AP62" s="233"/>
      <c r="AQ62" s="221">
        <f t="shared" si="25"/>
        <v>0</v>
      </c>
      <c r="AR62" s="233">
        <v>1</v>
      </c>
      <c r="AS62" s="233"/>
      <c r="AT62" s="233"/>
      <c r="AU62" s="221">
        <f t="shared" si="26"/>
        <v>0</v>
      </c>
      <c r="AV62" s="233">
        <v>1</v>
      </c>
      <c r="AW62" s="233"/>
      <c r="AX62" s="233"/>
      <c r="AY62" s="221">
        <f t="shared" si="27"/>
        <v>0</v>
      </c>
      <c r="AZ62" s="205">
        <f t="shared" si="33"/>
        <v>0</v>
      </c>
      <c r="BA62" s="235">
        <v>0</v>
      </c>
      <c r="BB62" s="205">
        <v>0</v>
      </c>
      <c r="BC62" s="205" t="str">
        <f t="shared" si="29"/>
        <v>geen actie</v>
      </c>
      <c r="BD62" s="201">
        <v>63</v>
      </c>
    </row>
    <row r="63" spans="1:56" s="268" customFormat="1" x14ac:dyDescent="0.3">
      <c r="A63" s="201">
        <v>64</v>
      </c>
      <c r="B63" s="201" t="str">
        <f t="shared" si="17"/>
        <v>v</v>
      </c>
      <c r="C63" s="256"/>
      <c r="D63" s="392"/>
      <c r="E63" s="205"/>
      <c r="F63" s="205"/>
      <c r="G63" s="205">
        <f t="shared" si="30"/>
        <v>0</v>
      </c>
      <c r="H63" s="205"/>
      <c r="I63" s="339">
        <f t="shared" si="31"/>
        <v>2019</v>
      </c>
      <c r="J63" s="230">
        <f t="shared" si="32"/>
        <v>0</v>
      </c>
      <c r="K63" s="217"/>
      <c r="L63" s="233">
        <v>1</v>
      </c>
      <c r="M63" s="233"/>
      <c r="N63" s="233"/>
      <c r="O63" s="221">
        <f t="shared" si="18"/>
        <v>0</v>
      </c>
      <c r="P63" s="233">
        <v>1</v>
      </c>
      <c r="Q63" s="233"/>
      <c r="R63" s="233"/>
      <c r="S63" s="221">
        <f t="shared" si="19"/>
        <v>0</v>
      </c>
      <c r="T63" s="233">
        <v>1</v>
      </c>
      <c r="U63" s="233"/>
      <c r="V63" s="233"/>
      <c r="W63" s="221">
        <f t="shared" si="20"/>
        <v>0</v>
      </c>
      <c r="X63" s="233">
        <v>1</v>
      </c>
      <c r="Y63" s="233"/>
      <c r="Z63" s="233"/>
      <c r="AA63" s="221">
        <f t="shared" si="21"/>
        <v>0</v>
      </c>
      <c r="AB63" s="233">
        <v>1</v>
      </c>
      <c r="AC63" s="233"/>
      <c r="AD63" s="233"/>
      <c r="AE63" s="221">
        <f t="shared" si="22"/>
        <v>0</v>
      </c>
      <c r="AF63" s="233">
        <v>1</v>
      </c>
      <c r="AG63" s="233"/>
      <c r="AH63" s="233"/>
      <c r="AI63" s="221">
        <f t="shared" si="23"/>
        <v>0</v>
      </c>
      <c r="AJ63" s="233">
        <v>1</v>
      </c>
      <c r="AK63" s="233"/>
      <c r="AL63" s="233"/>
      <c r="AM63" s="221">
        <f t="shared" si="24"/>
        <v>0</v>
      </c>
      <c r="AN63" s="233">
        <v>1</v>
      </c>
      <c r="AO63" s="233"/>
      <c r="AP63" s="233"/>
      <c r="AQ63" s="221">
        <f t="shared" si="25"/>
        <v>0</v>
      </c>
      <c r="AR63" s="233">
        <v>1</v>
      </c>
      <c r="AS63" s="233"/>
      <c r="AT63" s="233"/>
      <c r="AU63" s="221">
        <f t="shared" si="26"/>
        <v>0</v>
      </c>
      <c r="AV63" s="233">
        <v>1</v>
      </c>
      <c r="AW63" s="233"/>
      <c r="AX63" s="233"/>
      <c r="AY63" s="221">
        <f t="shared" si="27"/>
        <v>0</v>
      </c>
      <c r="AZ63" s="205">
        <f t="shared" si="33"/>
        <v>0</v>
      </c>
      <c r="BA63" s="235">
        <v>0</v>
      </c>
      <c r="BB63" s="205">
        <v>0</v>
      </c>
      <c r="BC63" s="205" t="str">
        <f t="shared" si="29"/>
        <v>geen actie</v>
      </c>
      <c r="BD63" s="201">
        <v>64</v>
      </c>
    </row>
    <row r="64" spans="1:56" s="268" customFormat="1" x14ac:dyDescent="0.3">
      <c r="A64" s="201">
        <v>65</v>
      </c>
      <c r="B64" s="201" t="str">
        <f t="shared" si="17"/>
        <v>v</v>
      </c>
      <c r="C64" s="256"/>
      <c r="D64" s="392"/>
      <c r="E64" s="205"/>
      <c r="F64" s="205"/>
      <c r="G64" s="205">
        <f t="shared" si="30"/>
        <v>0</v>
      </c>
      <c r="H64" s="205"/>
      <c r="I64" s="339">
        <f t="shared" si="31"/>
        <v>2019</v>
      </c>
      <c r="J64" s="230">
        <f t="shared" si="32"/>
        <v>0</v>
      </c>
      <c r="K64" s="217"/>
      <c r="L64" s="233">
        <v>1</v>
      </c>
      <c r="M64" s="233"/>
      <c r="N64" s="233"/>
      <c r="O64" s="221">
        <f t="shared" si="18"/>
        <v>0</v>
      </c>
      <c r="P64" s="233">
        <v>1</v>
      </c>
      <c r="Q64" s="233"/>
      <c r="R64" s="233"/>
      <c r="S64" s="221">
        <f t="shared" si="19"/>
        <v>0</v>
      </c>
      <c r="T64" s="233">
        <v>1</v>
      </c>
      <c r="U64" s="233"/>
      <c r="V64" s="233"/>
      <c r="W64" s="221">
        <f t="shared" si="20"/>
        <v>0</v>
      </c>
      <c r="X64" s="233">
        <v>1</v>
      </c>
      <c r="Y64" s="233"/>
      <c r="Z64" s="233"/>
      <c r="AA64" s="221">
        <f t="shared" si="21"/>
        <v>0</v>
      </c>
      <c r="AB64" s="233">
        <v>1</v>
      </c>
      <c r="AC64" s="233"/>
      <c r="AD64" s="233"/>
      <c r="AE64" s="221">
        <f t="shared" si="22"/>
        <v>0</v>
      </c>
      <c r="AF64" s="233">
        <v>1</v>
      </c>
      <c r="AG64" s="233"/>
      <c r="AH64" s="233"/>
      <c r="AI64" s="221">
        <f t="shared" si="23"/>
        <v>0</v>
      </c>
      <c r="AJ64" s="233">
        <v>1</v>
      </c>
      <c r="AK64" s="233"/>
      <c r="AL64" s="233"/>
      <c r="AM64" s="221">
        <f t="shared" si="24"/>
        <v>0</v>
      </c>
      <c r="AN64" s="233">
        <v>1</v>
      </c>
      <c r="AO64" s="233"/>
      <c r="AP64" s="233"/>
      <c r="AQ64" s="221">
        <f t="shared" si="25"/>
        <v>0</v>
      </c>
      <c r="AR64" s="233">
        <v>1</v>
      </c>
      <c r="AS64" s="233"/>
      <c r="AT64" s="233"/>
      <c r="AU64" s="221">
        <f t="shared" si="26"/>
        <v>0</v>
      </c>
      <c r="AV64" s="233">
        <v>1</v>
      </c>
      <c r="AW64" s="233"/>
      <c r="AX64" s="233"/>
      <c r="AY64" s="221">
        <f t="shared" si="27"/>
        <v>0</v>
      </c>
      <c r="AZ64" s="205">
        <f t="shared" si="33"/>
        <v>0</v>
      </c>
      <c r="BA64" s="235">
        <v>0</v>
      </c>
      <c r="BB64" s="205">
        <v>0</v>
      </c>
      <c r="BC64" s="205" t="str">
        <f t="shared" si="29"/>
        <v>geen actie</v>
      </c>
      <c r="BD64" s="201">
        <v>65</v>
      </c>
    </row>
    <row r="65" spans="1:56" s="268" customFormat="1" x14ac:dyDescent="0.3">
      <c r="A65" s="201">
        <v>66</v>
      </c>
      <c r="B65" s="201" t="str">
        <f t="shared" si="17"/>
        <v>v</v>
      </c>
      <c r="C65" s="256"/>
      <c r="D65" s="392"/>
      <c r="E65" s="205"/>
      <c r="F65" s="205"/>
      <c r="G65" s="205">
        <f t="shared" si="30"/>
        <v>0</v>
      </c>
      <c r="H65" s="205"/>
      <c r="I65" s="339">
        <f t="shared" si="31"/>
        <v>2019</v>
      </c>
      <c r="J65" s="230">
        <f t="shared" si="32"/>
        <v>0</v>
      </c>
      <c r="K65" s="217"/>
      <c r="L65" s="233">
        <v>1</v>
      </c>
      <c r="M65" s="233"/>
      <c r="N65" s="233"/>
      <c r="O65" s="221">
        <f t="shared" si="18"/>
        <v>0</v>
      </c>
      <c r="P65" s="233">
        <v>1</v>
      </c>
      <c r="Q65" s="233"/>
      <c r="R65" s="233"/>
      <c r="S65" s="221">
        <f t="shared" si="19"/>
        <v>0</v>
      </c>
      <c r="T65" s="233">
        <v>1</v>
      </c>
      <c r="U65" s="233"/>
      <c r="V65" s="233"/>
      <c r="W65" s="221">
        <f t="shared" si="20"/>
        <v>0</v>
      </c>
      <c r="X65" s="233">
        <v>1</v>
      </c>
      <c r="Y65" s="233"/>
      <c r="Z65" s="233"/>
      <c r="AA65" s="221">
        <f t="shared" si="21"/>
        <v>0</v>
      </c>
      <c r="AB65" s="233">
        <v>1</v>
      </c>
      <c r="AC65" s="233"/>
      <c r="AD65" s="233"/>
      <c r="AE65" s="221">
        <f t="shared" si="22"/>
        <v>0</v>
      </c>
      <c r="AF65" s="233">
        <v>1</v>
      </c>
      <c r="AG65" s="233"/>
      <c r="AH65" s="233"/>
      <c r="AI65" s="221">
        <f t="shared" si="23"/>
        <v>0</v>
      </c>
      <c r="AJ65" s="233">
        <v>1</v>
      </c>
      <c r="AK65" s="233"/>
      <c r="AL65" s="233"/>
      <c r="AM65" s="221">
        <f t="shared" si="24"/>
        <v>0</v>
      </c>
      <c r="AN65" s="233">
        <v>1</v>
      </c>
      <c r="AO65" s="233"/>
      <c r="AP65" s="233"/>
      <c r="AQ65" s="221">
        <f t="shared" si="25"/>
        <v>0</v>
      </c>
      <c r="AR65" s="233">
        <v>1</v>
      </c>
      <c r="AS65" s="233"/>
      <c r="AT65" s="233"/>
      <c r="AU65" s="221">
        <f t="shared" si="26"/>
        <v>0</v>
      </c>
      <c r="AV65" s="233">
        <v>1</v>
      </c>
      <c r="AW65" s="233"/>
      <c r="AX65" s="233"/>
      <c r="AY65" s="221">
        <f t="shared" si="27"/>
        <v>0</v>
      </c>
      <c r="AZ65" s="205">
        <f t="shared" si="33"/>
        <v>0</v>
      </c>
      <c r="BA65" s="235">
        <v>0</v>
      </c>
      <c r="BB65" s="205">
        <f t="shared" ref="BB65:BB96" si="34">AZ65-BA65</f>
        <v>0</v>
      </c>
      <c r="BC65" s="205" t="str">
        <f t="shared" si="29"/>
        <v>geen actie</v>
      </c>
      <c r="BD65" s="201">
        <v>66</v>
      </c>
    </row>
    <row r="66" spans="1:56" s="268" customFormat="1" x14ac:dyDescent="0.3">
      <c r="A66" s="201">
        <v>67</v>
      </c>
      <c r="B66" s="201" t="str">
        <f t="shared" ref="B66:B97" si="35">IF(A66=BD66,"v","x")</f>
        <v>v</v>
      </c>
      <c r="C66" s="256"/>
      <c r="D66" s="392"/>
      <c r="E66" s="205"/>
      <c r="F66" s="205"/>
      <c r="G66" s="205">
        <f t="shared" si="30"/>
        <v>0</v>
      </c>
      <c r="H66" s="205"/>
      <c r="I66" s="339">
        <f t="shared" si="31"/>
        <v>2019</v>
      </c>
      <c r="J66" s="230">
        <f t="shared" si="32"/>
        <v>0</v>
      </c>
      <c r="K66" s="217"/>
      <c r="L66" s="233">
        <v>1</v>
      </c>
      <c r="M66" s="233"/>
      <c r="N66" s="233"/>
      <c r="O66" s="221">
        <f t="shared" ref="O66:O97" si="36">SUM(M66*10+N66)/L66*10</f>
        <v>0</v>
      </c>
      <c r="P66" s="233">
        <v>1</v>
      </c>
      <c r="Q66" s="233"/>
      <c r="R66" s="233"/>
      <c r="S66" s="221">
        <f t="shared" ref="S66:S97" si="37">SUM(Q66*10+R66)/P66*10</f>
        <v>0</v>
      </c>
      <c r="T66" s="233">
        <v>1</v>
      </c>
      <c r="U66" s="233"/>
      <c r="V66" s="233"/>
      <c r="W66" s="221">
        <f t="shared" ref="W66:W97" si="38">SUM(U66*10+V66)/T66*10</f>
        <v>0</v>
      </c>
      <c r="X66" s="233">
        <v>1</v>
      </c>
      <c r="Y66" s="233"/>
      <c r="Z66" s="233"/>
      <c r="AA66" s="221">
        <f t="shared" ref="AA66:AA97" si="39">SUM(Y66*10+Z66)/X66*10</f>
        <v>0</v>
      </c>
      <c r="AB66" s="233">
        <v>1</v>
      </c>
      <c r="AC66" s="233"/>
      <c r="AD66" s="233"/>
      <c r="AE66" s="221">
        <f t="shared" ref="AE66:AE97" si="40">SUM(AC66*10+AD66)/AB66*10</f>
        <v>0</v>
      </c>
      <c r="AF66" s="233">
        <v>1</v>
      </c>
      <c r="AG66" s="233"/>
      <c r="AH66" s="233"/>
      <c r="AI66" s="221">
        <f t="shared" ref="AI66:AI97" si="41">SUM(AG66*10+AH66)/AF66*10</f>
        <v>0</v>
      </c>
      <c r="AJ66" s="233">
        <v>1</v>
      </c>
      <c r="AK66" s="233"/>
      <c r="AL66" s="233"/>
      <c r="AM66" s="221">
        <f t="shared" ref="AM66:AM97" si="42">SUM(AK66*10+AL66)/AJ66*10</f>
        <v>0</v>
      </c>
      <c r="AN66" s="233">
        <v>1</v>
      </c>
      <c r="AO66" s="233"/>
      <c r="AP66" s="233"/>
      <c r="AQ66" s="221">
        <f t="shared" ref="AQ66:AQ97" si="43">SUM(AO66*10+AP66)/AN66*10</f>
        <v>0</v>
      </c>
      <c r="AR66" s="233">
        <v>1</v>
      </c>
      <c r="AS66" s="233"/>
      <c r="AT66" s="233"/>
      <c r="AU66" s="221">
        <f t="shared" ref="AU66:AU97" si="44">SUM(AS66*10+AT66)/AR66*10</f>
        <v>0</v>
      </c>
      <c r="AV66" s="233">
        <v>1</v>
      </c>
      <c r="AW66" s="233"/>
      <c r="AX66" s="233"/>
      <c r="AY66" s="221">
        <f t="shared" ref="AY66:AY97" si="45">SUM(AW66*10+AX66)/AV66*10</f>
        <v>0</v>
      </c>
      <c r="AZ66" s="205">
        <f t="shared" si="33"/>
        <v>0</v>
      </c>
      <c r="BA66" s="235">
        <v>0</v>
      </c>
      <c r="BB66" s="205">
        <f t="shared" si="34"/>
        <v>0</v>
      </c>
      <c r="BC66" s="205" t="str">
        <f t="shared" ref="BC66:BC97" si="46">IF(BB66=0,"geen actie",CONCATENATE("diploma uitschrijven: ",AZ66," punten"))</f>
        <v>geen actie</v>
      </c>
      <c r="BD66" s="201">
        <v>67</v>
      </c>
    </row>
    <row r="67" spans="1:56" s="268" customFormat="1" x14ac:dyDescent="0.3">
      <c r="A67" s="201">
        <v>68</v>
      </c>
      <c r="B67" s="201" t="str">
        <f t="shared" si="35"/>
        <v>v</v>
      </c>
      <c r="C67" s="256"/>
      <c r="D67" s="392"/>
      <c r="E67" s="205"/>
      <c r="F67" s="205"/>
      <c r="G67" s="205">
        <f t="shared" si="30"/>
        <v>0</v>
      </c>
      <c r="H67" s="205"/>
      <c r="I67" s="339">
        <f t="shared" si="31"/>
        <v>2019</v>
      </c>
      <c r="J67" s="230">
        <f t="shared" si="32"/>
        <v>0</v>
      </c>
      <c r="K67" s="217"/>
      <c r="L67" s="233">
        <v>1</v>
      </c>
      <c r="M67" s="233"/>
      <c r="N67" s="233"/>
      <c r="O67" s="221">
        <f t="shared" si="36"/>
        <v>0</v>
      </c>
      <c r="P67" s="233">
        <v>1</v>
      </c>
      <c r="Q67" s="233"/>
      <c r="R67" s="233"/>
      <c r="S67" s="221">
        <f t="shared" si="37"/>
        <v>0</v>
      </c>
      <c r="T67" s="233">
        <v>1</v>
      </c>
      <c r="U67" s="233"/>
      <c r="V67" s="233"/>
      <c r="W67" s="221">
        <f t="shared" si="38"/>
        <v>0</v>
      </c>
      <c r="X67" s="233">
        <v>1</v>
      </c>
      <c r="Y67" s="233"/>
      <c r="Z67" s="233"/>
      <c r="AA67" s="221">
        <f t="shared" si="39"/>
        <v>0</v>
      </c>
      <c r="AB67" s="233">
        <v>1</v>
      </c>
      <c r="AC67" s="233"/>
      <c r="AD67" s="233"/>
      <c r="AE67" s="221">
        <f t="shared" si="40"/>
        <v>0</v>
      </c>
      <c r="AF67" s="233">
        <v>1</v>
      </c>
      <c r="AG67" s="233"/>
      <c r="AH67" s="233"/>
      <c r="AI67" s="221">
        <f t="shared" si="41"/>
        <v>0</v>
      </c>
      <c r="AJ67" s="233">
        <v>1</v>
      </c>
      <c r="AK67" s="233"/>
      <c r="AL67" s="233"/>
      <c r="AM67" s="221">
        <f t="shared" si="42"/>
        <v>0</v>
      </c>
      <c r="AN67" s="233">
        <v>1</v>
      </c>
      <c r="AO67" s="233"/>
      <c r="AP67" s="233"/>
      <c r="AQ67" s="221">
        <f t="shared" si="43"/>
        <v>0</v>
      </c>
      <c r="AR67" s="233">
        <v>1</v>
      </c>
      <c r="AS67" s="233"/>
      <c r="AT67" s="233"/>
      <c r="AU67" s="221">
        <f t="shared" si="44"/>
        <v>0</v>
      </c>
      <c r="AV67" s="233">
        <v>1</v>
      </c>
      <c r="AW67" s="233"/>
      <c r="AX67" s="233"/>
      <c r="AY67" s="221">
        <f t="shared" si="45"/>
        <v>0</v>
      </c>
      <c r="AZ67" s="205">
        <f t="shared" si="33"/>
        <v>0</v>
      </c>
      <c r="BA67" s="235">
        <v>0</v>
      </c>
      <c r="BB67" s="205">
        <f t="shared" si="34"/>
        <v>0</v>
      </c>
      <c r="BC67" s="205" t="str">
        <f t="shared" si="46"/>
        <v>geen actie</v>
      </c>
      <c r="BD67" s="201">
        <v>68</v>
      </c>
    </row>
    <row r="68" spans="1:56" s="268" customFormat="1" x14ac:dyDescent="0.3">
      <c r="A68" s="201">
        <v>69</v>
      </c>
      <c r="B68" s="201" t="str">
        <f t="shared" si="35"/>
        <v>v</v>
      </c>
      <c r="C68" s="256"/>
      <c r="D68" s="392"/>
      <c r="E68" s="205"/>
      <c r="F68" s="205"/>
      <c r="G68" s="205">
        <f t="shared" si="30"/>
        <v>0</v>
      </c>
      <c r="H68" s="205"/>
      <c r="I68" s="339">
        <f t="shared" si="31"/>
        <v>2019</v>
      </c>
      <c r="J68" s="230">
        <f t="shared" si="32"/>
        <v>0</v>
      </c>
      <c r="K68" s="217"/>
      <c r="L68" s="233">
        <v>1</v>
      </c>
      <c r="M68" s="233"/>
      <c r="N68" s="233"/>
      <c r="O68" s="221">
        <f t="shared" si="36"/>
        <v>0</v>
      </c>
      <c r="P68" s="233">
        <v>1</v>
      </c>
      <c r="Q68" s="233"/>
      <c r="R68" s="233"/>
      <c r="S68" s="221">
        <f t="shared" si="37"/>
        <v>0</v>
      </c>
      <c r="T68" s="233">
        <v>1</v>
      </c>
      <c r="U68" s="233"/>
      <c r="V68" s="233"/>
      <c r="W68" s="221">
        <f t="shared" si="38"/>
        <v>0</v>
      </c>
      <c r="X68" s="233">
        <v>1</v>
      </c>
      <c r="Y68" s="233"/>
      <c r="Z68" s="233"/>
      <c r="AA68" s="221">
        <f t="shared" si="39"/>
        <v>0</v>
      </c>
      <c r="AB68" s="233">
        <v>1</v>
      </c>
      <c r="AC68" s="233"/>
      <c r="AD68" s="233"/>
      <c r="AE68" s="221">
        <f t="shared" si="40"/>
        <v>0</v>
      </c>
      <c r="AF68" s="233">
        <v>1</v>
      </c>
      <c r="AG68" s="233"/>
      <c r="AH68" s="233"/>
      <c r="AI68" s="221">
        <f t="shared" si="41"/>
        <v>0</v>
      </c>
      <c r="AJ68" s="233">
        <v>1</v>
      </c>
      <c r="AK68" s="233"/>
      <c r="AL68" s="233"/>
      <c r="AM68" s="221">
        <f t="shared" si="42"/>
        <v>0</v>
      </c>
      <c r="AN68" s="233">
        <v>1</v>
      </c>
      <c r="AO68" s="233"/>
      <c r="AP68" s="233"/>
      <c r="AQ68" s="221">
        <f t="shared" si="43"/>
        <v>0</v>
      </c>
      <c r="AR68" s="233">
        <v>1</v>
      </c>
      <c r="AS68" s="233"/>
      <c r="AT68" s="233"/>
      <c r="AU68" s="221">
        <f t="shared" si="44"/>
        <v>0</v>
      </c>
      <c r="AV68" s="233">
        <v>1</v>
      </c>
      <c r="AW68" s="233"/>
      <c r="AX68" s="233"/>
      <c r="AY68" s="221">
        <f t="shared" si="45"/>
        <v>0</v>
      </c>
      <c r="AZ68" s="205">
        <f t="shared" si="33"/>
        <v>0</v>
      </c>
      <c r="BA68" s="235">
        <v>0</v>
      </c>
      <c r="BB68" s="205">
        <f t="shared" si="34"/>
        <v>0</v>
      </c>
      <c r="BC68" s="205" t="str">
        <f t="shared" si="46"/>
        <v>geen actie</v>
      </c>
      <c r="BD68" s="201">
        <v>69</v>
      </c>
    </row>
    <row r="69" spans="1:56" s="268" customFormat="1" x14ac:dyDescent="0.3">
      <c r="A69" s="201">
        <v>70</v>
      </c>
      <c r="B69" s="201" t="str">
        <f t="shared" si="35"/>
        <v>v</v>
      </c>
      <c r="C69" s="256"/>
      <c r="D69" s="392"/>
      <c r="E69" s="205"/>
      <c r="F69" s="205"/>
      <c r="G69" s="205">
        <f t="shared" si="30"/>
        <v>0</v>
      </c>
      <c r="H69" s="205"/>
      <c r="I69" s="339">
        <f t="shared" si="31"/>
        <v>2019</v>
      </c>
      <c r="J69" s="230">
        <f t="shared" si="32"/>
        <v>0</v>
      </c>
      <c r="K69" s="217"/>
      <c r="L69" s="233">
        <v>1</v>
      </c>
      <c r="M69" s="233"/>
      <c r="N69" s="233"/>
      <c r="O69" s="221">
        <f t="shared" si="36"/>
        <v>0</v>
      </c>
      <c r="P69" s="233">
        <v>1</v>
      </c>
      <c r="Q69" s="233"/>
      <c r="R69" s="233"/>
      <c r="S69" s="221">
        <f t="shared" si="37"/>
        <v>0</v>
      </c>
      <c r="T69" s="233">
        <v>1</v>
      </c>
      <c r="U69" s="233"/>
      <c r="V69" s="233"/>
      <c r="W69" s="221">
        <f t="shared" si="38"/>
        <v>0</v>
      </c>
      <c r="X69" s="233">
        <v>1</v>
      </c>
      <c r="Y69" s="233"/>
      <c r="Z69" s="233"/>
      <c r="AA69" s="221">
        <f t="shared" si="39"/>
        <v>0</v>
      </c>
      <c r="AB69" s="233">
        <v>1</v>
      </c>
      <c r="AC69" s="233"/>
      <c r="AD69" s="233"/>
      <c r="AE69" s="221">
        <f t="shared" si="40"/>
        <v>0</v>
      </c>
      <c r="AF69" s="233">
        <v>1</v>
      </c>
      <c r="AG69" s="233"/>
      <c r="AH69" s="233"/>
      <c r="AI69" s="221">
        <f t="shared" si="41"/>
        <v>0</v>
      </c>
      <c r="AJ69" s="233">
        <v>1</v>
      </c>
      <c r="AK69" s="233"/>
      <c r="AL69" s="233"/>
      <c r="AM69" s="221">
        <f t="shared" si="42"/>
        <v>0</v>
      </c>
      <c r="AN69" s="233">
        <v>1</v>
      </c>
      <c r="AO69" s="233"/>
      <c r="AP69" s="233"/>
      <c r="AQ69" s="221">
        <f t="shared" si="43"/>
        <v>0</v>
      </c>
      <c r="AR69" s="233">
        <v>1</v>
      </c>
      <c r="AS69" s="233"/>
      <c r="AT69" s="233"/>
      <c r="AU69" s="221">
        <f t="shared" si="44"/>
        <v>0</v>
      </c>
      <c r="AV69" s="233">
        <v>1</v>
      </c>
      <c r="AW69" s="233"/>
      <c r="AX69" s="233"/>
      <c r="AY69" s="221">
        <f t="shared" si="45"/>
        <v>0</v>
      </c>
      <c r="AZ69" s="205">
        <f t="shared" si="33"/>
        <v>0</v>
      </c>
      <c r="BA69" s="235">
        <v>0</v>
      </c>
      <c r="BB69" s="205">
        <f t="shared" si="34"/>
        <v>0</v>
      </c>
      <c r="BC69" s="205" t="str">
        <f t="shared" si="46"/>
        <v>geen actie</v>
      </c>
      <c r="BD69" s="201">
        <v>70</v>
      </c>
    </row>
    <row r="70" spans="1:56" s="268" customFormat="1" x14ac:dyDescent="0.3">
      <c r="A70" s="201">
        <v>71</v>
      </c>
      <c r="B70" s="201" t="str">
        <f t="shared" si="35"/>
        <v>v</v>
      </c>
      <c r="C70" s="256"/>
      <c r="D70" s="392"/>
      <c r="E70" s="205"/>
      <c r="F70" s="205"/>
      <c r="G70" s="205">
        <f t="shared" ref="G70:G101" si="47">SUM(K70+O70+S70+W70+AA70+AE70+AI70+AM70+AQ70+AU70+AY70)</f>
        <v>0</v>
      </c>
      <c r="H70" s="205"/>
      <c r="I70" s="339">
        <f t="shared" ref="I70:I101" si="48">2019-H70</f>
        <v>2019</v>
      </c>
      <c r="J70" s="230">
        <f t="shared" ref="J70:J101" si="49">G70-K70</f>
        <v>0</v>
      </c>
      <c r="K70" s="217"/>
      <c r="L70" s="233">
        <v>1</v>
      </c>
      <c r="M70" s="233"/>
      <c r="N70" s="233"/>
      <c r="O70" s="221">
        <f t="shared" si="36"/>
        <v>0</v>
      </c>
      <c r="P70" s="233">
        <v>1</v>
      </c>
      <c r="Q70" s="233"/>
      <c r="R70" s="233"/>
      <c r="S70" s="221">
        <f t="shared" si="37"/>
        <v>0</v>
      </c>
      <c r="T70" s="233">
        <v>1</v>
      </c>
      <c r="U70" s="233"/>
      <c r="V70" s="233"/>
      <c r="W70" s="221">
        <f t="shared" si="38"/>
        <v>0</v>
      </c>
      <c r="X70" s="233">
        <v>1</v>
      </c>
      <c r="Y70" s="233"/>
      <c r="Z70" s="233"/>
      <c r="AA70" s="221">
        <f t="shared" si="39"/>
        <v>0</v>
      </c>
      <c r="AB70" s="233">
        <v>1</v>
      </c>
      <c r="AC70" s="233"/>
      <c r="AD70" s="233"/>
      <c r="AE70" s="221">
        <f t="shared" si="40"/>
        <v>0</v>
      </c>
      <c r="AF70" s="233">
        <v>1</v>
      </c>
      <c r="AG70" s="233"/>
      <c r="AH70" s="233"/>
      <c r="AI70" s="221">
        <f t="shared" si="41"/>
        <v>0</v>
      </c>
      <c r="AJ70" s="233">
        <v>1</v>
      </c>
      <c r="AK70" s="233"/>
      <c r="AL70" s="233"/>
      <c r="AM70" s="221">
        <f t="shared" si="42"/>
        <v>0</v>
      </c>
      <c r="AN70" s="233">
        <v>1</v>
      </c>
      <c r="AO70" s="233"/>
      <c r="AP70" s="233"/>
      <c r="AQ70" s="221">
        <f t="shared" si="43"/>
        <v>0</v>
      </c>
      <c r="AR70" s="233">
        <v>1</v>
      </c>
      <c r="AS70" s="233"/>
      <c r="AT70" s="233"/>
      <c r="AU70" s="221">
        <f t="shared" si="44"/>
        <v>0</v>
      </c>
      <c r="AV70" s="233">
        <v>1</v>
      </c>
      <c r="AW70" s="233"/>
      <c r="AX70" s="233"/>
      <c r="AY70" s="221">
        <f t="shared" si="45"/>
        <v>0</v>
      </c>
      <c r="AZ70" s="205">
        <f t="shared" ref="AZ70:AZ101" si="50">IF(G70&lt;250,0,IF(G70&lt;500,250,IF(G70&lt;750,"500",IF(G70&lt;1000,750,IF(G70&lt;1500,1000,IF(G70&lt;2000,1500,IF(G70&lt;2500,2000,IF(G70&lt;3000,2500,3000))))))))</f>
        <v>0</v>
      </c>
      <c r="BA70" s="235">
        <v>0</v>
      </c>
      <c r="BB70" s="205">
        <f t="shared" si="34"/>
        <v>0</v>
      </c>
      <c r="BC70" s="205" t="str">
        <f t="shared" si="46"/>
        <v>geen actie</v>
      </c>
      <c r="BD70" s="201">
        <v>71</v>
      </c>
    </row>
    <row r="71" spans="1:56" s="268" customFormat="1" x14ac:dyDescent="0.3">
      <c r="A71" s="201">
        <v>72</v>
      </c>
      <c r="B71" s="201" t="str">
        <f t="shared" si="35"/>
        <v>v</v>
      </c>
      <c r="C71" s="256"/>
      <c r="D71" s="392"/>
      <c r="E71" s="205"/>
      <c r="F71" s="205"/>
      <c r="G71" s="205">
        <f t="shared" si="47"/>
        <v>0</v>
      </c>
      <c r="H71" s="205"/>
      <c r="I71" s="339">
        <f t="shared" si="48"/>
        <v>2019</v>
      </c>
      <c r="J71" s="230">
        <f t="shared" si="49"/>
        <v>0</v>
      </c>
      <c r="K71" s="217"/>
      <c r="L71" s="233">
        <v>1</v>
      </c>
      <c r="M71" s="233"/>
      <c r="N71" s="233"/>
      <c r="O71" s="221">
        <f t="shared" si="36"/>
        <v>0</v>
      </c>
      <c r="P71" s="233">
        <v>1</v>
      </c>
      <c r="Q71" s="233"/>
      <c r="R71" s="233"/>
      <c r="S71" s="221">
        <f t="shared" si="37"/>
        <v>0</v>
      </c>
      <c r="T71" s="233">
        <v>1</v>
      </c>
      <c r="U71" s="233"/>
      <c r="V71" s="233"/>
      <c r="W71" s="221">
        <f t="shared" si="38"/>
        <v>0</v>
      </c>
      <c r="X71" s="233">
        <v>1</v>
      </c>
      <c r="Y71" s="233"/>
      <c r="Z71" s="233"/>
      <c r="AA71" s="221">
        <f t="shared" si="39"/>
        <v>0</v>
      </c>
      <c r="AB71" s="233">
        <v>1</v>
      </c>
      <c r="AC71" s="233"/>
      <c r="AD71" s="233"/>
      <c r="AE71" s="221">
        <f t="shared" si="40"/>
        <v>0</v>
      </c>
      <c r="AF71" s="233">
        <v>1</v>
      </c>
      <c r="AG71" s="233"/>
      <c r="AH71" s="233"/>
      <c r="AI71" s="221">
        <f t="shared" si="41"/>
        <v>0</v>
      </c>
      <c r="AJ71" s="233">
        <v>1</v>
      </c>
      <c r="AK71" s="233"/>
      <c r="AL71" s="233"/>
      <c r="AM71" s="221">
        <f t="shared" si="42"/>
        <v>0</v>
      </c>
      <c r="AN71" s="233">
        <v>1</v>
      </c>
      <c r="AO71" s="233"/>
      <c r="AP71" s="233"/>
      <c r="AQ71" s="221">
        <f t="shared" si="43"/>
        <v>0</v>
      </c>
      <c r="AR71" s="233">
        <v>1</v>
      </c>
      <c r="AS71" s="233"/>
      <c r="AT71" s="233"/>
      <c r="AU71" s="221">
        <f t="shared" si="44"/>
        <v>0</v>
      </c>
      <c r="AV71" s="233">
        <v>1</v>
      </c>
      <c r="AW71" s="233"/>
      <c r="AX71" s="233"/>
      <c r="AY71" s="221">
        <f t="shared" si="45"/>
        <v>0</v>
      </c>
      <c r="AZ71" s="205">
        <f t="shared" si="50"/>
        <v>0</v>
      </c>
      <c r="BA71" s="235">
        <v>0</v>
      </c>
      <c r="BB71" s="205">
        <f t="shared" si="34"/>
        <v>0</v>
      </c>
      <c r="BC71" s="205" t="str">
        <f t="shared" si="46"/>
        <v>geen actie</v>
      </c>
      <c r="BD71" s="201">
        <v>72</v>
      </c>
    </row>
    <row r="72" spans="1:56" s="268" customFormat="1" x14ac:dyDescent="0.3">
      <c r="A72" s="201">
        <v>73</v>
      </c>
      <c r="B72" s="201" t="str">
        <f t="shared" si="35"/>
        <v>v</v>
      </c>
      <c r="C72" s="256"/>
      <c r="D72" s="392"/>
      <c r="E72" s="205"/>
      <c r="F72" s="205"/>
      <c r="G72" s="205">
        <f t="shared" si="47"/>
        <v>0</v>
      </c>
      <c r="H72" s="205"/>
      <c r="I72" s="339">
        <f t="shared" si="48"/>
        <v>2019</v>
      </c>
      <c r="J72" s="230">
        <f t="shared" si="49"/>
        <v>0</v>
      </c>
      <c r="K72" s="217"/>
      <c r="L72" s="233">
        <v>1</v>
      </c>
      <c r="M72" s="233"/>
      <c r="N72" s="233"/>
      <c r="O72" s="221">
        <f t="shared" si="36"/>
        <v>0</v>
      </c>
      <c r="P72" s="233">
        <v>1</v>
      </c>
      <c r="Q72" s="233"/>
      <c r="R72" s="233"/>
      <c r="S72" s="221">
        <f t="shared" si="37"/>
        <v>0</v>
      </c>
      <c r="T72" s="233">
        <v>1</v>
      </c>
      <c r="U72" s="233"/>
      <c r="V72" s="233"/>
      <c r="W72" s="221">
        <f t="shared" si="38"/>
        <v>0</v>
      </c>
      <c r="X72" s="233">
        <v>1</v>
      </c>
      <c r="Y72" s="233"/>
      <c r="Z72" s="233"/>
      <c r="AA72" s="221">
        <f t="shared" si="39"/>
        <v>0</v>
      </c>
      <c r="AB72" s="233">
        <v>1</v>
      </c>
      <c r="AC72" s="233"/>
      <c r="AD72" s="233"/>
      <c r="AE72" s="221">
        <f t="shared" si="40"/>
        <v>0</v>
      </c>
      <c r="AF72" s="233">
        <v>1</v>
      </c>
      <c r="AG72" s="233"/>
      <c r="AH72" s="233"/>
      <c r="AI72" s="221">
        <f t="shared" si="41"/>
        <v>0</v>
      </c>
      <c r="AJ72" s="233">
        <v>1</v>
      </c>
      <c r="AK72" s="233"/>
      <c r="AL72" s="233"/>
      <c r="AM72" s="221">
        <f t="shared" si="42"/>
        <v>0</v>
      </c>
      <c r="AN72" s="233">
        <v>1</v>
      </c>
      <c r="AO72" s="233"/>
      <c r="AP72" s="233"/>
      <c r="AQ72" s="221">
        <f t="shared" si="43"/>
        <v>0</v>
      </c>
      <c r="AR72" s="233">
        <v>1</v>
      </c>
      <c r="AS72" s="233"/>
      <c r="AT72" s="233"/>
      <c r="AU72" s="221">
        <f t="shared" si="44"/>
        <v>0</v>
      </c>
      <c r="AV72" s="233">
        <v>1</v>
      </c>
      <c r="AW72" s="233"/>
      <c r="AX72" s="233"/>
      <c r="AY72" s="221">
        <f t="shared" si="45"/>
        <v>0</v>
      </c>
      <c r="AZ72" s="205">
        <f t="shared" si="50"/>
        <v>0</v>
      </c>
      <c r="BA72" s="235">
        <v>0</v>
      </c>
      <c r="BB72" s="205">
        <f t="shared" si="34"/>
        <v>0</v>
      </c>
      <c r="BC72" s="205" t="str">
        <f t="shared" si="46"/>
        <v>geen actie</v>
      </c>
      <c r="BD72" s="201">
        <v>73</v>
      </c>
    </row>
    <row r="73" spans="1:56" s="268" customFormat="1" x14ac:dyDescent="0.3">
      <c r="A73" s="201">
        <v>74</v>
      </c>
      <c r="B73" s="201" t="str">
        <f t="shared" si="35"/>
        <v>v</v>
      </c>
      <c r="C73" s="256"/>
      <c r="D73" s="392"/>
      <c r="E73" s="205"/>
      <c r="F73" s="205"/>
      <c r="G73" s="205">
        <f t="shared" si="47"/>
        <v>0</v>
      </c>
      <c r="H73" s="205"/>
      <c r="I73" s="339">
        <f t="shared" si="48"/>
        <v>2019</v>
      </c>
      <c r="J73" s="230">
        <f t="shared" si="49"/>
        <v>0</v>
      </c>
      <c r="K73" s="217"/>
      <c r="L73" s="233">
        <v>1</v>
      </c>
      <c r="M73" s="233"/>
      <c r="N73" s="233"/>
      <c r="O73" s="221">
        <f t="shared" si="36"/>
        <v>0</v>
      </c>
      <c r="P73" s="233">
        <v>1</v>
      </c>
      <c r="Q73" s="233"/>
      <c r="R73" s="233"/>
      <c r="S73" s="221">
        <f t="shared" si="37"/>
        <v>0</v>
      </c>
      <c r="T73" s="233">
        <v>1</v>
      </c>
      <c r="U73" s="233"/>
      <c r="V73" s="233"/>
      <c r="W73" s="221">
        <f t="shared" si="38"/>
        <v>0</v>
      </c>
      <c r="X73" s="233">
        <v>1</v>
      </c>
      <c r="Y73" s="233"/>
      <c r="Z73" s="233"/>
      <c r="AA73" s="221">
        <f t="shared" si="39"/>
        <v>0</v>
      </c>
      <c r="AB73" s="233">
        <v>1</v>
      </c>
      <c r="AC73" s="233"/>
      <c r="AD73" s="233"/>
      <c r="AE73" s="221">
        <f t="shared" si="40"/>
        <v>0</v>
      </c>
      <c r="AF73" s="233">
        <v>1</v>
      </c>
      <c r="AG73" s="233"/>
      <c r="AH73" s="233"/>
      <c r="AI73" s="221">
        <f t="shared" si="41"/>
        <v>0</v>
      </c>
      <c r="AJ73" s="233">
        <v>1</v>
      </c>
      <c r="AK73" s="233"/>
      <c r="AL73" s="233"/>
      <c r="AM73" s="221">
        <f t="shared" si="42"/>
        <v>0</v>
      </c>
      <c r="AN73" s="233">
        <v>1</v>
      </c>
      <c r="AO73" s="233"/>
      <c r="AP73" s="233"/>
      <c r="AQ73" s="221">
        <f t="shared" si="43"/>
        <v>0</v>
      </c>
      <c r="AR73" s="233">
        <v>1</v>
      </c>
      <c r="AS73" s="233"/>
      <c r="AT73" s="233"/>
      <c r="AU73" s="221">
        <f t="shared" si="44"/>
        <v>0</v>
      </c>
      <c r="AV73" s="233">
        <v>1</v>
      </c>
      <c r="AW73" s="233"/>
      <c r="AX73" s="233"/>
      <c r="AY73" s="221">
        <f t="shared" si="45"/>
        <v>0</v>
      </c>
      <c r="AZ73" s="205">
        <f t="shared" si="50"/>
        <v>0</v>
      </c>
      <c r="BA73" s="235">
        <v>0</v>
      </c>
      <c r="BB73" s="205">
        <f t="shared" si="34"/>
        <v>0</v>
      </c>
      <c r="BC73" s="205" t="str">
        <f t="shared" si="46"/>
        <v>geen actie</v>
      </c>
      <c r="BD73" s="201">
        <v>74</v>
      </c>
    </row>
    <row r="74" spans="1:56" s="268" customFormat="1" x14ac:dyDescent="0.3">
      <c r="A74" s="201">
        <v>75</v>
      </c>
      <c r="B74" s="201" t="str">
        <f t="shared" si="35"/>
        <v>v</v>
      </c>
      <c r="C74" s="256"/>
      <c r="D74" s="392"/>
      <c r="E74" s="205"/>
      <c r="F74" s="205"/>
      <c r="G74" s="205">
        <f t="shared" si="47"/>
        <v>0</v>
      </c>
      <c r="H74" s="205"/>
      <c r="I74" s="339">
        <f t="shared" si="48"/>
        <v>2019</v>
      </c>
      <c r="J74" s="230">
        <f t="shared" si="49"/>
        <v>0</v>
      </c>
      <c r="K74" s="217"/>
      <c r="L74" s="233">
        <v>1</v>
      </c>
      <c r="M74" s="233"/>
      <c r="N74" s="233"/>
      <c r="O74" s="221">
        <f t="shared" si="36"/>
        <v>0</v>
      </c>
      <c r="P74" s="233">
        <v>1</v>
      </c>
      <c r="Q74" s="233"/>
      <c r="R74" s="233"/>
      <c r="S74" s="221">
        <f t="shared" si="37"/>
        <v>0</v>
      </c>
      <c r="T74" s="233">
        <v>1</v>
      </c>
      <c r="U74" s="233"/>
      <c r="V74" s="233"/>
      <c r="W74" s="221">
        <f t="shared" si="38"/>
        <v>0</v>
      </c>
      <c r="X74" s="233">
        <v>1</v>
      </c>
      <c r="Y74" s="233"/>
      <c r="Z74" s="233"/>
      <c r="AA74" s="221">
        <f t="shared" si="39"/>
        <v>0</v>
      </c>
      <c r="AB74" s="233">
        <v>1</v>
      </c>
      <c r="AC74" s="233"/>
      <c r="AD74" s="233"/>
      <c r="AE74" s="221">
        <f t="shared" si="40"/>
        <v>0</v>
      </c>
      <c r="AF74" s="233">
        <v>1</v>
      </c>
      <c r="AG74" s="233"/>
      <c r="AH74" s="233"/>
      <c r="AI74" s="221">
        <f t="shared" si="41"/>
        <v>0</v>
      </c>
      <c r="AJ74" s="233">
        <v>1</v>
      </c>
      <c r="AK74" s="233"/>
      <c r="AL74" s="233"/>
      <c r="AM74" s="221">
        <f t="shared" si="42"/>
        <v>0</v>
      </c>
      <c r="AN74" s="233">
        <v>1</v>
      </c>
      <c r="AO74" s="233"/>
      <c r="AP74" s="233"/>
      <c r="AQ74" s="221">
        <f t="shared" si="43"/>
        <v>0</v>
      </c>
      <c r="AR74" s="233">
        <v>1</v>
      </c>
      <c r="AS74" s="233"/>
      <c r="AT74" s="233"/>
      <c r="AU74" s="221">
        <f t="shared" si="44"/>
        <v>0</v>
      </c>
      <c r="AV74" s="233">
        <v>1</v>
      </c>
      <c r="AW74" s="233"/>
      <c r="AX74" s="233"/>
      <c r="AY74" s="221">
        <f t="shared" si="45"/>
        <v>0</v>
      </c>
      <c r="AZ74" s="205">
        <f t="shared" si="50"/>
        <v>0</v>
      </c>
      <c r="BA74" s="235">
        <v>0</v>
      </c>
      <c r="BB74" s="205">
        <f t="shared" si="34"/>
        <v>0</v>
      </c>
      <c r="BC74" s="205" t="str">
        <f t="shared" si="46"/>
        <v>geen actie</v>
      </c>
      <c r="BD74" s="201">
        <v>75</v>
      </c>
    </row>
    <row r="75" spans="1:56" s="268" customFormat="1" x14ac:dyDescent="0.3">
      <c r="A75" s="201">
        <v>76</v>
      </c>
      <c r="B75" s="201" t="str">
        <f t="shared" si="35"/>
        <v>v</v>
      </c>
      <c r="C75" s="256"/>
      <c r="D75" s="392"/>
      <c r="E75" s="205"/>
      <c r="F75" s="205"/>
      <c r="G75" s="205">
        <f t="shared" si="47"/>
        <v>0</v>
      </c>
      <c r="H75" s="205"/>
      <c r="I75" s="339">
        <f t="shared" si="48"/>
        <v>2019</v>
      </c>
      <c r="J75" s="230">
        <f t="shared" si="49"/>
        <v>0</v>
      </c>
      <c r="K75" s="217"/>
      <c r="L75" s="233">
        <v>1</v>
      </c>
      <c r="M75" s="233"/>
      <c r="N75" s="233"/>
      <c r="O75" s="221">
        <f t="shared" si="36"/>
        <v>0</v>
      </c>
      <c r="P75" s="233">
        <v>1</v>
      </c>
      <c r="Q75" s="233"/>
      <c r="R75" s="233"/>
      <c r="S75" s="221">
        <f t="shared" si="37"/>
        <v>0</v>
      </c>
      <c r="T75" s="233">
        <v>1</v>
      </c>
      <c r="U75" s="233"/>
      <c r="V75" s="233"/>
      <c r="W75" s="221">
        <f t="shared" si="38"/>
        <v>0</v>
      </c>
      <c r="X75" s="233">
        <v>1</v>
      </c>
      <c r="Y75" s="233"/>
      <c r="Z75" s="233"/>
      <c r="AA75" s="221">
        <f t="shared" si="39"/>
        <v>0</v>
      </c>
      <c r="AB75" s="233">
        <v>1</v>
      </c>
      <c r="AC75" s="233"/>
      <c r="AD75" s="233"/>
      <c r="AE75" s="221">
        <f t="shared" si="40"/>
        <v>0</v>
      </c>
      <c r="AF75" s="233">
        <v>1</v>
      </c>
      <c r="AG75" s="233"/>
      <c r="AH75" s="233"/>
      <c r="AI75" s="221">
        <f t="shared" si="41"/>
        <v>0</v>
      </c>
      <c r="AJ75" s="233">
        <v>1</v>
      </c>
      <c r="AK75" s="233"/>
      <c r="AL75" s="233"/>
      <c r="AM75" s="221">
        <f t="shared" si="42"/>
        <v>0</v>
      </c>
      <c r="AN75" s="233">
        <v>1</v>
      </c>
      <c r="AO75" s="233"/>
      <c r="AP75" s="233"/>
      <c r="AQ75" s="221">
        <f t="shared" si="43"/>
        <v>0</v>
      </c>
      <c r="AR75" s="233">
        <v>1</v>
      </c>
      <c r="AS75" s="233"/>
      <c r="AT75" s="233"/>
      <c r="AU75" s="221">
        <f t="shared" si="44"/>
        <v>0</v>
      </c>
      <c r="AV75" s="233">
        <v>1</v>
      </c>
      <c r="AW75" s="233"/>
      <c r="AX75" s="233"/>
      <c r="AY75" s="221">
        <f t="shared" si="45"/>
        <v>0</v>
      </c>
      <c r="AZ75" s="205">
        <f t="shared" si="50"/>
        <v>0</v>
      </c>
      <c r="BA75" s="235">
        <v>0</v>
      </c>
      <c r="BB75" s="205">
        <f t="shared" si="34"/>
        <v>0</v>
      </c>
      <c r="BC75" s="205" t="str">
        <f t="shared" si="46"/>
        <v>geen actie</v>
      </c>
      <c r="BD75" s="201">
        <v>76</v>
      </c>
    </row>
    <row r="76" spans="1:56" s="268" customFormat="1" x14ac:dyDescent="0.3">
      <c r="A76" s="201">
        <v>77</v>
      </c>
      <c r="B76" s="201" t="str">
        <f t="shared" si="35"/>
        <v>v</v>
      </c>
      <c r="C76" s="256"/>
      <c r="D76" s="392"/>
      <c r="E76" s="205"/>
      <c r="F76" s="205"/>
      <c r="G76" s="205">
        <f t="shared" si="47"/>
        <v>0</v>
      </c>
      <c r="H76" s="205"/>
      <c r="I76" s="339">
        <f t="shared" si="48"/>
        <v>2019</v>
      </c>
      <c r="J76" s="230">
        <f t="shared" si="49"/>
        <v>0</v>
      </c>
      <c r="K76" s="217"/>
      <c r="L76" s="233">
        <v>1</v>
      </c>
      <c r="M76" s="233"/>
      <c r="N76" s="233"/>
      <c r="O76" s="221">
        <f t="shared" si="36"/>
        <v>0</v>
      </c>
      <c r="P76" s="233">
        <v>1</v>
      </c>
      <c r="Q76" s="233"/>
      <c r="R76" s="233"/>
      <c r="S76" s="221">
        <f t="shared" si="37"/>
        <v>0</v>
      </c>
      <c r="T76" s="233">
        <v>1</v>
      </c>
      <c r="U76" s="233"/>
      <c r="V76" s="233"/>
      <c r="W76" s="221">
        <f t="shared" si="38"/>
        <v>0</v>
      </c>
      <c r="X76" s="233">
        <v>1</v>
      </c>
      <c r="Y76" s="233"/>
      <c r="Z76" s="233"/>
      <c r="AA76" s="221">
        <f t="shared" si="39"/>
        <v>0</v>
      </c>
      <c r="AB76" s="233">
        <v>1</v>
      </c>
      <c r="AC76" s="233"/>
      <c r="AD76" s="233"/>
      <c r="AE76" s="221">
        <f t="shared" si="40"/>
        <v>0</v>
      </c>
      <c r="AF76" s="233">
        <v>1</v>
      </c>
      <c r="AG76" s="233"/>
      <c r="AH76" s="233"/>
      <c r="AI76" s="221">
        <f t="shared" si="41"/>
        <v>0</v>
      </c>
      <c r="AJ76" s="233">
        <v>1</v>
      </c>
      <c r="AK76" s="233"/>
      <c r="AL76" s="233"/>
      <c r="AM76" s="221">
        <f t="shared" si="42"/>
        <v>0</v>
      </c>
      <c r="AN76" s="233">
        <v>1</v>
      </c>
      <c r="AO76" s="233"/>
      <c r="AP76" s="233"/>
      <c r="AQ76" s="221">
        <f t="shared" si="43"/>
        <v>0</v>
      </c>
      <c r="AR76" s="233">
        <v>1</v>
      </c>
      <c r="AS76" s="233"/>
      <c r="AT76" s="233"/>
      <c r="AU76" s="221">
        <f t="shared" si="44"/>
        <v>0</v>
      </c>
      <c r="AV76" s="233">
        <v>1</v>
      </c>
      <c r="AW76" s="233"/>
      <c r="AX76" s="233"/>
      <c r="AY76" s="221">
        <f t="shared" si="45"/>
        <v>0</v>
      </c>
      <c r="AZ76" s="205">
        <f t="shared" si="50"/>
        <v>0</v>
      </c>
      <c r="BA76" s="235">
        <v>0</v>
      </c>
      <c r="BB76" s="205">
        <f t="shared" si="34"/>
        <v>0</v>
      </c>
      <c r="BC76" s="205" t="str">
        <f t="shared" si="46"/>
        <v>geen actie</v>
      </c>
      <c r="BD76" s="201">
        <v>77</v>
      </c>
    </row>
    <row r="77" spans="1:56" s="268" customFormat="1" x14ac:dyDescent="0.3">
      <c r="A77" s="201">
        <v>78</v>
      </c>
      <c r="B77" s="201" t="str">
        <f t="shared" si="35"/>
        <v>v</v>
      </c>
      <c r="C77" s="256"/>
      <c r="D77" s="392"/>
      <c r="E77" s="205"/>
      <c r="F77" s="205"/>
      <c r="G77" s="205">
        <f t="shared" si="47"/>
        <v>0</v>
      </c>
      <c r="H77" s="205"/>
      <c r="I77" s="339">
        <f t="shared" si="48"/>
        <v>2019</v>
      </c>
      <c r="J77" s="230">
        <f t="shared" si="49"/>
        <v>0</v>
      </c>
      <c r="K77" s="217"/>
      <c r="L77" s="233">
        <v>1</v>
      </c>
      <c r="M77" s="233"/>
      <c r="N77" s="233"/>
      <c r="O77" s="221">
        <f t="shared" si="36"/>
        <v>0</v>
      </c>
      <c r="P77" s="233">
        <v>1</v>
      </c>
      <c r="Q77" s="233"/>
      <c r="R77" s="233"/>
      <c r="S77" s="221">
        <f t="shared" si="37"/>
        <v>0</v>
      </c>
      <c r="T77" s="233">
        <v>1</v>
      </c>
      <c r="U77" s="233"/>
      <c r="V77" s="233"/>
      <c r="W77" s="221">
        <f t="shared" si="38"/>
        <v>0</v>
      </c>
      <c r="X77" s="233">
        <v>1</v>
      </c>
      <c r="Y77" s="233"/>
      <c r="Z77" s="233"/>
      <c r="AA77" s="221">
        <f t="shared" si="39"/>
        <v>0</v>
      </c>
      <c r="AB77" s="233">
        <v>1</v>
      </c>
      <c r="AC77" s="233"/>
      <c r="AD77" s="233"/>
      <c r="AE77" s="221">
        <f t="shared" si="40"/>
        <v>0</v>
      </c>
      <c r="AF77" s="233">
        <v>1</v>
      </c>
      <c r="AG77" s="233"/>
      <c r="AH77" s="233"/>
      <c r="AI77" s="221">
        <f t="shared" si="41"/>
        <v>0</v>
      </c>
      <c r="AJ77" s="233">
        <v>1</v>
      </c>
      <c r="AK77" s="233"/>
      <c r="AL77" s="233"/>
      <c r="AM77" s="221">
        <f t="shared" si="42"/>
        <v>0</v>
      </c>
      <c r="AN77" s="233">
        <v>1</v>
      </c>
      <c r="AO77" s="233"/>
      <c r="AP77" s="233"/>
      <c r="AQ77" s="221">
        <f t="shared" si="43"/>
        <v>0</v>
      </c>
      <c r="AR77" s="233">
        <v>1</v>
      </c>
      <c r="AS77" s="233"/>
      <c r="AT77" s="233"/>
      <c r="AU77" s="221">
        <f t="shared" si="44"/>
        <v>0</v>
      </c>
      <c r="AV77" s="233">
        <v>1</v>
      </c>
      <c r="AW77" s="233"/>
      <c r="AX77" s="233"/>
      <c r="AY77" s="221">
        <f t="shared" si="45"/>
        <v>0</v>
      </c>
      <c r="AZ77" s="205">
        <f t="shared" si="50"/>
        <v>0</v>
      </c>
      <c r="BA77" s="235">
        <v>0</v>
      </c>
      <c r="BB77" s="205">
        <f t="shared" si="34"/>
        <v>0</v>
      </c>
      <c r="BC77" s="205" t="str">
        <f t="shared" si="46"/>
        <v>geen actie</v>
      </c>
      <c r="BD77" s="201">
        <v>78</v>
      </c>
    </row>
    <row r="78" spans="1:56" s="268" customFormat="1" x14ac:dyDescent="0.3">
      <c r="A78" s="201">
        <v>79</v>
      </c>
      <c r="B78" s="201" t="str">
        <f t="shared" si="35"/>
        <v>v</v>
      </c>
      <c r="C78" s="256"/>
      <c r="D78" s="392"/>
      <c r="E78" s="205"/>
      <c r="F78" s="205"/>
      <c r="G78" s="205">
        <f t="shared" si="47"/>
        <v>0</v>
      </c>
      <c r="H78" s="205"/>
      <c r="I78" s="339">
        <f t="shared" si="48"/>
        <v>2019</v>
      </c>
      <c r="J78" s="230">
        <f t="shared" si="49"/>
        <v>0</v>
      </c>
      <c r="K78" s="217"/>
      <c r="L78" s="233">
        <v>1</v>
      </c>
      <c r="M78" s="233"/>
      <c r="N78" s="233"/>
      <c r="O78" s="221">
        <f t="shared" si="36"/>
        <v>0</v>
      </c>
      <c r="P78" s="233">
        <v>1</v>
      </c>
      <c r="Q78" s="233"/>
      <c r="R78" s="233"/>
      <c r="S78" s="221">
        <f t="shared" si="37"/>
        <v>0</v>
      </c>
      <c r="T78" s="233">
        <v>1</v>
      </c>
      <c r="U78" s="233"/>
      <c r="V78" s="233"/>
      <c r="W78" s="221">
        <f t="shared" si="38"/>
        <v>0</v>
      </c>
      <c r="X78" s="233">
        <v>1</v>
      </c>
      <c r="Y78" s="233"/>
      <c r="Z78" s="233"/>
      <c r="AA78" s="221">
        <f t="shared" si="39"/>
        <v>0</v>
      </c>
      <c r="AB78" s="233">
        <v>1</v>
      </c>
      <c r="AC78" s="233"/>
      <c r="AD78" s="233"/>
      <c r="AE78" s="221">
        <f t="shared" si="40"/>
        <v>0</v>
      </c>
      <c r="AF78" s="233">
        <v>1</v>
      </c>
      <c r="AG78" s="233"/>
      <c r="AH78" s="233"/>
      <c r="AI78" s="221">
        <f t="shared" si="41"/>
        <v>0</v>
      </c>
      <c r="AJ78" s="233">
        <v>1</v>
      </c>
      <c r="AK78" s="233"/>
      <c r="AL78" s="233"/>
      <c r="AM78" s="221">
        <f t="shared" si="42"/>
        <v>0</v>
      </c>
      <c r="AN78" s="233">
        <v>1</v>
      </c>
      <c r="AO78" s="233"/>
      <c r="AP78" s="233"/>
      <c r="AQ78" s="221">
        <f t="shared" si="43"/>
        <v>0</v>
      </c>
      <c r="AR78" s="233">
        <v>1</v>
      </c>
      <c r="AS78" s="233"/>
      <c r="AT78" s="233"/>
      <c r="AU78" s="221">
        <f t="shared" si="44"/>
        <v>0</v>
      </c>
      <c r="AV78" s="233">
        <v>1</v>
      </c>
      <c r="AW78" s="233"/>
      <c r="AX78" s="233"/>
      <c r="AY78" s="221">
        <f t="shared" si="45"/>
        <v>0</v>
      </c>
      <c r="AZ78" s="205">
        <f t="shared" si="50"/>
        <v>0</v>
      </c>
      <c r="BA78" s="235">
        <v>0</v>
      </c>
      <c r="BB78" s="205">
        <f t="shared" si="34"/>
        <v>0</v>
      </c>
      <c r="BC78" s="205" t="str">
        <f t="shared" si="46"/>
        <v>geen actie</v>
      </c>
      <c r="BD78" s="201">
        <v>79</v>
      </c>
    </row>
    <row r="79" spans="1:56" s="268" customFormat="1" x14ac:dyDescent="0.3">
      <c r="A79" s="201">
        <v>80</v>
      </c>
      <c r="B79" s="201" t="str">
        <f t="shared" si="35"/>
        <v>v</v>
      </c>
      <c r="C79" s="256"/>
      <c r="D79" s="392"/>
      <c r="E79" s="205"/>
      <c r="F79" s="205"/>
      <c r="G79" s="205">
        <f t="shared" si="47"/>
        <v>0</v>
      </c>
      <c r="H79" s="205"/>
      <c r="I79" s="339">
        <f t="shared" si="48"/>
        <v>2019</v>
      </c>
      <c r="J79" s="230">
        <f t="shared" si="49"/>
        <v>0</v>
      </c>
      <c r="K79" s="217"/>
      <c r="L79" s="233">
        <v>1</v>
      </c>
      <c r="M79" s="233"/>
      <c r="N79" s="233"/>
      <c r="O79" s="221">
        <f t="shared" si="36"/>
        <v>0</v>
      </c>
      <c r="P79" s="233">
        <v>1</v>
      </c>
      <c r="Q79" s="233"/>
      <c r="R79" s="233"/>
      <c r="S79" s="221">
        <f t="shared" si="37"/>
        <v>0</v>
      </c>
      <c r="T79" s="233">
        <v>1</v>
      </c>
      <c r="U79" s="233"/>
      <c r="V79" s="233"/>
      <c r="W79" s="221">
        <f t="shared" si="38"/>
        <v>0</v>
      </c>
      <c r="X79" s="233">
        <v>1</v>
      </c>
      <c r="Y79" s="233"/>
      <c r="Z79" s="233"/>
      <c r="AA79" s="221">
        <f t="shared" si="39"/>
        <v>0</v>
      </c>
      <c r="AB79" s="233">
        <v>1</v>
      </c>
      <c r="AC79" s="233"/>
      <c r="AD79" s="233"/>
      <c r="AE79" s="221">
        <f t="shared" si="40"/>
        <v>0</v>
      </c>
      <c r="AF79" s="233">
        <v>1</v>
      </c>
      <c r="AG79" s="233"/>
      <c r="AH79" s="233"/>
      <c r="AI79" s="221">
        <f t="shared" si="41"/>
        <v>0</v>
      </c>
      <c r="AJ79" s="233">
        <v>1</v>
      </c>
      <c r="AK79" s="233"/>
      <c r="AL79" s="233"/>
      <c r="AM79" s="221">
        <f t="shared" si="42"/>
        <v>0</v>
      </c>
      <c r="AN79" s="233">
        <v>1</v>
      </c>
      <c r="AO79" s="233"/>
      <c r="AP79" s="233"/>
      <c r="AQ79" s="221">
        <f t="shared" si="43"/>
        <v>0</v>
      </c>
      <c r="AR79" s="233">
        <v>1</v>
      </c>
      <c r="AS79" s="233"/>
      <c r="AT79" s="233"/>
      <c r="AU79" s="221">
        <f t="shared" si="44"/>
        <v>0</v>
      </c>
      <c r="AV79" s="233">
        <v>1</v>
      </c>
      <c r="AW79" s="233"/>
      <c r="AX79" s="233"/>
      <c r="AY79" s="221">
        <f t="shared" si="45"/>
        <v>0</v>
      </c>
      <c r="AZ79" s="205">
        <f t="shared" si="50"/>
        <v>0</v>
      </c>
      <c r="BA79" s="235">
        <v>0</v>
      </c>
      <c r="BB79" s="205">
        <f t="shared" si="34"/>
        <v>0</v>
      </c>
      <c r="BC79" s="205" t="str">
        <f t="shared" si="46"/>
        <v>geen actie</v>
      </c>
      <c r="BD79" s="201">
        <v>80</v>
      </c>
    </row>
    <row r="80" spans="1:56" s="268" customFormat="1" x14ac:dyDescent="0.3">
      <c r="A80" s="201">
        <v>81</v>
      </c>
      <c r="B80" s="201" t="str">
        <f t="shared" si="35"/>
        <v>v</v>
      </c>
      <c r="C80" s="256"/>
      <c r="D80" s="392"/>
      <c r="E80" s="205"/>
      <c r="F80" s="205"/>
      <c r="G80" s="205">
        <f t="shared" si="47"/>
        <v>0</v>
      </c>
      <c r="H80" s="205"/>
      <c r="I80" s="339">
        <f t="shared" si="48"/>
        <v>2019</v>
      </c>
      <c r="J80" s="230">
        <f t="shared" si="49"/>
        <v>0</v>
      </c>
      <c r="K80" s="217"/>
      <c r="L80" s="233">
        <v>1</v>
      </c>
      <c r="M80" s="233"/>
      <c r="N80" s="233"/>
      <c r="O80" s="221">
        <f t="shared" si="36"/>
        <v>0</v>
      </c>
      <c r="P80" s="233">
        <v>1</v>
      </c>
      <c r="Q80" s="233"/>
      <c r="R80" s="233"/>
      <c r="S80" s="221">
        <f t="shared" si="37"/>
        <v>0</v>
      </c>
      <c r="T80" s="233">
        <v>1</v>
      </c>
      <c r="U80" s="233"/>
      <c r="V80" s="233"/>
      <c r="W80" s="221">
        <f t="shared" si="38"/>
        <v>0</v>
      </c>
      <c r="X80" s="233">
        <v>1</v>
      </c>
      <c r="Y80" s="233"/>
      <c r="Z80" s="233"/>
      <c r="AA80" s="221">
        <f t="shared" si="39"/>
        <v>0</v>
      </c>
      <c r="AB80" s="233">
        <v>1</v>
      </c>
      <c r="AC80" s="233"/>
      <c r="AD80" s="233"/>
      <c r="AE80" s="221">
        <f t="shared" si="40"/>
        <v>0</v>
      </c>
      <c r="AF80" s="233">
        <v>1</v>
      </c>
      <c r="AG80" s="233"/>
      <c r="AH80" s="233"/>
      <c r="AI80" s="221">
        <f t="shared" si="41"/>
        <v>0</v>
      </c>
      <c r="AJ80" s="233">
        <v>1</v>
      </c>
      <c r="AK80" s="233"/>
      <c r="AL80" s="233"/>
      <c r="AM80" s="221">
        <f t="shared" si="42"/>
        <v>0</v>
      </c>
      <c r="AN80" s="233">
        <v>1</v>
      </c>
      <c r="AO80" s="233"/>
      <c r="AP80" s="233"/>
      <c r="AQ80" s="221">
        <f t="shared" si="43"/>
        <v>0</v>
      </c>
      <c r="AR80" s="233">
        <v>1</v>
      </c>
      <c r="AS80" s="233"/>
      <c r="AT80" s="233"/>
      <c r="AU80" s="221">
        <f t="shared" si="44"/>
        <v>0</v>
      </c>
      <c r="AV80" s="233">
        <v>1</v>
      </c>
      <c r="AW80" s="233"/>
      <c r="AX80" s="233"/>
      <c r="AY80" s="221">
        <f t="shared" si="45"/>
        <v>0</v>
      </c>
      <c r="AZ80" s="205">
        <f t="shared" si="50"/>
        <v>0</v>
      </c>
      <c r="BA80" s="235">
        <v>0</v>
      </c>
      <c r="BB80" s="205">
        <f t="shared" si="34"/>
        <v>0</v>
      </c>
      <c r="BC80" s="205" t="str">
        <f t="shared" si="46"/>
        <v>geen actie</v>
      </c>
      <c r="BD80" s="201">
        <v>81</v>
      </c>
    </row>
    <row r="81" spans="1:56" s="268" customFormat="1" x14ac:dyDescent="0.3">
      <c r="A81" s="201">
        <v>82</v>
      </c>
      <c r="B81" s="201" t="str">
        <f t="shared" si="35"/>
        <v>v</v>
      </c>
      <c r="C81" s="256"/>
      <c r="D81" s="392"/>
      <c r="E81" s="205"/>
      <c r="F81" s="205"/>
      <c r="G81" s="205">
        <f t="shared" si="47"/>
        <v>0</v>
      </c>
      <c r="H81" s="205"/>
      <c r="I81" s="339">
        <f t="shared" si="48"/>
        <v>2019</v>
      </c>
      <c r="J81" s="230">
        <f t="shared" si="49"/>
        <v>0</v>
      </c>
      <c r="K81" s="217"/>
      <c r="L81" s="233">
        <v>1</v>
      </c>
      <c r="M81" s="233"/>
      <c r="N81" s="233"/>
      <c r="O81" s="221">
        <f t="shared" si="36"/>
        <v>0</v>
      </c>
      <c r="P81" s="233">
        <v>1</v>
      </c>
      <c r="Q81" s="233"/>
      <c r="R81" s="233"/>
      <c r="S81" s="221">
        <f t="shared" si="37"/>
        <v>0</v>
      </c>
      <c r="T81" s="233">
        <v>1</v>
      </c>
      <c r="U81" s="233"/>
      <c r="V81" s="233"/>
      <c r="W81" s="221">
        <f t="shared" si="38"/>
        <v>0</v>
      </c>
      <c r="X81" s="233">
        <v>1</v>
      </c>
      <c r="Y81" s="233"/>
      <c r="Z81" s="233"/>
      <c r="AA81" s="221">
        <f t="shared" si="39"/>
        <v>0</v>
      </c>
      <c r="AB81" s="233">
        <v>1</v>
      </c>
      <c r="AC81" s="233"/>
      <c r="AD81" s="233"/>
      <c r="AE81" s="221">
        <f t="shared" si="40"/>
        <v>0</v>
      </c>
      <c r="AF81" s="233">
        <v>1</v>
      </c>
      <c r="AG81" s="233"/>
      <c r="AH81" s="233"/>
      <c r="AI81" s="221">
        <f t="shared" si="41"/>
        <v>0</v>
      </c>
      <c r="AJ81" s="233">
        <v>1</v>
      </c>
      <c r="AK81" s="233"/>
      <c r="AL81" s="233"/>
      <c r="AM81" s="221">
        <f t="shared" si="42"/>
        <v>0</v>
      </c>
      <c r="AN81" s="233">
        <v>1</v>
      </c>
      <c r="AO81" s="233"/>
      <c r="AP81" s="233"/>
      <c r="AQ81" s="221">
        <f t="shared" si="43"/>
        <v>0</v>
      </c>
      <c r="AR81" s="233">
        <v>1</v>
      </c>
      <c r="AS81" s="233"/>
      <c r="AT81" s="233"/>
      <c r="AU81" s="221">
        <f t="shared" si="44"/>
        <v>0</v>
      </c>
      <c r="AV81" s="233">
        <v>1</v>
      </c>
      <c r="AW81" s="233"/>
      <c r="AX81" s="233"/>
      <c r="AY81" s="221">
        <f t="shared" si="45"/>
        <v>0</v>
      </c>
      <c r="AZ81" s="205">
        <f t="shared" si="50"/>
        <v>0</v>
      </c>
      <c r="BA81" s="235">
        <v>0</v>
      </c>
      <c r="BB81" s="205">
        <f t="shared" si="34"/>
        <v>0</v>
      </c>
      <c r="BC81" s="205" t="str">
        <f t="shared" si="46"/>
        <v>geen actie</v>
      </c>
      <c r="BD81" s="201">
        <v>82</v>
      </c>
    </row>
    <row r="82" spans="1:56" s="268" customFormat="1" x14ac:dyDescent="0.3">
      <c r="A82" s="201">
        <v>83</v>
      </c>
      <c r="B82" s="201" t="str">
        <f t="shared" si="35"/>
        <v>v</v>
      </c>
      <c r="C82" s="256"/>
      <c r="D82" s="392"/>
      <c r="E82" s="205"/>
      <c r="F82" s="205"/>
      <c r="G82" s="205">
        <f t="shared" si="47"/>
        <v>0</v>
      </c>
      <c r="H82" s="205"/>
      <c r="I82" s="339">
        <f t="shared" si="48"/>
        <v>2019</v>
      </c>
      <c r="J82" s="230">
        <f t="shared" si="49"/>
        <v>0</v>
      </c>
      <c r="K82" s="217"/>
      <c r="L82" s="233">
        <v>1</v>
      </c>
      <c r="M82" s="233"/>
      <c r="N82" s="233"/>
      <c r="O82" s="221">
        <f t="shared" si="36"/>
        <v>0</v>
      </c>
      <c r="P82" s="233">
        <v>1</v>
      </c>
      <c r="Q82" s="233"/>
      <c r="R82" s="233"/>
      <c r="S82" s="221">
        <f t="shared" si="37"/>
        <v>0</v>
      </c>
      <c r="T82" s="233">
        <v>1</v>
      </c>
      <c r="U82" s="233"/>
      <c r="V82" s="233"/>
      <c r="W82" s="221">
        <f t="shared" si="38"/>
        <v>0</v>
      </c>
      <c r="X82" s="233">
        <v>1</v>
      </c>
      <c r="Y82" s="233"/>
      <c r="Z82" s="233"/>
      <c r="AA82" s="221">
        <f t="shared" si="39"/>
        <v>0</v>
      </c>
      <c r="AB82" s="233">
        <v>1</v>
      </c>
      <c r="AC82" s="233"/>
      <c r="AD82" s="233"/>
      <c r="AE82" s="221">
        <f t="shared" si="40"/>
        <v>0</v>
      </c>
      <c r="AF82" s="233">
        <v>1</v>
      </c>
      <c r="AG82" s="233"/>
      <c r="AH82" s="233"/>
      <c r="AI82" s="221">
        <f t="shared" si="41"/>
        <v>0</v>
      </c>
      <c r="AJ82" s="233">
        <v>1</v>
      </c>
      <c r="AK82" s="233"/>
      <c r="AL82" s="233"/>
      <c r="AM82" s="221">
        <f t="shared" si="42"/>
        <v>0</v>
      </c>
      <c r="AN82" s="233">
        <v>1</v>
      </c>
      <c r="AO82" s="233"/>
      <c r="AP82" s="233"/>
      <c r="AQ82" s="221">
        <f t="shared" si="43"/>
        <v>0</v>
      </c>
      <c r="AR82" s="233">
        <v>1</v>
      </c>
      <c r="AS82" s="233"/>
      <c r="AT82" s="233"/>
      <c r="AU82" s="221">
        <f t="shared" si="44"/>
        <v>0</v>
      </c>
      <c r="AV82" s="233">
        <v>1</v>
      </c>
      <c r="AW82" s="233"/>
      <c r="AX82" s="233"/>
      <c r="AY82" s="221">
        <f t="shared" si="45"/>
        <v>0</v>
      </c>
      <c r="AZ82" s="205">
        <f t="shared" si="50"/>
        <v>0</v>
      </c>
      <c r="BA82" s="235">
        <v>0</v>
      </c>
      <c r="BB82" s="205">
        <f t="shared" si="34"/>
        <v>0</v>
      </c>
      <c r="BC82" s="205" t="str">
        <f t="shared" si="46"/>
        <v>geen actie</v>
      </c>
      <c r="BD82" s="201">
        <v>83</v>
      </c>
    </row>
    <row r="83" spans="1:56" s="268" customFormat="1" x14ac:dyDescent="0.3">
      <c r="A83" s="201">
        <v>84</v>
      </c>
      <c r="B83" s="201" t="str">
        <f t="shared" si="35"/>
        <v>v</v>
      </c>
      <c r="C83" s="256"/>
      <c r="D83" s="392"/>
      <c r="E83" s="205"/>
      <c r="F83" s="205"/>
      <c r="G83" s="205">
        <f t="shared" si="47"/>
        <v>0</v>
      </c>
      <c r="H83" s="205"/>
      <c r="I83" s="339">
        <f t="shared" si="48"/>
        <v>2019</v>
      </c>
      <c r="J83" s="230">
        <f t="shared" si="49"/>
        <v>0</v>
      </c>
      <c r="K83" s="217"/>
      <c r="L83" s="233">
        <v>1</v>
      </c>
      <c r="M83" s="233"/>
      <c r="N83" s="233"/>
      <c r="O83" s="221">
        <f t="shared" si="36"/>
        <v>0</v>
      </c>
      <c r="P83" s="233">
        <v>1</v>
      </c>
      <c r="Q83" s="233"/>
      <c r="R83" s="233"/>
      <c r="S83" s="221">
        <f t="shared" si="37"/>
        <v>0</v>
      </c>
      <c r="T83" s="233">
        <v>1</v>
      </c>
      <c r="U83" s="233"/>
      <c r="V83" s="233"/>
      <c r="W83" s="221">
        <f t="shared" si="38"/>
        <v>0</v>
      </c>
      <c r="X83" s="233">
        <v>1</v>
      </c>
      <c r="Y83" s="233"/>
      <c r="Z83" s="233"/>
      <c r="AA83" s="221">
        <f t="shared" si="39"/>
        <v>0</v>
      </c>
      <c r="AB83" s="233">
        <v>1</v>
      </c>
      <c r="AC83" s="233"/>
      <c r="AD83" s="233"/>
      <c r="AE83" s="221">
        <f t="shared" si="40"/>
        <v>0</v>
      </c>
      <c r="AF83" s="233">
        <v>1</v>
      </c>
      <c r="AG83" s="233"/>
      <c r="AH83" s="233"/>
      <c r="AI83" s="221">
        <f t="shared" si="41"/>
        <v>0</v>
      </c>
      <c r="AJ83" s="233">
        <v>1</v>
      </c>
      <c r="AK83" s="233"/>
      <c r="AL83" s="233"/>
      <c r="AM83" s="221">
        <f t="shared" si="42"/>
        <v>0</v>
      </c>
      <c r="AN83" s="233">
        <v>1</v>
      </c>
      <c r="AO83" s="233"/>
      <c r="AP83" s="233"/>
      <c r="AQ83" s="221">
        <f t="shared" si="43"/>
        <v>0</v>
      </c>
      <c r="AR83" s="233">
        <v>1</v>
      </c>
      <c r="AS83" s="233"/>
      <c r="AT83" s="233"/>
      <c r="AU83" s="221">
        <f t="shared" si="44"/>
        <v>0</v>
      </c>
      <c r="AV83" s="233">
        <v>1</v>
      </c>
      <c r="AW83" s="233"/>
      <c r="AX83" s="233"/>
      <c r="AY83" s="221">
        <f t="shared" si="45"/>
        <v>0</v>
      </c>
      <c r="AZ83" s="205">
        <f t="shared" si="50"/>
        <v>0</v>
      </c>
      <c r="BA83" s="235">
        <v>0</v>
      </c>
      <c r="BB83" s="205">
        <f t="shared" si="34"/>
        <v>0</v>
      </c>
      <c r="BC83" s="205" t="str">
        <f t="shared" si="46"/>
        <v>geen actie</v>
      </c>
      <c r="BD83" s="201">
        <v>84</v>
      </c>
    </row>
    <row r="84" spans="1:56" s="268" customFormat="1" x14ac:dyDescent="0.3">
      <c r="A84" s="201">
        <v>85</v>
      </c>
      <c r="B84" s="201" t="str">
        <f t="shared" si="35"/>
        <v>v</v>
      </c>
      <c r="C84" s="256"/>
      <c r="D84" s="392"/>
      <c r="E84" s="205"/>
      <c r="F84" s="205"/>
      <c r="G84" s="205">
        <f t="shared" si="47"/>
        <v>0</v>
      </c>
      <c r="H84" s="205"/>
      <c r="I84" s="339">
        <f t="shared" si="48"/>
        <v>2019</v>
      </c>
      <c r="J84" s="230">
        <f t="shared" si="49"/>
        <v>0</v>
      </c>
      <c r="K84" s="217"/>
      <c r="L84" s="233">
        <v>1</v>
      </c>
      <c r="M84" s="233"/>
      <c r="N84" s="233"/>
      <c r="O84" s="221">
        <f t="shared" si="36"/>
        <v>0</v>
      </c>
      <c r="P84" s="233">
        <v>1</v>
      </c>
      <c r="Q84" s="233"/>
      <c r="R84" s="233"/>
      <c r="S84" s="221">
        <f t="shared" si="37"/>
        <v>0</v>
      </c>
      <c r="T84" s="233">
        <v>1</v>
      </c>
      <c r="U84" s="233"/>
      <c r="V84" s="233"/>
      <c r="W84" s="221">
        <f t="shared" si="38"/>
        <v>0</v>
      </c>
      <c r="X84" s="233">
        <v>1</v>
      </c>
      <c r="Y84" s="233"/>
      <c r="Z84" s="233"/>
      <c r="AA84" s="221">
        <f t="shared" si="39"/>
        <v>0</v>
      </c>
      <c r="AB84" s="233">
        <v>1</v>
      </c>
      <c r="AC84" s="233"/>
      <c r="AD84" s="233"/>
      <c r="AE84" s="221">
        <f t="shared" si="40"/>
        <v>0</v>
      </c>
      <c r="AF84" s="233">
        <v>1</v>
      </c>
      <c r="AG84" s="233"/>
      <c r="AH84" s="233"/>
      <c r="AI84" s="221">
        <f t="shared" si="41"/>
        <v>0</v>
      </c>
      <c r="AJ84" s="233">
        <v>1</v>
      </c>
      <c r="AK84" s="233"/>
      <c r="AL84" s="233"/>
      <c r="AM84" s="221">
        <f t="shared" si="42"/>
        <v>0</v>
      </c>
      <c r="AN84" s="233">
        <v>1</v>
      </c>
      <c r="AO84" s="233"/>
      <c r="AP84" s="233"/>
      <c r="AQ84" s="221">
        <f t="shared" si="43"/>
        <v>0</v>
      </c>
      <c r="AR84" s="233">
        <v>1</v>
      </c>
      <c r="AS84" s="233"/>
      <c r="AT84" s="233"/>
      <c r="AU84" s="221">
        <f t="shared" si="44"/>
        <v>0</v>
      </c>
      <c r="AV84" s="233">
        <v>1</v>
      </c>
      <c r="AW84" s="233"/>
      <c r="AX84" s="233"/>
      <c r="AY84" s="221">
        <f t="shared" si="45"/>
        <v>0</v>
      </c>
      <c r="AZ84" s="205">
        <f t="shared" si="50"/>
        <v>0</v>
      </c>
      <c r="BA84" s="235">
        <v>0</v>
      </c>
      <c r="BB84" s="205">
        <f t="shared" si="34"/>
        <v>0</v>
      </c>
      <c r="BC84" s="205" t="str">
        <f t="shared" si="46"/>
        <v>geen actie</v>
      </c>
      <c r="BD84" s="201">
        <v>85</v>
      </c>
    </row>
    <row r="85" spans="1:56" s="268" customFormat="1" x14ac:dyDescent="0.3">
      <c r="A85" s="201">
        <v>86</v>
      </c>
      <c r="B85" s="201" t="str">
        <f t="shared" si="35"/>
        <v>v</v>
      </c>
      <c r="C85" s="256"/>
      <c r="D85" s="392"/>
      <c r="E85" s="205"/>
      <c r="F85" s="205"/>
      <c r="G85" s="205">
        <f t="shared" si="47"/>
        <v>0</v>
      </c>
      <c r="H85" s="205"/>
      <c r="I85" s="339">
        <f t="shared" si="48"/>
        <v>2019</v>
      </c>
      <c r="J85" s="230">
        <f t="shared" si="49"/>
        <v>0</v>
      </c>
      <c r="K85" s="217"/>
      <c r="L85" s="233">
        <v>1</v>
      </c>
      <c r="M85" s="233"/>
      <c r="N85" s="233"/>
      <c r="O85" s="221">
        <f t="shared" si="36"/>
        <v>0</v>
      </c>
      <c r="P85" s="233">
        <v>1</v>
      </c>
      <c r="Q85" s="233"/>
      <c r="R85" s="233"/>
      <c r="S85" s="221">
        <f t="shared" si="37"/>
        <v>0</v>
      </c>
      <c r="T85" s="233">
        <v>1</v>
      </c>
      <c r="U85" s="233"/>
      <c r="V85" s="233"/>
      <c r="W85" s="221">
        <f t="shared" si="38"/>
        <v>0</v>
      </c>
      <c r="X85" s="233">
        <v>1</v>
      </c>
      <c r="Y85" s="233"/>
      <c r="Z85" s="233"/>
      <c r="AA85" s="221">
        <f t="shared" si="39"/>
        <v>0</v>
      </c>
      <c r="AB85" s="233">
        <v>1</v>
      </c>
      <c r="AC85" s="233"/>
      <c r="AD85" s="233"/>
      <c r="AE85" s="221">
        <f t="shared" si="40"/>
        <v>0</v>
      </c>
      <c r="AF85" s="233">
        <v>1</v>
      </c>
      <c r="AG85" s="233"/>
      <c r="AH85" s="233"/>
      <c r="AI85" s="221">
        <f t="shared" si="41"/>
        <v>0</v>
      </c>
      <c r="AJ85" s="233">
        <v>1</v>
      </c>
      <c r="AK85" s="233"/>
      <c r="AL85" s="233"/>
      <c r="AM85" s="221">
        <f t="shared" si="42"/>
        <v>0</v>
      </c>
      <c r="AN85" s="233">
        <v>1</v>
      </c>
      <c r="AO85" s="233"/>
      <c r="AP85" s="233"/>
      <c r="AQ85" s="221">
        <f t="shared" si="43"/>
        <v>0</v>
      </c>
      <c r="AR85" s="233">
        <v>1</v>
      </c>
      <c r="AS85" s="233"/>
      <c r="AT85" s="233"/>
      <c r="AU85" s="221">
        <f t="shared" si="44"/>
        <v>0</v>
      </c>
      <c r="AV85" s="233">
        <v>1</v>
      </c>
      <c r="AW85" s="233"/>
      <c r="AX85" s="233"/>
      <c r="AY85" s="221">
        <f t="shared" si="45"/>
        <v>0</v>
      </c>
      <c r="AZ85" s="205">
        <f t="shared" si="50"/>
        <v>0</v>
      </c>
      <c r="BA85" s="235">
        <v>0</v>
      </c>
      <c r="BB85" s="205">
        <f t="shared" si="34"/>
        <v>0</v>
      </c>
      <c r="BC85" s="205" t="str">
        <f t="shared" si="46"/>
        <v>geen actie</v>
      </c>
      <c r="BD85" s="201">
        <v>86</v>
      </c>
    </row>
    <row r="86" spans="1:56" s="268" customFormat="1" x14ac:dyDescent="0.3">
      <c r="A86" s="201">
        <v>87</v>
      </c>
      <c r="B86" s="201" t="str">
        <f t="shared" si="35"/>
        <v>v</v>
      </c>
      <c r="C86" s="256"/>
      <c r="D86" s="392"/>
      <c r="E86" s="205"/>
      <c r="F86" s="205"/>
      <c r="G86" s="205">
        <f t="shared" si="47"/>
        <v>0</v>
      </c>
      <c r="H86" s="205"/>
      <c r="I86" s="339">
        <f t="shared" si="48"/>
        <v>2019</v>
      </c>
      <c r="J86" s="230">
        <f t="shared" si="49"/>
        <v>0</v>
      </c>
      <c r="K86" s="217"/>
      <c r="L86" s="233">
        <v>1</v>
      </c>
      <c r="M86" s="233"/>
      <c r="N86" s="233"/>
      <c r="O86" s="221">
        <f t="shared" si="36"/>
        <v>0</v>
      </c>
      <c r="P86" s="233">
        <v>1</v>
      </c>
      <c r="Q86" s="233"/>
      <c r="R86" s="233"/>
      <c r="S86" s="221">
        <f t="shared" si="37"/>
        <v>0</v>
      </c>
      <c r="T86" s="233">
        <v>1</v>
      </c>
      <c r="U86" s="233"/>
      <c r="V86" s="233"/>
      <c r="W86" s="221">
        <f t="shared" si="38"/>
        <v>0</v>
      </c>
      <c r="X86" s="233">
        <v>1</v>
      </c>
      <c r="Y86" s="233"/>
      <c r="Z86" s="233"/>
      <c r="AA86" s="221">
        <f t="shared" si="39"/>
        <v>0</v>
      </c>
      <c r="AB86" s="233">
        <v>1</v>
      </c>
      <c r="AC86" s="233"/>
      <c r="AD86" s="233"/>
      <c r="AE86" s="221">
        <f t="shared" si="40"/>
        <v>0</v>
      </c>
      <c r="AF86" s="233">
        <v>1</v>
      </c>
      <c r="AG86" s="233"/>
      <c r="AH86" s="233"/>
      <c r="AI86" s="221">
        <f t="shared" si="41"/>
        <v>0</v>
      </c>
      <c r="AJ86" s="233">
        <v>1</v>
      </c>
      <c r="AK86" s="233"/>
      <c r="AL86" s="233"/>
      <c r="AM86" s="221">
        <f t="shared" si="42"/>
        <v>0</v>
      </c>
      <c r="AN86" s="233">
        <v>1</v>
      </c>
      <c r="AO86" s="233"/>
      <c r="AP86" s="233"/>
      <c r="AQ86" s="221">
        <f t="shared" si="43"/>
        <v>0</v>
      </c>
      <c r="AR86" s="233">
        <v>1</v>
      </c>
      <c r="AS86" s="233"/>
      <c r="AT86" s="233"/>
      <c r="AU86" s="221">
        <f t="shared" si="44"/>
        <v>0</v>
      </c>
      <c r="AV86" s="233">
        <v>1</v>
      </c>
      <c r="AW86" s="233"/>
      <c r="AX86" s="233"/>
      <c r="AY86" s="221">
        <f t="shared" si="45"/>
        <v>0</v>
      </c>
      <c r="AZ86" s="205">
        <f t="shared" si="50"/>
        <v>0</v>
      </c>
      <c r="BA86" s="235">
        <v>0</v>
      </c>
      <c r="BB86" s="205">
        <f t="shared" si="34"/>
        <v>0</v>
      </c>
      <c r="BC86" s="205" t="str">
        <f t="shared" si="46"/>
        <v>geen actie</v>
      </c>
      <c r="BD86" s="201">
        <v>87</v>
      </c>
    </row>
    <row r="87" spans="1:56" s="268" customFormat="1" x14ac:dyDescent="0.3">
      <c r="A87" s="201">
        <v>88</v>
      </c>
      <c r="B87" s="201" t="str">
        <f t="shared" si="35"/>
        <v>v</v>
      </c>
      <c r="C87" s="256"/>
      <c r="D87" s="392"/>
      <c r="E87" s="205"/>
      <c r="F87" s="205"/>
      <c r="G87" s="205">
        <f t="shared" si="47"/>
        <v>0</v>
      </c>
      <c r="H87" s="205"/>
      <c r="I87" s="339">
        <f t="shared" si="48"/>
        <v>2019</v>
      </c>
      <c r="J87" s="230">
        <f t="shared" si="49"/>
        <v>0</v>
      </c>
      <c r="K87" s="217"/>
      <c r="L87" s="233">
        <v>1</v>
      </c>
      <c r="M87" s="233"/>
      <c r="N87" s="233"/>
      <c r="O87" s="221">
        <f t="shared" si="36"/>
        <v>0</v>
      </c>
      <c r="P87" s="233">
        <v>1</v>
      </c>
      <c r="Q87" s="233"/>
      <c r="R87" s="233"/>
      <c r="S87" s="221">
        <f t="shared" si="37"/>
        <v>0</v>
      </c>
      <c r="T87" s="233">
        <v>1</v>
      </c>
      <c r="U87" s="233"/>
      <c r="V87" s="233"/>
      <c r="W87" s="221">
        <f t="shared" si="38"/>
        <v>0</v>
      </c>
      <c r="X87" s="233">
        <v>1</v>
      </c>
      <c r="Y87" s="233"/>
      <c r="Z87" s="233"/>
      <c r="AA87" s="221">
        <f t="shared" si="39"/>
        <v>0</v>
      </c>
      <c r="AB87" s="233">
        <v>1</v>
      </c>
      <c r="AC87" s="233"/>
      <c r="AD87" s="233"/>
      <c r="AE87" s="221">
        <f t="shared" si="40"/>
        <v>0</v>
      </c>
      <c r="AF87" s="233">
        <v>1</v>
      </c>
      <c r="AG87" s="233"/>
      <c r="AH87" s="233"/>
      <c r="AI87" s="221">
        <f t="shared" si="41"/>
        <v>0</v>
      </c>
      <c r="AJ87" s="233">
        <v>1</v>
      </c>
      <c r="AK87" s="233"/>
      <c r="AL87" s="233"/>
      <c r="AM87" s="221">
        <f t="shared" si="42"/>
        <v>0</v>
      </c>
      <c r="AN87" s="233">
        <v>1</v>
      </c>
      <c r="AO87" s="233"/>
      <c r="AP87" s="233"/>
      <c r="AQ87" s="221">
        <f t="shared" si="43"/>
        <v>0</v>
      </c>
      <c r="AR87" s="233">
        <v>1</v>
      </c>
      <c r="AS87" s="233"/>
      <c r="AT87" s="233"/>
      <c r="AU87" s="221">
        <f t="shared" si="44"/>
        <v>0</v>
      </c>
      <c r="AV87" s="233">
        <v>1</v>
      </c>
      <c r="AW87" s="233"/>
      <c r="AX87" s="233"/>
      <c r="AY87" s="221">
        <f t="shared" si="45"/>
        <v>0</v>
      </c>
      <c r="AZ87" s="205">
        <f t="shared" si="50"/>
        <v>0</v>
      </c>
      <c r="BA87" s="235">
        <v>0</v>
      </c>
      <c r="BB87" s="205">
        <f t="shared" si="34"/>
        <v>0</v>
      </c>
      <c r="BC87" s="205" t="str">
        <f t="shared" si="46"/>
        <v>geen actie</v>
      </c>
      <c r="BD87" s="201">
        <v>88</v>
      </c>
    </row>
    <row r="88" spans="1:56" s="268" customFormat="1" x14ac:dyDescent="0.3">
      <c r="A88" s="201">
        <v>89</v>
      </c>
      <c r="B88" s="201" t="str">
        <f t="shared" si="35"/>
        <v>v</v>
      </c>
      <c r="C88" s="256"/>
      <c r="D88" s="392"/>
      <c r="E88" s="205"/>
      <c r="F88" s="205"/>
      <c r="G88" s="205">
        <f t="shared" si="47"/>
        <v>0</v>
      </c>
      <c r="H88" s="205"/>
      <c r="I88" s="339">
        <f t="shared" si="48"/>
        <v>2019</v>
      </c>
      <c r="J88" s="230">
        <f t="shared" si="49"/>
        <v>0</v>
      </c>
      <c r="K88" s="217"/>
      <c r="L88" s="233">
        <v>1</v>
      </c>
      <c r="M88" s="233"/>
      <c r="N88" s="233"/>
      <c r="O88" s="221">
        <f t="shared" si="36"/>
        <v>0</v>
      </c>
      <c r="P88" s="233">
        <v>1</v>
      </c>
      <c r="Q88" s="233"/>
      <c r="R88" s="233"/>
      <c r="S88" s="221">
        <f t="shared" si="37"/>
        <v>0</v>
      </c>
      <c r="T88" s="233">
        <v>1</v>
      </c>
      <c r="U88" s="233"/>
      <c r="V88" s="233"/>
      <c r="W88" s="221">
        <f t="shared" si="38"/>
        <v>0</v>
      </c>
      <c r="X88" s="233">
        <v>1</v>
      </c>
      <c r="Y88" s="233"/>
      <c r="Z88" s="233"/>
      <c r="AA88" s="221">
        <f t="shared" si="39"/>
        <v>0</v>
      </c>
      <c r="AB88" s="233">
        <v>1</v>
      </c>
      <c r="AC88" s="233"/>
      <c r="AD88" s="233"/>
      <c r="AE88" s="221">
        <f t="shared" si="40"/>
        <v>0</v>
      </c>
      <c r="AF88" s="233">
        <v>1</v>
      </c>
      <c r="AG88" s="233"/>
      <c r="AH88" s="233"/>
      <c r="AI88" s="221">
        <f t="shared" si="41"/>
        <v>0</v>
      </c>
      <c r="AJ88" s="233">
        <v>1</v>
      </c>
      <c r="AK88" s="233"/>
      <c r="AL88" s="233"/>
      <c r="AM88" s="221">
        <f t="shared" si="42"/>
        <v>0</v>
      </c>
      <c r="AN88" s="233">
        <v>1</v>
      </c>
      <c r="AO88" s="233"/>
      <c r="AP88" s="233"/>
      <c r="AQ88" s="221">
        <f t="shared" si="43"/>
        <v>0</v>
      </c>
      <c r="AR88" s="233">
        <v>1</v>
      </c>
      <c r="AS88" s="233"/>
      <c r="AT88" s="233"/>
      <c r="AU88" s="221">
        <f t="shared" si="44"/>
        <v>0</v>
      </c>
      <c r="AV88" s="233">
        <v>1</v>
      </c>
      <c r="AW88" s="233"/>
      <c r="AX88" s="233"/>
      <c r="AY88" s="221">
        <f t="shared" si="45"/>
        <v>0</v>
      </c>
      <c r="AZ88" s="205">
        <f t="shared" si="50"/>
        <v>0</v>
      </c>
      <c r="BA88" s="235">
        <v>0</v>
      </c>
      <c r="BB88" s="205">
        <f t="shared" si="34"/>
        <v>0</v>
      </c>
      <c r="BC88" s="205" t="str">
        <f t="shared" si="46"/>
        <v>geen actie</v>
      </c>
      <c r="BD88" s="201">
        <v>89</v>
      </c>
    </row>
    <row r="89" spans="1:56" s="268" customFormat="1" x14ac:dyDescent="0.3">
      <c r="A89" s="201">
        <v>90</v>
      </c>
      <c r="B89" s="201" t="str">
        <f t="shared" si="35"/>
        <v>v</v>
      </c>
      <c r="C89" s="256"/>
      <c r="D89" s="392"/>
      <c r="E89" s="205"/>
      <c r="F89" s="205"/>
      <c r="G89" s="205">
        <f t="shared" si="47"/>
        <v>0</v>
      </c>
      <c r="H89" s="205"/>
      <c r="I89" s="339">
        <f t="shared" si="48"/>
        <v>2019</v>
      </c>
      <c r="J89" s="230">
        <f t="shared" si="49"/>
        <v>0</v>
      </c>
      <c r="K89" s="217"/>
      <c r="L89" s="233">
        <v>1</v>
      </c>
      <c r="M89" s="233"/>
      <c r="N89" s="233"/>
      <c r="O89" s="221">
        <f t="shared" si="36"/>
        <v>0</v>
      </c>
      <c r="P89" s="233">
        <v>1</v>
      </c>
      <c r="Q89" s="233"/>
      <c r="R89" s="233"/>
      <c r="S89" s="221">
        <f t="shared" si="37"/>
        <v>0</v>
      </c>
      <c r="T89" s="233">
        <v>1</v>
      </c>
      <c r="U89" s="233"/>
      <c r="V89" s="233"/>
      <c r="W89" s="221">
        <f t="shared" si="38"/>
        <v>0</v>
      </c>
      <c r="X89" s="233">
        <v>1</v>
      </c>
      <c r="Y89" s="233"/>
      <c r="Z89" s="233"/>
      <c r="AA89" s="221">
        <f t="shared" si="39"/>
        <v>0</v>
      </c>
      <c r="AB89" s="233">
        <v>1</v>
      </c>
      <c r="AC89" s="233"/>
      <c r="AD89" s="233"/>
      <c r="AE89" s="221">
        <f t="shared" si="40"/>
        <v>0</v>
      </c>
      <c r="AF89" s="233">
        <v>1</v>
      </c>
      <c r="AG89" s="233"/>
      <c r="AH89" s="233"/>
      <c r="AI89" s="221">
        <f t="shared" si="41"/>
        <v>0</v>
      </c>
      <c r="AJ89" s="233">
        <v>1</v>
      </c>
      <c r="AK89" s="233"/>
      <c r="AL89" s="233"/>
      <c r="AM89" s="221">
        <f t="shared" si="42"/>
        <v>0</v>
      </c>
      <c r="AN89" s="233">
        <v>1</v>
      </c>
      <c r="AO89" s="233"/>
      <c r="AP89" s="233"/>
      <c r="AQ89" s="221">
        <f t="shared" si="43"/>
        <v>0</v>
      </c>
      <c r="AR89" s="233">
        <v>1</v>
      </c>
      <c r="AS89" s="233"/>
      <c r="AT89" s="233"/>
      <c r="AU89" s="221">
        <f t="shared" si="44"/>
        <v>0</v>
      </c>
      <c r="AV89" s="233">
        <v>1</v>
      </c>
      <c r="AW89" s="233"/>
      <c r="AX89" s="233"/>
      <c r="AY89" s="221">
        <f t="shared" si="45"/>
        <v>0</v>
      </c>
      <c r="AZ89" s="205">
        <f t="shared" si="50"/>
        <v>0</v>
      </c>
      <c r="BA89" s="235">
        <v>0</v>
      </c>
      <c r="BB89" s="205">
        <f t="shared" si="34"/>
        <v>0</v>
      </c>
      <c r="BC89" s="205" t="str">
        <f t="shared" si="46"/>
        <v>geen actie</v>
      </c>
      <c r="BD89" s="201">
        <v>90</v>
      </c>
    </row>
    <row r="90" spans="1:56" s="268" customFormat="1" x14ac:dyDescent="0.3">
      <c r="A90" s="201">
        <v>91</v>
      </c>
      <c r="B90" s="201" t="str">
        <f t="shared" si="35"/>
        <v>v</v>
      </c>
      <c r="C90" s="256"/>
      <c r="D90" s="392"/>
      <c r="E90" s="205"/>
      <c r="F90" s="205"/>
      <c r="G90" s="205">
        <f t="shared" si="47"/>
        <v>0</v>
      </c>
      <c r="H90" s="205"/>
      <c r="I90" s="339">
        <f t="shared" si="48"/>
        <v>2019</v>
      </c>
      <c r="J90" s="230">
        <f t="shared" si="49"/>
        <v>0</v>
      </c>
      <c r="K90" s="217"/>
      <c r="L90" s="233">
        <v>1</v>
      </c>
      <c r="M90" s="233"/>
      <c r="N90" s="233"/>
      <c r="O90" s="221">
        <f t="shared" si="36"/>
        <v>0</v>
      </c>
      <c r="P90" s="233">
        <v>1</v>
      </c>
      <c r="Q90" s="233"/>
      <c r="R90" s="233"/>
      <c r="S90" s="221">
        <f t="shared" si="37"/>
        <v>0</v>
      </c>
      <c r="T90" s="233">
        <v>1</v>
      </c>
      <c r="U90" s="233"/>
      <c r="V90" s="233"/>
      <c r="W90" s="221">
        <f t="shared" si="38"/>
        <v>0</v>
      </c>
      <c r="X90" s="233">
        <v>1</v>
      </c>
      <c r="Y90" s="233"/>
      <c r="Z90" s="233"/>
      <c r="AA90" s="221">
        <f t="shared" si="39"/>
        <v>0</v>
      </c>
      <c r="AB90" s="233">
        <v>1</v>
      </c>
      <c r="AC90" s="233"/>
      <c r="AD90" s="233"/>
      <c r="AE90" s="221">
        <f t="shared" si="40"/>
        <v>0</v>
      </c>
      <c r="AF90" s="233">
        <v>1</v>
      </c>
      <c r="AG90" s="233"/>
      <c r="AH90" s="233"/>
      <c r="AI90" s="221">
        <f t="shared" si="41"/>
        <v>0</v>
      </c>
      <c r="AJ90" s="233">
        <v>1</v>
      </c>
      <c r="AK90" s="233"/>
      <c r="AL90" s="233"/>
      <c r="AM90" s="221">
        <f t="shared" si="42"/>
        <v>0</v>
      </c>
      <c r="AN90" s="233">
        <v>1</v>
      </c>
      <c r="AO90" s="233"/>
      <c r="AP90" s="233"/>
      <c r="AQ90" s="221">
        <f t="shared" si="43"/>
        <v>0</v>
      </c>
      <c r="AR90" s="233">
        <v>1</v>
      </c>
      <c r="AS90" s="233"/>
      <c r="AT90" s="233"/>
      <c r="AU90" s="221">
        <f t="shared" si="44"/>
        <v>0</v>
      </c>
      <c r="AV90" s="233">
        <v>1</v>
      </c>
      <c r="AW90" s="233"/>
      <c r="AX90" s="233"/>
      <c r="AY90" s="221">
        <f t="shared" si="45"/>
        <v>0</v>
      </c>
      <c r="AZ90" s="205">
        <f t="shared" si="50"/>
        <v>0</v>
      </c>
      <c r="BA90" s="235">
        <v>0</v>
      </c>
      <c r="BB90" s="205">
        <f t="shared" si="34"/>
        <v>0</v>
      </c>
      <c r="BC90" s="205" t="str">
        <f t="shared" si="46"/>
        <v>geen actie</v>
      </c>
      <c r="BD90" s="201">
        <v>91</v>
      </c>
    </row>
    <row r="91" spans="1:56" s="268" customFormat="1" x14ac:dyDescent="0.3">
      <c r="A91" s="201">
        <v>92</v>
      </c>
      <c r="B91" s="201" t="str">
        <f t="shared" si="35"/>
        <v>v</v>
      </c>
      <c r="C91" s="256"/>
      <c r="D91" s="392"/>
      <c r="E91" s="205"/>
      <c r="F91" s="205"/>
      <c r="G91" s="205">
        <f t="shared" si="47"/>
        <v>0</v>
      </c>
      <c r="H91" s="205"/>
      <c r="I91" s="339">
        <f t="shared" si="48"/>
        <v>2019</v>
      </c>
      <c r="J91" s="230">
        <f t="shared" si="49"/>
        <v>0</v>
      </c>
      <c r="K91" s="217"/>
      <c r="L91" s="233">
        <v>1</v>
      </c>
      <c r="M91" s="233"/>
      <c r="N91" s="233"/>
      <c r="O91" s="221">
        <f t="shared" si="36"/>
        <v>0</v>
      </c>
      <c r="P91" s="233">
        <v>1</v>
      </c>
      <c r="Q91" s="233"/>
      <c r="R91" s="233"/>
      <c r="S91" s="221">
        <f t="shared" si="37"/>
        <v>0</v>
      </c>
      <c r="T91" s="233">
        <v>1</v>
      </c>
      <c r="U91" s="233"/>
      <c r="V91" s="233"/>
      <c r="W91" s="221">
        <f t="shared" si="38"/>
        <v>0</v>
      </c>
      <c r="X91" s="233">
        <v>1</v>
      </c>
      <c r="Y91" s="233"/>
      <c r="Z91" s="233"/>
      <c r="AA91" s="221">
        <f t="shared" si="39"/>
        <v>0</v>
      </c>
      <c r="AB91" s="233">
        <v>1</v>
      </c>
      <c r="AC91" s="233"/>
      <c r="AD91" s="233"/>
      <c r="AE91" s="221">
        <f t="shared" si="40"/>
        <v>0</v>
      </c>
      <c r="AF91" s="233">
        <v>1</v>
      </c>
      <c r="AG91" s="233"/>
      <c r="AH91" s="233"/>
      <c r="AI91" s="221">
        <f t="shared" si="41"/>
        <v>0</v>
      </c>
      <c r="AJ91" s="233">
        <v>1</v>
      </c>
      <c r="AK91" s="233"/>
      <c r="AL91" s="233"/>
      <c r="AM91" s="221">
        <f t="shared" si="42"/>
        <v>0</v>
      </c>
      <c r="AN91" s="233">
        <v>1</v>
      </c>
      <c r="AO91" s="233"/>
      <c r="AP91" s="233"/>
      <c r="AQ91" s="221">
        <f t="shared" si="43"/>
        <v>0</v>
      </c>
      <c r="AR91" s="233">
        <v>1</v>
      </c>
      <c r="AS91" s="233"/>
      <c r="AT91" s="233"/>
      <c r="AU91" s="221">
        <f t="shared" si="44"/>
        <v>0</v>
      </c>
      <c r="AV91" s="233">
        <v>1</v>
      </c>
      <c r="AW91" s="233"/>
      <c r="AX91" s="233"/>
      <c r="AY91" s="221">
        <f t="shared" si="45"/>
        <v>0</v>
      </c>
      <c r="AZ91" s="205">
        <f t="shared" si="50"/>
        <v>0</v>
      </c>
      <c r="BA91" s="235">
        <v>0</v>
      </c>
      <c r="BB91" s="205">
        <f t="shared" si="34"/>
        <v>0</v>
      </c>
      <c r="BC91" s="205" t="str">
        <f t="shared" si="46"/>
        <v>geen actie</v>
      </c>
      <c r="BD91" s="201">
        <v>92</v>
      </c>
    </row>
    <row r="92" spans="1:56" s="268" customFormat="1" x14ac:dyDescent="0.3">
      <c r="A92" s="201">
        <v>93</v>
      </c>
      <c r="B92" s="201" t="str">
        <f t="shared" si="35"/>
        <v>v</v>
      </c>
      <c r="C92" s="256"/>
      <c r="D92" s="392"/>
      <c r="E92" s="205"/>
      <c r="F92" s="205"/>
      <c r="G92" s="205">
        <f t="shared" si="47"/>
        <v>0</v>
      </c>
      <c r="H92" s="205"/>
      <c r="I92" s="339">
        <f t="shared" si="48"/>
        <v>2019</v>
      </c>
      <c r="J92" s="230">
        <f t="shared" si="49"/>
        <v>0</v>
      </c>
      <c r="K92" s="217"/>
      <c r="L92" s="233">
        <v>1</v>
      </c>
      <c r="M92" s="233"/>
      <c r="N92" s="233"/>
      <c r="O92" s="221">
        <f t="shared" si="36"/>
        <v>0</v>
      </c>
      <c r="P92" s="233">
        <v>1</v>
      </c>
      <c r="Q92" s="233"/>
      <c r="R92" s="233"/>
      <c r="S92" s="221">
        <f t="shared" si="37"/>
        <v>0</v>
      </c>
      <c r="T92" s="233">
        <v>1</v>
      </c>
      <c r="U92" s="233"/>
      <c r="V92" s="233"/>
      <c r="W92" s="221">
        <f t="shared" si="38"/>
        <v>0</v>
      </c>
      <c r="X92" s="233">
        <v>1</v>
      </c>
      <c r="Y92" s="233"/>
      <c r="Z92" s="233"/>
      <c r="AA92" s="221">
        <f t="shared" si="39"/>
        <v>0</v>
      </c>
      <c r="AB92" s="233">
        <v>1</v>
      </c>
      <c r="AC92" s="233"/>
      <c r="AD92" s="233"/>
      <c r="AE92" s="221">
        <f t="shared" si="40"/>
        <v>0</v>
      </c>
      <c r="AF92" s="233">
        <v>1</v>
      </c>
      <c r="AG92" s="233"/>
      <c r="AH92" s="233"/>
      <c r="AI92" s="221">
        <f t="shared" si="41"/>
        <v>0</v>
      </c>
      <c r="AJ92" s="233">
        <v>1</v>
      </c>
      <c r="AK92" s="233"/>
      <c r="AL92" s="233"/>
      <c r="AM92" s="221">
        <f t="shared" si="42"/>
        <v>0</v>
      </c>
      <c r="AN92" s="233">
        <v>1</v>
      </c>
      <c r="AO92" s="233"/>
      <c r="AP92" s="233"/>
      <c r="AQ92" s="221">
        <f t="shared" si="43"/>
        <v>0</v>
      </c>
      <c r="AR92" s="233">
        <v>1</v>
      </c>
      <c r="AS92" s="233"/>
      <c r="AT92" s="233"/>
      <c r="AU92" s="221">
        <f t="shared" si="44"/>
        <v>0</v>
      </c>
      <c r="AV92" s="233">
        <v>1</v>
      </c>
      <c r="AW92" s="233"/>
      <c r="AX92" s="233"/>
      <c r="AY92" s="221">
        <f t="shared" si="45"/>
        <v>0</v>
      </c>
      <c r="AZ92" s="205">
        <f t="shared" si="50"/>
        <v>0</v>
      </c>
      <c r="BA92" s="235">
        <v>0</v>
      </c>
      <c r="BB92" s="205">
        <f t="shared" si="34"/>
        <v>0</v>
      </c>
      <c r="BC92" s="205" t="str">
        <f t="shared" si="46"/>
        <v>geen actie</v>
      </c>
      <c r="BD92" s="201">
        <v>93</v>
      </c>
    </row>
    <row r="93" spans="1:56" s="268" customFormat="1" x14ac:dyDescent="0.3">
      <c r="A93" s="201">
        <v>94</v>
      </c>
      <c r="B93" s="201" t="str">
        <f t="shared" si="35"/>
        <v>v</v>
      </c>
      <c r="C93" s="256"/>
      <c r="D93" s="392"/>
      <c r="E93" s="205"/>
      <c r="F93" s="205"/>
      <c r="G93" s="205">
        <f t="shared" si="47"/>
        <v>0</v>
      </c>
      <c r="H93" s="205"/>
      <c r="I93" s="339">
        <f t="shared" si="48"/>
        <v>2019</v>
      </c>
      <c r="J93" s="230">
        <f t="shared" si="49"/>
        <v>0</v>
      </c>
      <c r="K93" s="217"/>
      <c r="L93" s="233">
        <v>1</v>
      </c>
      <c r="M93" s="233"/>
      <c r="N93" s="233"/>
      <c r="O93" s="221">
        <f t="shared" si="36"/>
        <v>0</v>
      </c>
      <c r="P93" s="233">
        <v>1</v>
      </c>
      <c r="Q93" s="233"/>
      <c r="R93" s="233"/>
      <c r="S93" s="221">
        <f t="shared" si="37"/>
        <v>0</v>
      </c>
      <c r="T93" s="233">
        <v>1</v>
      </c>
      <c r="U93" s="233"/>
      <c r="V93" s="233"/>
      <c r="W93" s="221">
        <f t="shared" si="38"/>
        <v>0</v>
      </c>
      <c r="X93" s="233">
        <v>1</v>
      </c>
      <c r="Y93" s="233"/>
      <c r="Z93" s="233"/>
      <c r="AA93" s="221">
        <f t="shared" si="39"/>
        <v>0</v>
      </c>
      <c r="AB93" s="233">
        <v>1</v>
      </c>
      <c r="AC93" s="233"/>
      <c r="AD93" s="233"/>
      <c r="AE93" s="221">
        <f t="shared" si="40"/>
        <v>0</v>
      </c>
      <c r="AF93" s="233">
        <v>1</v>
      </c>
      <c r="AG93" s="233"/>
      <c r="AH93" s="233"/>
      <c r="AI93" s="221">
        <f t="shared" si="41"/>
        <v>0</v>
      </c>
      <c r="AJ93" s="233">
        <v>1</v>
      </c>
      <c r="AK93" s="233"/>
      <c r="AL93" s="233"/>
      <c r="AM93" s="221">
        <f t="shared" si="42"/>
        <v>0</v>
      </c>
      <c r="AN93" s="233">
        <v>1</v>
      </c>
      <c r="AO93" s="233"/>
      <c r="AP93" s="233"/>
      <c r="AQ93" s="221">
        <f t="shared" si="43"/>
        <v>0</v>
      </c>
      <c r="AR93" s="233">
        <v>1</v>
      </c>
      <c r="AS93" s="233"/>
      <c r="AT93" s="233"/>
      <c r="AU93" s="221">
        <f t="shared" si="44"/>
        <v>0</v>
      </c>
      <c r="AV93" s="233">
        <v>1</v>
      </c>
      <c r="AW93" s="233"/>
      <c r="AX93" s="233"/>
      <c r="AY93" s="221">
        <f t="shared" si="45"/>
        <v>0</v>
      </c>
      <c r="AZ93" s="205">
        <f t="shared" si="50"/>
        <v>0</v>
      </c>
      <c r="BA93" s="235">
        <v>0</v>
      </c>
      <c r="BB93" s="205">
        <f t="shared" si="34"/>
        <v>0</v>
      </c>
      <c r="BC93" s="205" t="str">
        <f t="shared" si="46"/>
        <v>geen actie</v>
      </c>
      <c r="BD93" s="201">
        <v>94</v>
      </c>
    </row>
    <row r="94" spans="1:56" s="268" customFormat="1" x14ac:dyDescent="0.3">
      <c r="A94" s="201">
        <v>95</v>
      </c>
      <c r="B94" s="201" t="str">
        <f t="shared" si="35"/>
        <v>v</v>
      </c>
      <c r="C94" s="256"/>
      <c r="D94" s="392"/>
      <c r="E94" s="205"/>
      <c r="F94" s="205"/>
      <c r="G94" s="205">
        <f t="shared" si="47"/>
        <v>0</v>
      </c>
      <c r="H94" s="205"/>
      <c r="I94" s="339">
        <f t="shared" si="48"/>
        <v>2019</v>
      </c>
      <c r="J94" s="230">
        <f t="shared" si="49"/>
        <v>0</v>
      </c>
      <c r="K94" s="217"/>
      <c r="L94" s="233">
        <v>1</v>
      </c>
      <c r="M94" s="233"/>
      <c r="N94" s="233"/>
      <c r="O94" s="221">
        <f t="shared" si="36"/>
        <v>0</v>
      </c>
      <c r="P94" s="233">
        <v>1</v>
      </c>
      <c r="Q94" s="233"/>
      <c r="R94" s="233"/>
      <c r="S94" s="221">
        <f t="shared" si="37"/>
        <v>0</v>
      </c>
      <c r="T94" s="233">
        <v>1</v>
      </c>
      <c r="U94" s="233"/>
      <c r="V94" s="233"/>
      <c r="W94" s="221">
        <f t="shared" si="38"/>
        <v>0</v>
      </c>
      <c r="X94" s="233">
        <v>1</v>
      </c>
      <c r="Y94" s="233"/>
      <c r="Z94" s="233"/>
      <c r="AA94" s="221">
        <f t="shared" si="39"/>
        <v>0</v>
      </c>
      <c r="AB94" s="233">
        <v>1</v>
      </c>
      <c r="AC94" s="233"/>
      <c r="AD94" s="233"/>
      <c r="AE94" s="221">
        <f t="shared" si="40"/>
        <v>0</v>
      </c>
      <c r="AF94" s="233">
        <v>1</v>
      </c>
      <c r="AG94" s="233"/>
      <c r="AH94" s="233"/>
      <c r="AI94" s="221">
        <f t="shared" si="41"/>
        <v>0</v>
      </c>
      <c r="AJ94" s="233">
        <v>1</v>
      </c>
      <c r="AK94" s="233"/>
      <c r="AL94" s="233"/>
      <c r="AM94" s="221">
        <f t="shared" si="42"/>
        <v>0</v>
      </c>
      <c r="AN94" s="233">
        <v>1</v>
      </c>
      <c r="AO94" s="233"/>
      <c r="AP94" s="233"/>
      <c r="AQ94" s="221">
        <f t="shared" si="43"/>
        <v>0</v>
      </c>
      <c r="AR94" s="233">
        <v>1</v>
      </c>
      <c r="AS94" s="233"/>
      <c r="AT94" s="233"/>
      <c r="AU94" s="221">
        <f t="shared" si="44"/>
        <v>0</v>
      </c>
      <c r="AV94" s="233">
        <v>1</v>
      </c>
      <c r="AW94" s="233"/>
      <c r="AX94" s="233"/>
      <c r="AY94" s="221">
        <f t="shared" si="45"/>
        <v>0</v>
      </c>
      <c r="AZ94" s="205">
        <f t="shared" si="50"/>
        <v>0</v>
      </c>
      <c r="BA94" s="235">
        <v>0</v>
      </c>
      <c r="BB94" s="205">
        <f t="shared" si="34"/>
        <v>0</v>
      </c>
      <c r="BC94" s="205" t="str">
        <f t="shared" si="46"/>
        <v>geen actie</v>
      </c>
      <c r="BD94" s="201">
        <v>95</v>
      </c>
    </row>
    <row r="95" spans="1:56" s="268" customFormat="1" x14ac:dyDescent="0.3">
      <c r="A95" s="201">
        <v>96</v>
      </c>
      <c r="B95" s="201" t="str">
        <f t="shared" si="35"/>
        <v>v</v>
      </c>
      <c r="C95" s="256"/>
      <c r="D95" s="392"/>
      <c r="E95" s="205"/>
      <c r="F95" s="205"/>
      <c r="G95" s="205">
        <f t="shared" si="47"/>
        <v>0</v>
      </c>
      <c r="H95" s="205"/>
      <c r="I95" s="339">
        <f t="shared" si="48"/>
        <v>2019</v>
      </c>
      <c r="J95" s="230">
        <f t="shared" si="49"/>
        <v>0</v>
      </c>
      <c r="K95" s="217"/>
      <c r="L95" s="233">
        <v>1</v>
      </c>
      <c r="M95" s="233"/>
      <c r="N95" s="233"/>
      <c r="O95" s="221">
        <f t="shared" si="36"/>
        <v>0</v>
      </c>
      <c r="P95" s="233">
        <v>1</v>
      </c>
      <c r="Q95" s="233"/>
      <c r="R95" s="233"/>
      <c r="S95" s="221">
        <f t="shared" si="37"/>
        <v>0</v>
      </c>
      <c r="T95" s="233">
        <v>1</v>
      </c>
      <c r="U95" s="233"/>
      <c r="V95" s="233"/>
      <c r="W95" s="221">
        <f t="shared" si="38"/>
        <v>0</v>
      </c>
      <c r="X95" s="233">
        <v>1</v>
      </c>
      <c r="Y95" s="233"/>
      <c r="Z95" s="233"/>
      <c r="AA95" s="221">
        <f t="shared" si="39"/>
        <v>0</v>
      </c>
      <c r="AB95" s="233">
        <v>1</v>
      </c>
      <c r="AC95" s="233"/>
      <c r="AD95" s="233"/>
      <c r="AE95" s="221">
        <f t="shared" si="40"/>
        <v>0</v>
      </c>
      <c r="AF95" s="233">
        <v>1</v>
      </c>
      <c r="AG95" s="233"/>
      <c r="AH95" s="233"/>
      <c r="AI95" s="221">
        <f t="shared" si="41"/>
        <v>0</v>
      </c>
      <c r="AJ95" s="233">
        <v>1</v>
      </c>
      <c r="AK95" s="233"/>
      <c r="AL95" s="233"/>
      <c r="AM95" s="221">
        <f t="shared" si="42"/>
        <v>0</v>
      </c>
      <c r="AN95" s="233">
        <v>1</v>
      </c>
      <c r="AO95" s="233"/>
      <c r="AP95" s="233"/>
      <c r="AQ95" s="221">
        <f t="shared" si="43"/>
        <v>0</v>
      </c>
      <c r="AR95" s="233">
        <v>1</v>
      </c>
      <c r="AS95" s="233"/>
      <c r="AT95" s="233"/>
      <c r="AU95" s="221">
        <f t="shared" si="44"/>
        <v>0</v>
      </c>
      <c r="AV95" s="233">
        <v>1</v>
      </c>
      <c r="AW95" s="233"/>
      <c r="AX95" s="233"/>
      <c r="AY95" s="221">
        <f t="shared" si="45"/>
        <v>0</v>
      </c>
      <c r="AZ95" s="205">
        <f t="shared" si="50"/>
        <v>0</v>
      </c>
      <c r="BA95" s="235">
        <v>0</v>
      </c>
      <c r="BB95" s="205">
        <f t="shared" si="34"/>
        <v>0</v>
      </c>
      <c r="BC95" s="205" t="str">
        <f t="shared" si="46"/>
        <v>geen actie</v>
      </c>
      <c r="BD95" s="201">
        <v>96</v>
      </c>
    </row>
    <row r="96" spans="1:56" s="268" customFormat="1" x14ac:dyDescent="0.3">
      <c r="A96" s="201">
        <v>97</v>
      </c>
      <c r="B96" s="201" t="str">
        <f t="shared" si="35"/>
        <v>v</v>
      </c>
      <c r="C96" s="256"/>
      <c r="D96" s="392"/>
      <c r="E96" s="205"/>
      <c r="F96" s="205"/>
      <c r="G96" s="205">
        <f t="shared" si="47"/>
        <v>0</v>
      </c>
      <c r="H96" s="205"/>
      <c r="I96" s="339">
        <f t="shared" si="48"/>
        <v>2019</v>
      </c>
      <c r="J96" s="230">
        <f t="shared" si="49"/>
        <v>0</v>
      </c>
      <c r="K96" s="217"/>
      <c r="L96" s="233">
        <v>1</v>
      </c>
      <c r="M96" s="233"/>
      <c r="N96" s="233"/>
      <c r="O96" s="221">
        <f t="shared" si="36"/>
        <v>0</v>
      </c>
      <c r="P96" s="233">
        <v>1</v>
      </c>
      <c r="Q96" s="233"/>
      <c r="R96" s="233"/>
      <c r="S96" s="221">
        <f t="shared" si="37"/>
        <v>0</v>
      </c>
      <c r="T96" s="233">
        <v>1</v>
      </c>
      <c r="U96" s="233"/>
      <c r="V96" s="233"/>
      <c r="W96" s="221">
        <f t="shared" si="38"/>
        <v>0</v>
      </c>
      <c r="X96" s="233">
        <v>1</v>
      </c>
      <c r="Y96" s="233"/>
      <c r="Z96" s="233"/>
      <c r="AA96" s="221">
        <f t="shared" si="39"/>
        <v>0</v>
      </c>
      <c r="AB96" s="233">
        <v>1</v>
      </c>
      <c r="AC96" s="233"/>
      <c r="AD96" s="233"/>
      <c r="AE96" s="221">
        <f t="shared" si="40"/>
        <v>0</v>
      </c>
      <c r="AF96" s="233">
        <v>1</v>
      </c>
      <c r="AG96" s="233"/>
      <c r="AH96" s="233"/>
      <c r="AI96" s="221">
        <f t="shared" si="41"/>
        <v>0</v>
      </c>
      <c r="AJ96" s="233">
        <v>1</v>
      </c>
      <c r="AK96" s="233"/>
      <c r="AL96" s="233"/>
      <c r="AM96" s="221">
        <f t="shared" si="42"/>
        <v>0</v>
      </c>
      <c r="AN96" s="233">
        <v>1</v>
      </c>
      <c r="AO96" s="233"/>
      <c r="AP96" s="233"/>
      <c r="AQ96" s="221">
        <f t="shared" si="43"/>
        <v>0</v>
      </c>
      <c r="AR96" s="233">
        <v>1</v>
      </c>
      <c r="AS96" s="233"/>
      <c r="AT96" s="233"/>
      <c r="AU96" s="221">
        <f t="shared" si="44"/>
        <v>0</v>
      </c>
      <c r="AV96" s="233">
        <v>1</v>
      </c>
      <c r="AW96" s="233"/>
      <c r="AX96" s="233"/>
      <c r="AY96" s="221">
        <f t="shared" si="45"/>
        <v>0</v>
      </c>
      <c r="AZ96" s="205">
        <f t="shared" si="50"/>
        <v>0</v>
      </c>
      <c r="BA96" s="235">
        <v>0</v>
      </c>
      <c r="BB96" s="205">
        <f t="shared" si="34"/>
        <v>0</v>
      </c>
      <c r="BC96" s="205" t="str">
        <f t="shared" si="46"/>
        <v>geen actie</v>
      </c>
      <c r="BD96" s="201">
        <v>97</v>
      </c>
    </row>
    <row r="97" spans="1:56" s="268" customFormat="1" x14ac:dyDescent="0.3">
      <c r="A97" s="201">
        <v>98</v>
      </c>
      <c r="B97" s="201" t="str">
        <f t="shared" si="35"/>
        <v>v</v>
      </c>
      <c r="C97" s="256"/>
      <c r="D97" s="392"/>
      <c r="E97" s="205"/>
      <c r="F97" s="205"/>
      <c r="G97" s="205">
        <f t="shared" si="47"/>
        <v>0</v>
      </c>
      <c r="H97" s="205"/>
      <c r="I97" s="339">
        <f t="shared" si="48"/>
        <v>2019</v>
      </c>
      <c r="J97" s="230">
        <f t="shared" si="49"/>
        <v>0</v>
      </c>
      <c r="K97" s="217"/>
      <c r="L97" s="233">
        <v>1</v>
      </c>
      <c r="M97" s="233"/>
      <c r="N97" s="233"/>
      <c r="O97" s="221">
        <f t="shared" si="36"/>
        <v>0</v>
      </c>
      <c r="P97" s="233">
        <v>1</v>
      </c>
      <c r="Q97" s="233"/>
      <c r="R97" s="233"/>
      <c r="S97" s="221">
        <f t="shared" si="37"/>
        <v>0</v>
      </c>
      <c r="T97" s="233">
        <v>1</v>
      </c>
      <c r="U97" s="233"/>
      <c r="V97" s="233"/>
      <c r="W97" s="221">
        <f t="shared" si="38"/>
        <v>0</v>
      </c>
      <c r="X97" s="233">
        <v>1</v>
      </c>
      <c r="Y97" s="233"/>
      <c r="Z97" s="233"/>
      <c r="AA97" s="221">
        <f t="shared" si="39"/>
        <v>0</v>
      </c>
      <c r="AB97" s="233">
        <v>1</v>
      </c>
      <c r="AC97" s="233"/>
      <c r="AD97" s="233"/>
      <c r="AE97" s="221">
        <f t="shared" si="40"/>
        <v>0</v>
      </c>
      <c r="AF97" s="233">
        <v>1</v>
      </c>
      <c r="AG97" s="233"/>
      <c r="AH97" s="233"/>
      <c r="AI97" s="221">
        <f t="shared" si="41"/>
        <v>0</v>
      </c>
      <c r="AJ97" s="233">
        <v>1</v>
      </c>
      <c r="AK97" s="233"/>
      <c r="AL97" s="233"/>
      <c r="AM97" s="221">
        <f t="shared" si="42"/>
        <v>0</v>
      </c>
      <c r="AN97" s="233">
        <v>1</v>
      </c>
      <c r="AO97" s="233"/>
      <c r="AP97" s="233"/>
      <c r="AQ97" s="221">
        <f t="shared" si="43"/>
        <v>0</v>
      </c>
      <c r="AR97" s="233">
        <v>1</v>
      </c>
      <c r="AS97" s="233"/>
      <c r="AT97" s="233"/>
      <c r="AU97" s="221">
        <f t="shared" si="44"/>
        <v>0</v>
      </c>
      <c r="AV97" s="233">
        <v>1</v>
      </c>
      <c r="AW97" s="233"/>
      <c r="AX97" s="233"/>
      <c r="AY97" s="221">
        <f t="shared" si="45"/>
        <v>0</v>
      </c>
      <c r="AZ97" s="205">
        <f t="shared" si="50"/>
        <v>0</v>
      </c>
      <c r="BA97" s="235">
        <v>0</v>
      </c>
      <c r="BB97" s="205">
        <f t="shared" ref="BB97:BB128" si="51">AZ97-BA97</f>
        <v>0</v>
      </c>
      <c r="BC97" s="205" t="str">
        <f t="shared" si="46"/>
        <v>geen actie</v>
      </c>
      <c r="BD97" s="201">
        <v>98</v>
      </c>
    </row>
    <row r="98" spans="1:56" s="268" customFormat="1" x14ac:dyDescent="0.3">
      <c r="A98" s="201">
        <v>99</v>
      </c>
      <c r="B98" s="201" t="str">
        <f t="shared" ref="B98:B129" si="52">IF(A98=BD98,"v","x")</f>
        <v>v</v>
      </c>
      <c r="C98" s="256"/>
      <c r="D98" s="392"/>
      <c r="E98" s="205"/>
      <c r="F98" s="205"/>
      <c r="G98" s="205">
        <f t="shared" si="47"/>
        <v>0</v>
      </c>
      <c r="H98" s="205"/>
      <c r="I98" s="339">
        <f t="shared" si="48"/>
        <v>2019</v>
      </c>
      <c r="J98" s="230">
        <f t="shared" si="49"/>
        <v>0</v>
      </c>
      <c r="K98" s="217"/>
      <c r="L98" s="233">
        <v>1</v>
      </c>
      <c r="M98" s="233"/>
      <c r="N98" s="233"/>
      <c r="O98" s="221">
        <f t="shared" ref="O98:O129" si="53">SUM(M98*10+N98)/L98*10</f>
        <v>0</v>
      </c>
      <c r="P98" s="233">
        <v>1</v>
      </c>
      <c r="Q98" s="233"/>
      <c r="R98" s="233"/>
      <c r="S98" s="221">
        <f t="shared" ref="S98:S129" si="54">SUM(Q98*10+R98)/P98*10</f>
        <v>0</v>
      </c>
      <c r="T98" s="233">
        <v>1</v>
      </c>
      <c r="U98" s="233"/>
      <c r="V98" s="233"/>
      <c r="W98" s="221">
        <f t="shared" ref="W98:W129" si="55">SUM(U98*10+V98)/T98*10</f>
        <v>0</v>
      </c>
      <c r="X98" s="233">
        <v>1</v>
      </c>
      <c r="Y98" s="233"/>
      <c r="Z98" s="233"/>
      <c r="AA98" s="221">
        <f t="shared" ref="AA98:AA129" si="56">SUM(Y98*10+Z98)/X98*10</f>
        <v>0</v>
      </c>
      <c r="AB98" s="233">
        <v>1</v>
      </c>
      <c r="AC98" s="233"/>
      <c r="AD98" s="233"/>
      <c r="AE98" s="221">
        <f t="shared" ref="AE98:AE129" si="57">SUM(AC98*10+AD98)/AB98*10</f>
        <v>0</v>
      </c>
      <c r="AF98" s="233">
        <v>1</v>
      </c>
      <c r="AG98" s="233"/>
      <c r="AH98" s="233"/>
      <c r="AI98" s="221">
        <f t="shared" ref="AI98:AI129" si="58">SUM(AG98*10+AH98)/AF98*10</f>
        <v>0</v>
      </c>
      <c r="AJ98" s="233">
        <v>1</v>
      </c>
      <c r="AK98" s="233"/>
      <c r="AL98" s="233"/>
      <c r="AM98" s="221">
        <f t="shared" ref="AM98:AM129" si="59">SUM(AK98*10+AL98)/AJ98*10</f>
        <v>0</v>
      </c>
      <c r="AN98" s="233">
        <v>1</v>
      </c>
      <c r="AO98" s="233"/>
      <c r="AP98" s="233"/>
      <c r="AQ98" s="221">
        <f t="shared" ref="AQ98:AQ129" si="60">SUM(AO98*10+AP98)/AN98*10</f>
        <v>0</v>
      </c>
      <c r="AR98" s="233">
        <v>1</v>
      </c>
      <c r="AS98" s="233"/>
      <c r="AT98" s="233"/>
      <c r="AU98" s="221">
        <f t="shared" ref="AU98:AU129" si="61">SUM(AS98*10+AT98)/AR98*10</f>
        <v>0</v>
      </c>
      <c r="AV98" s="233">
        <v>1</v>
      </c>
      <c r="AW98" s="233"/>
      <c r="AX98" s="233"/>
      <c r="AY98" s="221">
        <f t="shared" ref="AY98:AY129" si="62">SUM(AW98*10+AX98)/AV98*10</f>
        <v>0</v>
      </c>
      <c r="AZ98" s="205">
        <f t="shared" si="50"/>
        <v>0</v>
      </c>
      <c r="BA98" s="235">
        <v>0</v>
      </c>
      <c r="BB98" s="205">
        <f t="shared" si="51"/>
        <v>0</v>
      </c>
      <c r="BC98" s="205" t="str">
        <f t="shared" ref="BC98:BC129" si="63">IF(BB98=0,"geen actie",CONCATENATE("diploma uitschrijven: ",AZ98," punten"))</f>
        <v>geen actie</v>
      </c>
      <c r="BD98" s="201">
        <v>99</v>
      </c>
    </row>
    <row r="99" spans="1:56" s="268" customFormat="1" x14ac:dyDescent="0.3">
      <c r="A99" s="201">
        <v>100</v>
      </c>
      <c r="B99" s="201" t="str">
        <f t="shared" si="52"/>
        <v>v</v>
      </c>
      <c r="C99" s="256"/>
      <c r="D99" s="392"/>
      <c r="E99" s="205"/>
      <c r="F99" s="205"/>
      <c r="G99" s="205">
        <f t="shared" si="47"/>
        <v>0</v>
      </c>
      <c r="H99" s="205"/>
      <c r="I99" s="339">
        <f t="shared" si="48"/>
        <v>2019</v>
      </c>
      <c r="J99" s="230">
        <f t="shared" si="49"/>
        <v>0</v>
      </c>
      <c r="K99" s="217"/>
      <c r="L99" s="233">
        <v>1</v>
      </c>
      <c r="M99" s="233"/>
      <c r="N99" s="233"/>
      <c r="O99" s="221">
        <f t="shared" si="53"/>
        <v>0</v>
      </c>
      <c r="P99" s="233">
        <v>1</v>
      </c>
      <c r="Q99" s="233"/>
      <c r="R99" s="233"/>
      <c r="S99" s="221">
        <f t="shared" si="54"/>
        <v>0</v>
      </c>
      <c r="T99" s="233">
        <v>1</v>
      </c>
      <c r="U99" s="233"/>
      <c r="V99" s="233"/>
      <c r="W99" s="221">
        <f t="shared" si="55"/>
        <v>0</v>
      </c>
      <c r="X99" s="233">
        <v>1</v>
      </c>
      <c r="Y99" s="233"/>
      <c r="Z99" s="233"/>
      <c r="AA99" s="221">
        <f t="shared" si="56"/>
        <v>0</v>
      </c>
      <c r="AB99" s="233">
        <v>1</v>
      </c>
      <c r="AC99" s="233"/>
      <c r="AD99" s="233"/>
      <c r="AE99" s="221">
        <f t="shared" si="57"/>
        <v>0</v>
      </c>
      <c r="AF99" s="233">
        <v>1</v>
      </c>
      <c r="AG99" s="233"/>
      <c r="AH99" s="233"/>
      <c r="AI99" s="221">
        <f t="shared" si="58"/>
        <v>0</v>
      </c>
      <c r="AJ99" s="233">
        <v>1</v>
      </c>
      <c r="AK99" s="233"/>
      <c r="AL99" s="233"/>
      <c r="AM99" s="221">
        <f t="shared" si="59"/>
        <v>0</v>
      </c>
      <c r="AN99" s="233">
        <v>1</v>
      </c>
      <c r="AO99" s="233"/>
      <c r="AP99" s="233"/>
      <c r="AQ99" s="221">
        <f t="shared" si="60"/>
        <v>0</v>
      </c>
      <c r="AR99" s="233">
        <v>1</v>
      </c>
      <c r="AS99" s="233"/>
      <c r="AT99" s="233"/>
      <c r="AU99" s="221">
        <f t="shared" si="61"/>
        <v>0</v>
      </c>
      <c r="AV99" s="233">
        <v>1</v>
      </c>
      <c r="AW99" s="233"/>
      <c r="AX99" s="233"/>
      <c r="AY99" s="221">
        <f t="shared" si="62"/>
        <v>0</v>
      </c>
      <c r="AZ99" s="205">
        <f t="shared" si="50"/>
        <v>0</v>
      </c>
      <c r="BA99" s="235">
        <v>0</v>
      </c>
      <c r="BB99" s="205">
        <f t="shared" si="51"/>
        <v>0</v>
      </c>
      <c r="BC99" s="205" t="str">
        <f t="shared" si="63"/>
        <v>geen actie</v>
      </c>
      <c r="BD99" s="201">
        <v>100</v>
      </c>
    </row>
    <row r="100" spans="1:56" s="268" customFormat="1" x14ac:dyDescent="0.3">
      <c r="A100" s="201">
        <v>101</v>
      </c>
      <c r="B100" s="201" t="str">
        <f t="shared" si="52"/>
        <v>v</v>
      </c>
      <c r="C100" s="256"/>
      <c r="D100" s="392"/>
      <c r="E100" s="205"/>
      <c r="F100" s="205"/>
      <c r="G100" s="205">
        <f t="shared" si="47"/>
        <v>0</v>
      </c>
      <c r="H100" s="205"/>
      <c r="I100" s="339">
        <f t="shared" si="48"/>
        <v>2019</v>
      </c>
      <c r="J100" s="230">
        <f t="shared" si="49"/>
        <v>0</v>
      </c>
      <c r="K100" s="217"/>
      <c r="L100" s="233">
        <v>1</v>
      </c>
      <c r="M100" s="233"/>
      <c r="N100" s="233"/>
      <c r="O100" s="221">
        <f t="shared" si="53"/>
        <v>0</v>
      </c>
      <c r="P100" s="233">
        <v>1</v>
      </c>
      <c r="Q100" s="233"/>
      <c r="R100" s="233"/>
      <c r="S100" s="221">
        <f t="shared" si="54"/>
        <v>0</v>
      </c>
      <c r="T100" s="233">
        <v>1</v>
      </c>
      <c r="U100" s="233"/>
      <c r="V100" s="233"/>
      <c r="W100" s="221">
        <f t="shared" si="55"/>
        <v>0</v>
      </c>
      <c r="X100" s="233">
        <v>1</v>
      </c>
      <c r="Y100" s="233"/>
      <c r="Z100" s="233"/>
      <c r="AA100" s="221">
        <f t="shared" si="56"/>
        <v>0</v>
      </c>
      <c r="AB100" s="233">
        <v>1</v>
      </c>
      <c r="AC100" s="233"/>
      <c r="AD100" s="233"/>
      <c r="AE100" s="221">
        <f t="shared" si="57"/>
        <v>0</v>
      </c>
      <c r="AF100" s="233">
        <v>1</v>
      </c>
      <c r="AG100" s="233"/>
      <c r="AH100" s="233"/>
      <c r="AI100" s="221">
        <f t="shared" si="58"/>
        <v>0</v>
      </c>
      <c r="AJ100" s="233">
        <v>1</v>
      </c>
      <c r="AK100" s="233"/>
      <c r="AL100" s="233"/>
      <c r="AM100" s="221">
        <f t="shared" si="59"/>
        <v>0</v>
      </c>
      <c r="AN100" s="233">
        <v>1</v>
      </c>
      <c r="AO100" s="233"/>
      <c r="AP100" s="233"/>
      <c r="AQ100" s="221">
        <f t="shared" si="60"/>
        <v>0</v>
      </c>
      <c r="AR100" s="233">
        <v>1</v>
      </c>
      <c r="AS100" s="233"/>
      <c r="AT100" s="233"/>
      <c r="AU100" s="221">
        <f t="shared" si="61"/>
        <v>0</v>
      </c>
      <c r="AV100" s="233">
        <v>1</v>
      </c>
      <c r="AW100" s="233"/>
      <c r="AX100" s="233"/>
      <c r="AY100" s="221">
        <f t="shared" si="62"/>
        <v>0</v>
      </c>
      <c r="AZ100" s="205">
        <f t="shared" si="50"/>
        <v>0</v>
      </c>
      <c r="BA100" s="235">
        <v>0</v>
      </c>
      <c r="BB100" s="205">
        <f t="shared" si="51"/>
        <v>0</v>
      </c>
      <c r="BC100" s="205" t="str">
        <f t="shared" si="63"/>
        <v>geen actie</v>
      </c>
      <c r="BD100" s="201">
        <v>101</v>
      </c>
    </row>
    <row r="101" spans="1:56" s="268" customFormat="1" x14ac:dyDescent="0.3">
      <c r="A101" s="201">
        <v>102</v>
      </c>
      <c r="B101" s="201" t="str">
        <f t="shared" si="52"/>
        <v>v</v>
      </c>
      <c r="C101" s="256"/>
      <c r="D101" s="392"/>
      <c r="E101" s="205"/>
      <c r="F101" s="205"/>
      <c r="G101" s="205">
        <f t="shared" si="47"/>
        <v>0</v>
      </c>
      <c r="H101" s="205"/>
      <c r="I101" s="339">
        <f t="shared" si="48"/>
        <v>2019</v>
      </c>
      <c r="J101" s="230">
        <f t="shared" si="49"/>
        <v>0</v>
      </c>
      <c r="K101" s="217"/>
      <c r="L101" s="233">
        <v>1</v>
      </c>
      <c r="M101" s="233"/>
      <c r="N101" s="233"/>
      <c r="O101" s="221">
        <f t="shared" si="53"/>
        <v>0</v>
      </c>
      <c r="P101" s="233">
        <v>1</v>
      </c>
      <c r="Q101" s="233"/>
      <c r="R101" s="233"/>
      <c r="S101" s="221">
        <f t="shared" si="54"/>
        <v>0</v>
      </c>
      <c r="T101" s="233">
        <v>1</v>
      </c>
      <c r="U101" s="233"/>
      <c r="V101" s="233"/>
      <c r="W101" s="221">
        <f t="shared" si="55"/>
        <v>0</v>
      </c>
      <c r="X101" s="233">
        <v>1</v>
      </c>
      <c r="Y101" s="233"/>
      <c r="Z101" s="233"/>
      <c r="AA101" s="221">
        <f t="shared" si="56"/>
        <v>0</v>
      </c>
      <c r="AB101" s="233">
        <v>1</v>
      </c>
      <c r="AC101" s="233"/>
      <c r="AD101" s="233"/>
      <c r="AE101" s="221">
        <f t="shared" si="57"/>
        <v>0</v>
      </c>
      <c r="AF101" s="233">
        <v>1</v>
      </c>
      <c r="AG101" s="233"/>
      <c r="AH101" s="233"/>
      <c r="AI101" s="221">
        <f t="shared" si="58"/>
        <v>0</v>
      </c>
      <c r="AJ101" s="233">
        <v>1</v>
      </c>
      <c r="AK101" s="233"/>
      <c r="AL101" s="233"/>
      <c r="AM101" s="221">
        <f t="shared" si="59"/>
        <v>0</v>
      </c>
      <c r="AN101" s="233">
        <v>1</v>
      </c>
      <c r="AO101" s="233"/>
      <c r="AP101" s="233"/>
      <c r="AQ101" s="221">
        <f t="shared" si="60"/>
        <v>0</v>
      </c>
      <c r="AR101" s="233">
        <v>1</v>
      </c>
      <c r="AS101" s="233"/>
      <c r="AT101" s="233"/>
      <c r="AU101" s="221">
        <f t="shared" si="61"/>
        <v>0</v>
      </c>
      <c r="AV101" s="233">
        <v>1</v>
      </c>
      <c r="AW101" s="233"/>
      <c r="AX101" s="233"/>
      <c r="AY101" s="221">
        <f t="shared" si="62"/>
        <v>0</v>
      </c>
      <c r="AZ101" s="205">
        <f t="shared" si="50"/>
        <v>0</v>
      </c>
      <c r="BA101" s="235">
        <v>0</v>
      </c>
      <c r="BB101" s="205">
        <f t="shared" si="51"/>
        <v>0</v>
      </c>
      <c r="BC101" s="205" t="str">
        <f t="shared" si="63"/>
        <v>geen actie</v>
      </c>
      <c r="BD101" s="201">
        <v>102</v>
      </c>
    </row>
    <row r="102" spans="1:56" s="268" customFormat="1" x14ac:dyDescent="0.3">
      <c r="A102" s="201">
        <v>103</v>
      </c>
      <c r="B102" s="201" t="str">
        <f t="shared" si="52"/>
        <v>v</v>
      </c>
      <c r="C102" s="256"/>
      <c r="D102" s="392"/>
      <c r="E102" s="205"/>
      <c r="F102" s="205"/>
      <c r="G102" s="205">
        <f t="shared" ref="G102:G122" si="64">SUM(K102+O102+S102+W102+AA102+AE102+AI102+AM102+AQ102+AU102+AY102)</f>
        <v>0</v>
      </c>
      <c r="H102" s="205"/>
      <c r="I102" s="339">
        <f t="shared" ref="I102:I133" si="65">2019-H102</f>
        <v>2019</v>
      </c>
      <c r="J102" s="230">
        <f t="shared" ref="J102:J133" si="66">G102-K102</f>
        <v>0</v>
      </c>
      <c r="K102" s="217"/>
      <c r="L102" s="233">
        <v>1</v>
      </c>
      <c r="M102" s="233"/>
      <c r="N102" s="233"/>
      <c r="O102" s="221">
        <f t="shared" si="53"/>
        <v>0</v>
      </c>
      <c r="P102" s="233">
        <v>1</v>
      </c>
      <c r="Q102" s="233"/>
      <c r="R102" s="233"/>
      <c r="S102" s="221">
        <f t="shared" si="54"/>
        <v>0</v>
      </c>
      <c r="T102" s="233">
        <v>1</v>
      </c>
      <c r="U102" s="233"/>
      <c r="V102" s="233"/>
      <c r="W102" s="221">
        <f t="shared" si="55"/>
        <v>0</v>
      </c>
      <c r="X102" s="233">
        <v>1</v>
      </c>
      <c r="Y102" s="233"/>
      <c r="Z102" s="233"/>
      <c r="AA102" s="221">
        <f t="shared" si="56"/>
        <v>0</v>
      </c>
      <c r="AB102" s="233">
        <v>1</v>
      </c>
      <c r="AC102" s="233"/>
      <c r="AD102" s="233"/>
      <c r="AE102" s="221">
        <f t="shared" si="57"/>
        <v>0</v>
      </c>
      <c r="AF102" s="233">
        <v>1</v>
      </c>
      <c r="AG102" s="233"/>
      <c r="AH102" s="233"/>
      <c r="AI102" s="221">
        <f t="shared" si="58"/>
        <v>0</v>
      </c>
      <c r="AJ102" s="233">
        <v>1</v>
      </c>
      <c r="AK102" s="233"/>
      <c r="AL102" s="233"/>
      <c r="AM102" s="221">
        <f t="shared" si="59"/>
        <v>0</v>
      </c>
      <c r="AN102" s="233">
        <v>1</v>
      </c>
      <c r="AO102" s="233"/>
      <c r="AP102" s="233"/>
      <c r="AQ102" s="221">
        <f t="shared" si="60"/>
        <v>0</v>
      </c>
      <c r="AR102" s="233">
        <v>1</v>
      </c>
      <c r="AS102" s="233"/>
      <c r="AT102" s="233"/>
      <c r="AU102" s="221">
        <f t="shared" si="61"/>
        <v>0</v>
      </c>
      <c r="AV102" s="233">
        <v>1</v>
      </c>
      <c r="AW102" s="233"/>
      <c r="AX102" s="233"/>
      <c r="AY102" s="221">
        <f t="shared" si="62"/>
        <v>0</v>
      </c>
      <c r="AZ102" s="205">
        <f t="shared" ref="AZ102:AZ124" si="67">IF(G102&lt;250,0,IF(G102&lt;500,250,IF(G102&lt;750,"500",IF(G102&lt;1000,750,IF(G102&lt;1500,1000,IF(G102&lt;2000,1500,IF(G102&lt;2500,2000,IF(G102&lt;3000,2500,3000))))))))</f>
        <v>0</v>
      </c>
      <c r="BA102" s="235">
        <v>0</v>
      </c>
      <c r="BB102" s="205">
        <f t="shared" si="51"/>
        <v>0</v>
      </c>
      <c r="BC102" s="205" t="str">
        <f t="shared" si="63"/>
        <v>geen actie</v>
      </c>
      <c r="BD102" s="201">
        <v>103</v>
      </c>
    </row>
    <row r="103" spans="1:56" s="268" customFormat="1" x14ac:dyDescent="0.3">
      <c r="A103" s="201">
        <v>104</v>
      </c>
      <c r="B103" s="201" t="str">
        <f t="shared" si="52"/>
        <v>v</v>
      </c>
      <c r="C103" s="256"/>
      <c r="D103" s="392"/>
      <c r="E103" s="205"/>
      <c r="F103" s="205"/>
      <c r="G103" s="205">
        <f t="shared" si="64"/>
        <v>0</v>
      </c>
      <c r="H103" s="205"/>
      <c r="I103" s="339">
        <f t="shared" si="65"/>
        <v>2019</v>
      </c>
      <c r="J103" s="230">
        <f t="shared" si="66"/>
        <v>0</v>
      </c>
      <c r="K103" s="217"/>
      <c r="L103" s="233">
        <v>1</v>
      </c>
      <c r="M103" s="233"/>
      <c r="N103" s="233"/>
      <c r="O103" s="221">
        <f t="shared" si="53"/>
        <v>0</v>
      </c>
      <c r="P103" s="233">
        <v>1</v>
      </c>
      <c r="Q103" s="233"/>
      <c r="R103" s="233"/>
      <c r="S103" s="221">
        <f t="shared" si="54"/>
        <v>0</v>
      </c>
      <c r="T103" s="233">
        <v>1</v>
      </c>
      <c r="U103" s="233"/>
      <c r="V103" s="233"/>
      <c r="W103" s="221">
        <f t="shared" si="55"/>
        <v>0</v>
      </c>
      <c r="X103" s="233">
        <v>1</v>
      </c>
      <c r="Y103" s="233"/>
      <c r="Z103" s="233"/>
      <c r="AA103" s="221">
        <f t="shared" si="56"/>
        <v>0</v>
      </c>
      <c r="AB103" s="233">
        <v>1</v>
      </c>
      <c r="AC103" s="233"/>
      <c r="AD103" s="233"/>
      <c r="AE103" s="221">
        <f t="shared" si="57"/>
        <v>0</v>
      </c>
      <c r="AF103" s="233">
        <v>1</v>
      </c>
      <c r="AG103" s="233"/>
      <c r="AH103" s="233"/>
      <c r="AI103" s="221">
        <f t="shared" si="58"/>
        <v>0</v>
      </c>
      <c r="AJ103" s="233">
        <v>1</v>
      </c>
      <c r="AK103" s="233"/>
      <c r="AL103" s="233"/>
      <c r="AM103" s="221">
        <f t="shared" si="59"/>
        <v>0</v>
      </c>
      <c r="AN103" s="233">
        <v>1</v>
      </c>
      <c r="AO103" s="233"/>
      <c r="AP103" s="233"/>
      <c r="AQ103" s="221">
        <f t="shared" si="60"/>
        <v>0</v>
      </c>
      <c r="AR103" s="233">
        <v>1</v>
      </c>
      <c r="AS103" s="233"/>
      <c r="AT103" s="233"/>
      <c r="AU103" s="221">
        <f t="shared" si="61"/>
        <v>0</v>
      </c>
      <c r="AV103" s="233">
        <v>1</v>
      </c>
      <c r="AW103" s="233"/>
      <c r="AX103" s="233"/>
      <c r="AY103" s="221">
        <f t="shared" si="62"/>
        <v>0</v>
      </c>
      <c r="AZ103" s="205">
        <f t="shared" si="67"/>
        <v>0</v>
      </c>
      <c r="BA103" s="235">
        <v>0</v>
      </c>
      <c r="BB103" s="205">
        <f t="shared" si="51"/>
        <v>0</v>
      </c>
      <c r="BC103" s="205" t="str">
        <f t="shared" si="63"/>
        <v>geen actie</v>
      </c>
      <c r="BD103" s="201">
        <v>104</v>
      </c>
    </row>
    <row r="104" spans="1:56" s="268" customFormat="1" x14ac:dyDescent="0.3">
      <c r="A104" s="201">
        <v>105</v>
      </c>
      <c r="B104" s="201" t="str">
        <f t="shared" si="52"/>
        <v>v</v>
      </c>
      <c r="C104" s="256"/>
      <c r="D104" s="392"/>
      <c r="E104" s="205"/>
      <c r="F104" s="205"/>
      <c r="G104" s="205">
        <f t="shared" si="64"/>
        <v>0</v>
      </c>
      <c r="H104" s="205"/>
      <c r="I104" s="339">
        <f t="shared" si="65"/>
        <v>2019</v>
      </c>
      <c r="J104" s="230">
        <f t="shared" si="66"/>
        <v>0</v>
      </c>
      <c r="K104" s="217"/>
      <c r="L104" s="233">
        <v>1</v>
      </c>
      <c r="M104" s="233"/>
      <c r="N104" s="233"/>
      <c r="O104" s="221">
        <f t="shared" si="53"/>
        <v>0</v>
      </c>
      <c r="P104" s="233">
        <v>1</v>
      </c>
      <c r="Q104" s="233"/>
      <c r="R104" s="233"/>
      <c r="S104" s="221">
        <f t="shared" si="54"/>
        <v>0</v>
      </c>
      <c r="T104" s="233">
        <v>1</v>
      </c>
      <c r="U104" s="233"/>
      <c r="V104" s="233"/>
      <c r="W104" s="221">
        <f t="shared" si="55"/>
        <v>0</v>
      </c>
      <c r="X104" s="233">
        <v>1</v>
      </c>
      <c r="Y104" s="233"/>
      <c r="Z104" s="233"/>
      <c r="AA104" s="221">
        <f t="shared" si="56"/>
        <v>0</v>
      </c>
      <c r="AB104" s="233">
        <v>1</v>
      </c>
      <c r="AC104" s="233"/>
      <c r="AD104" s="233"/>
      <c r="AE104" s="221">
        <f t="shared" si="57"/>
        <v>0</v>
      </c>
      <c r="AF104" s="233">
        <v>1</v>
      </c>
      <c r="AG104" s="233"/>
      <c r="AH104" s="233"/>
      <c r="AI104" s="221">
        <f t="shared" si="58"/>
        <v>0</v>
      </c>
      <c r="AJ104" s="233">
        <v>1</v>
      </c>
      <c r="AK104" s="233"/>
      <c r="AL104" s="233"/>
      <c r="AM104" s="221">
        <f t="shared" si="59"/>
        <v>0</v>
      </c>
      <c r="AN104" s="233">
        <v>1</v>
      </c>
      <c r="AO104" s="233"/>
      <c r="AP104" s="233"/>
      <c r="AQ104" s="221">
        <f t="shared" si="60"/>
        <v>0</v>
      </c>
      <c r="AR104" s="233">
        <v>1</v>
      </c>
      <c r="AS104" s="233"/>
      <c r="AT104" s="233"/>
      <c r="AU104" s="221">
        <f t="shared" si="61"/>
        <v>0</v>
      </c>
      <c r="AV104" s="233">
        <v>1</v>
      </c>
      <c r="AW104" s="233"/>
      <c r="AX104" s="233"/>
      <c r="AY104" s="221">
        <f t="shared" si="62"/>
        <v>0</v>
      </c>
      <c r="AZ104" s="205">
        <f t="shared" si="67"/>
        <v>0</v>
      </c>
      <c r="BA104" s="235">
        <v>0</v>
      </c>
      <c r="BB104" s="205">
        <f t="shared" si="51"/>
        <v>0</v>
      </c>
      <c r="BC104" s="205" t="str">
        <f t="shared" si="63"/>
        <v>geen actie</v>
      </c>
      <c r="BD104" s="201">
        <v>105</v>
      </c>
    </row>
    <row r="105" spans="1:56" s="268" customFormat="1" x14ac:dyDescent="0.3">
      <c r="A105" s="201">
        <v>106</v>
      </c>
      <c r="B105" s="201" t="str">
        <f t="shared" si="52"/>
        <v>v</v>
      </c>
      <c r="C105" s="256"/>
      <c r="D105" s="392"/>
      <c r="E105" s="205"/>
      <c r="F105" s="205"/>
      <c r="G105" s="205">
        <f t="shared" si="64"/>
        <v>0</v>
      </c>
      <c r="H105" s="205"/>
      <c r="I105" s="339">
        <f t="shared" si="65"/>
        <v>2019</v>
      </c>
      <c r="J105" s="230">
        <f t="shared" si="66"/>
        <v>0</v>
      </c>
      <c r="K105" s="217"/>
      <c r="L105" s="233">
        <v>1</v>
      </c>
      <c r="M105" s="233"/>
      <c r="N105" s="233"/>
      <c r="O105" s="221">
        <f t="shared" si="53"/>
        <v>0</v>
      </c>
      <c r="P105" s="233">
        <v>1</v>
      </c>
      <c r="Q105" s="233"/>
      <c r="R105" s="233"/>
      <c r="S105" s="221">
        <f t="shared" si="54"/>
        <v>0</v>
      </c>
      <c r="T105" s="233">
        <v>1</v>
      </c>
      <c r="U105" s="233"/>
      <c r="V105" s="233"/>
      <c r="W105" s="221">
        <f t="shared" si="55"/>
        <v>0</v>
      </c>
      <c r="X105" s="233">
        <v>1</v>
      </c>
      <c r="Y105" s="233"/>
      <c r="Z105" s="233"/>
      <c r="AA105" s="221">
        <f t="shared" si="56"/>
        <v>0</v>
      </c>
      <c r="AB105" s="233">
        <v>1</v>
      </c>
      <c r="AC105" s="233"/>
      <c r="AD105" s="233"/>
      <c r="AE105" s="221">
        <f t="shared" si="57"/>
        <v>0</v>
      </c>
      <c r="AF105" s="233">
        <v>1</v>
      </c>
      <c r="AG105" s="233"/>
      <c r="AH105" s="233"/>
      <c r="AI105" s="221">
        <f t="shared" si="58"/>
        <v>0</v>
      </c>
      <c r="AJ105" s="233">
        <v>1</v>
      </c>
      <c r="AK105" s="233"/>
      <c r="AL105" s="233"/>
      <c r="AM105" s="221">
        <f t="shared" si="59"/>
        <v>0</v>
      </c>
      <c r="AN105" s="233">
        <v>1</v>
      </c>
      <c r="AO105" s="233"/>
      <c r="AP105" s="233"/>
      <c r="AQ105" s="221">
        <f t="shared" si="60"/>
        <v>0</v>
      </c>
      <c r="AR105" s="233">
        <v>1</v>
      </c>
      <c r="AS105" s="233"/>
      <c r="AT105" s="233"/>
      <c r="AU105" s="221">
        <f t="shared" si="61"/>
        <v>0</v>
      </c>
      <c r="AV105" s="233">
        <v>1</v>
      </c>
      <c r="AW105" s="233"/>
      <c r="AX105" s="233"/>
      <c r="AY105" s="221">
        <f t="shared" si="62"/>
        <v>0</v>
      </c>
      <c r="AZ105" s="205">
        <f t="shared" si="67"/>
        <v>0</v>
      </c>
      <c r="BA105" s="235">
        <v>0</v>
      </c>
      <c r="BB105" s="205">
        <f t="shared" si="51"/>
        <v>0</v>
      </c>
      <c r="BC105" s="205" t="str">
        <f t="shared" si="63"/>
        <v>geen actie</v>
      </c>
      <c r="BD105" s="201">
        <v>106</v>
      </c>
    </row>
    <row r="106" spans="1:56" s="268" customFormat="1" x14ac:dyDescent="0.3">
      <c r="A106" s="201">
        <v>107</v>
      </c>
      <c r="B106" s="201" t="str">
        <f t="shared" si="52"/>
        <v>v</v>
      </c>
      <c r="C106" s="256"/>
      <c r="D106" s="392"/>
      <c r="E106" s="205"/>
      <c r="F106" s="205"/>
      <c r="G106" s="205">
        <f t="shared" si="64"/>
        <v>0</v>
      </c>
      <c r="H106" s="205"/>
      <c r="I106" s="339">
        <f t="shared" si="65"/>
        <v>2019</v>
      </c>
      <c r="J106" s="230">
        <f t="shared" si="66"/>
        <v>0</v>
      </c>
      <c r="K106" s="217"/>
      <c r="L106" s="233">
        <v>1</v>
      </c>
      <c r="M106" s="233"/>
      <c r="N106" s="233"/>
      <c r="O106" s="221">
        <f t="shared" si="53"/>
        <v>0</v>
      </c>
      <c r="P106" s="233">
        <v>1</v>
      </c>
      <c r="Q106" s="233"/>
      <c r="R106" s="233"/>
      <c r="S106" s="221">
        <f t="shared" si="54"/>
        <v>0</v>
      </c>
      <c r="T106" s="233">
        <v>1</v>
      </c>
      <c r="U106" s="233"/>
      <c r="V106" s="233"/>
      <c r="W106" s="221">
        <f t="shared" si="55"/>
        <v>0</v>
      </c>
      <c r="X106" s="233">
        <v>1</v>
      </c>
      <c r="Y106" s="233"/>
      <c r="Z106" s="233"/>
      <c r="AA106" s="221">
        <f t="shared" si="56"/>
        <v>0</v>
      </c>
      <c r="AB106" s="233">
        <v>1</v>
      </c>
      <c r="AC106" s="233"/>
      <c r="AD106" s="233"/>
      <c r="AE106" s="221">
        <f t="shared" si="57"/>
        <v>0</v>
      </c>
      <c r="AF106" s="233">
        <v>1</v>
      </c>
      <c r="AG106" s="233"/>
      <c r="AH106" s="233"/>
      <c r="AI106" s="221">
        <f t="shared" si="58"/>
        <v>0</v>
      </c>
      <c r="AJ106" s="233">
        <v>1</v>
      </c>
      <c r="AK106" s="233"/>
      <c r="AL106" s="233"/>
      <c r="AM106" s="221">
        <f t="shared" si="59"/>
        <v>0</v>
      </c>
      <c r="AN106" s="233">
        <v>1</v>
      </c>
      <c r="AO106" s="233"/>
      <c r="AP106" s="233"/>
      <c r="AQ106" s="221">
        <f t="shared" si="60"/>
        <v>0</v>
      </c>
      <c r="AR106" s="233">
        <v>1</v>
      </c>
      <c r="AS106" s="233"/>
      <c r="AT106" s="233"/>
      <c r="AU106" s="221">
        <f t="shared" si="61"/>
        <v>0</v>
      </c>
      <c r="AV106" s="233">
        <v>1</v>
      </c>
      <c r="AW106" s="233"/>
      <c r="AX106" s="233"/>
      <c r="AY106" s="221">
        <f t="shared" si="62"/>
        <v>0</v>
      </c>
      <c r="AZ106" s="205">
        <f t="shared" si="67"/>
        <v>0</v>
      </c>
      <c r="BA106" s="235">
        <v>0</v>
      </c>
      <c r="BB106" s="205">
        <f t="shared" si="51"/>
        <v>0</v>
      </c>
      <c r="BC106" s="205" t="str">
        <f t="shared" si="63"/>
        <v>geen actie</v>
      </c>
      <c r="BD106" s="201">
        <v>107</v>
      </c>
    </row>
    <row r="107" spans="1:56" s="268" customFormat="1" x14ac:dyDescent="0.3">
      <c r="A107" s="201">
        <v>108</v>
      </c>
      <c r="B107" s="201" t="str">
        <f t="shared" si="52"/>
        <v>v</v>
      </c>
      <c r="C107" s="256"/>
      <c r="D107" s="392"/>
      <c r="E107" s="205"/>
      <c r="F107" s="205"/>
      <c r="G107" s="205">
        <f t="shared" si="64"/>
        <v>0</v>
      </c>
      <c r="H107" s="205"/>
      <c r="I107" s="339">
        <f t="shared" si="65"/>
        <v>2019</v>
      </c>
      <c r="J107" s="230">
        <f t="shared" si="66"/>
        <v>0</v>
      </c>
      <c r="K107" s="217"/>
      <c r="L107" s="233">
        <v>1</v>
      </c>
      <c r="M107" s="233"/>
      <c r="N107" s="233"/>
      <c r="O107" s="221">
        <f t="shared" si="53"/>
        <v>0</v>
      </c>
      <c r="P107" s="233">
        <v>1</v>
      </c>
      <c r="Q107" s="233"/>
      <c r="R107" s="233"/>
      <c r="S107" s="221">
        <f t="shared" si="54"/>
        <v>0</v>
      </c>
      <c r="T107" s="233">
        <v>1</v>
      </c>
      <c r="U107" s="233"/>
      <c r="V107" s="233"/>
      <c r="W107" s="221">
        <f t="shared" si="55"/>
        <v>0</v>
      </c>
      <c r="X107" s="233">
        <v>1</v>
      </c>
      <c r="Y107" s="233"/>
      <c r="Z107" s="233"/>
      <c r="AA107" s="221">
        <f t="shared" si="56"/>
        <v>0</v>
      </c>
      <c r="AB107" s="233">
        <v>1</v>
      </c>
      <c r="AC107" s="233"/>
      <c r="AD107" s="233"/>
      <c r="AE107" s="221">
        <f t="shared" si="57"/>
        <v>0</v>
      </c>
      <c r="AF107" s="233">
        <v>1</v>
      </c>
      <c r="AG107" s="233"/>
      <c r="AH107" s="233"/>
      <c r="AI107" s="221">
        <f t="shared" si="58"/>
        <v>0</v>
      </c>
      <c r="AJ107" s="233">
        <v>1</v>
      </c>
      <c r="AK107" s="233"/>
      <c r="AL107" s="233"/>
      <c r="AM107" s="221">
        <f t="shared" si="59"/>
        <v>0</v>
      </c>
      <c r="AN107" s="233">
        <v>1</v>
      </c>
      <c r="AO107" s="233"/>
      <c r="AP107" s="233"/>
      <c r="AQ107" s="221">
        <f t="shared" si="60"/>
        <v>0</v>
      </c>
      <c r="AR107" s="233">
        <v>1</v>
      </c>
      <c r="AS107" s="233"/>
      <c r="AT107" s="233"/>
      <c r="AU107" s="221">
        <f t="shared" si="61"/>
        <v>0</v>
      </c>
      <c r="AV107" s="233">
        <v>1</v>
      </c>
      <c r="AW107" s="233"/>
      <c r="AX107" s="233"/>
      <c r="AY107" s="221">
        <f t="shared" si="62"/>
        <v>0</v>
      </c>
      <c r="AZ107" s="205">
        <f t="shared" si="67"/>
        <v>0</v>
      </c>
      <c r="BA107" s="235">
        <v>0</v>
      </c>
      <c r="BB107" s="205">
        <f t="shared" si="51"/>
        <v>0</v>
      </c>
      <c r="BC107" s="205" t="str">
        <f t="shared" si="63"/>
        <v>geen actie</v>
      </c>
      <c r="BD107" s="201">
        <v>108</v>
      </c>
    </row>
    <row r="108" spans="1:56" s="268" customFormat="1" x14ac:dyDescent="0.3">
      <c r="A108" s="201">
        <v>109</v>
      </c>
      <c r="B108" s="201" t="str">
        <f t="shared" si="52"/>
        <v>v</v>
      </c>
      <c r="C108" s="256"/>
      <c r="D108" s="392"/>
      <c r="E108" s="205"/>
      <c r="F108" s="205"/>
      <c r="G108" s="205">
        <f t="shared" si="64"/>
        <v>0</v>
      </c>
      <c r="H108" s="205"/>
      <c r="I108" s="339">
        <f t="shared" si="65"/>
        <v>2019</v>
      </c>
      <c r="J108" s="230">
        <f t="shared" si="66"/>
        <v>0</v>
      </c>
      <c r="K108" s="217"/>
      <c r="L108" s="233">
        <v>1</v>
      </c>
      <c r="M108" s="233"/>
      <c r="N108" s="233"/>
      <c r="O108" s="221">
        <f t="shared" si="53"/>
        <v>0</v>
      </c>
      <c r="P108" s="233">
        <v>1</v>
      </c>
      <c r="Q108" s="233"/>
      <c r="R108" s="233"/>
      <c r="S108" s="221">
        <f t="shared" si="54"/>
        <v>0</v>
      </c>
      <c r="T108" s="233">
        <v>1</v>
      </c>
      <c r="U108" s="233"/>
      <c r="V108" s="233"/>
      <c r="W108" s="221">
        <f t="shared" si="55"/>
        <v>0</v>
      </c>
      <c r="X108" s="233">
        <v>1</v>
      </c>
      <c r="Y108" s="233"/>
      <c r="Z108" s="233"/>
      <c r="AA108" s="221">
        <f t="shared" si="56"/>
        <v>0</v>
      </c>
      <c r="AB108" s="233">
        <v>1</v>
      </c>
      <c r="AC108" s="233"/>
      <c r="AD108" s="233"/>
      <c r="AE108" s="221">
        <f t="shared" si="57"/>
        <v>0</v>
      </c>
      <c r="AF108" s="233">
        <v>1</v>
      </c>
      <c r="AG108" s="233"/>
      <c r="AH108" s="233"/>
      <c r="AI108" s="221">
        <f t="shared" si="58"/>
        <v>0</v>
      </c>
      <c r="AJ108" s="233">
        <v>1</v>
      </c>
      <c r="AK108" s="233"/>
      <c r="AL108" s="233"/>
      <c r="AM108" s="221">
        <f t="shared" si="59"/>
        <v>0</v>
      </c>
      <c r="AN108" s="233">
        <v>1</v>
      </c>
      <c r="AO108" s="233"/>
      <c r="AP108" s="233"/>
      <c r="AQ108" s="221">
        <f t="shared" si="60"/>
        <v>0</v>
      </c>
      <c r="AR108" s="233">
        <v>1</v>
      </c>
      <c r="AS108" s="233"/>
      <c r="AT108" s="233"/>
      <c r="AU108" s="221">
        <f t="shared" si="61"/>
        <v>0</v>
      </c>
      <c r="AV108" s="233">
        <v>1</v>
      </c>
      <c r="AW108" s="233"/>
      <c r="AX108" s="233"/>
      <c r="AY108" s="221">
        <f t="shared" si="62"/>
        <v>0</v>
      </c>
      <c r="AZ108" s="205">
        <f t="shared" si="67"/>
        <v>0</v>
      </c>
      <c r="BA108" s="235">
        <v>0</v>
      </c>
      <c r="BB108" s="205">
        <f t="shared" si="51"/>
        <v>0</v>
      </c>
      <c r="BC108" s="205" t="str">
        <f t="shared" si="63"/>
        <v>geen actie</v>
      </c>
      <c r="BD108" s="201">
        <v>109</v>
      </c>
    </row>
    <row r="109" spans="1:56" s="268" customFormat="1" x14ac:dyDescent="0.3">
      <c r="A109" s="201">
        <v>110</v>
      </c>
      <c r="B109" s="201" t="str">
        <f t="shared" si="52"/>
        <v>v</v>
      </c>
      <c r="C109" s="256"/>
      <c r="D109" s="392"/>
      <c r="E109" s="205"/>
      <c r="F109" s="205"/>
      <c r="G109" s="205">
        <f t="shared" si="64"/>
        <v>0</v>
      </c>
      <c r="H109" s="205"/>
      <c r="I109" s="339">
        <f t="shared" si="65"/>
        <v>2019</v>
      </c>
      <c r="J109" s="230">
        <f t="shared" si="66"/>
        <v>0</v>
      </c>
      <c r="K109" s="217"/>
      <c r="L109" s="233">
        <v>1</v>
      </c>
      <c r="M109" s="233"/>
      <c r="N109" s="233"/>
      <c r="O109" s="221">
        <f t="shared" si="53"/>
        <v>0</v>
      </c>
      <c r="P109" s="233">
        <v>1</v>
      </c>
      <c r="Q109" s="233"/>
      <c r="R109" s="233"/>
      <c r="S109" s="221">
        <f t="shared" si="54"/>
        <v>0</v>
      </c>
      <c r="T109" s="233">
        <v>1</v>
      </c>
      <c r="U109" s="233"/>
      <c r="V109" s="233"/>
      <c r="W109" s="221">
        <f t="shared" si="55"/>
        <v>0</v>
      </c>
      <c r="X109" s="233">
        <v>1</v>
      </c>
      <c r="Y109" s="233"/>
      <c r="Z109" s="233"/>
      <c r="AA109" s="221">
        <f t="shared" si="56"/>
        <v>0</v>
      </c>
      <c r="AB109" s="233">
        <v>1</v>
      </c>
      <c r="AC109" s="233"/>
      <c r="AD109" s="233"/>
      <c r="AE109" s="221">
        <f t="shared" si="57"/>
        <v>0</v>
      </c>
      <c r="AF109" s="233">
        <v>1</v>
      </c>
      <c r="AG109" s="233"/>
      <c r="AH109" s="233"/>
      <c r="AI109" s="221">
        <f t="shared" si="58"/>
        <v>0</v>
      </c>
      <c r="AJ109" s="233">
        <v>1</v>
      </c>
      <c r="AK109" s="233"/>
      <c r="AL109" s="233"/>
      <c r="AM109" s="221">
        <f t="shared" si="59"/>
        <v>0</v>
      </c>
      <c r="AN109" s="233">
        <v>1</v>
      </c>
      <c r="AO109" s="233"/>
      <c r="AP109" s="233"/>
      <c r="AQ109" s="221">
        <f t="shared" si="60"/>
        <v>0</v>
      </c>
      <c r="AR109" s="233">
        <v>1</v>
      </c>
      <c r="AS109" s="233"/>
      <c r="AT109" s="233"/>
      <c r="AU109" s="221">
        <f t="shared" si="61"/>
        <v>0</v>
      </c>
      <c r="AV109" s="233">
        <v>1</v>
      </c>
      <c r="AW109" s="233"/>
      <c r="AX109" s="233"/>
      <c r="AY109" s="221">
        <f t="shared" si="62"/>
        <v>0</v>
      </c>
      <c r="AZ109" s="205">
        <f t="shared" si="67"/>
        <v>0</v>
      </c>
      <c r="BA109" s="235">
        <v>0</v>
      </c>
      <c r="BB109" s="205">
        <f t="shared" si="51"/>
        <v>0</v>
      </c>
      <c r="BC109" s="205" t="str">
        <f t="shared" si="63"/>
        <v>geen actie</v>
      </c>
      <c r="BD109" s="201">
        <v>110</v>
      </c>
    </row>
    <row r="110" spans="1:56" s="268" customFormat="1" x14ac:dyDescent="0.3">
      <c r="A110" s="201">
        <v>111</v>
      </c>
      <c r="B110" s="201" t="str">
        <f t="shared" si="52"/>
        <v>v</v>
      </c>
      <c r="C110" s="256"/>
      <c r="D110" s="392"/>
      <c r="E110" s="205"/>
      <c r="F110" s="205"/>
      <c r="G110" s="205">
        <f t="shared" si="64"/>
        <v>0</v>
      </c>
      <c r="H110" s="205"/>
      <c r="I110" s="339">
        <f t="shared" si="65"/>
        <v>2019</v>
      </c>
      <c r="J110" s="230">
        <f t="shared" si="66"/>
        <v>0</v>
      </c>
      <c r="K110" s="217"/>
      <c r="L110" s="233">
        <v>1</v>
      </c>
      <c r="M110" s="233"/>
      <c r="N110" s="233"/>
      <c r="O110" s="221">
        <f t="shared" si="53"/>
        <v>0</v>
      </c>
      <c r="P110" s="233">
        <v>1</v>
      </c>
      <c r="Q110" s="233"/>
      <c r="R110" s="233"/>
      <c r="S110" s="221">
        <f t="shared" si="54"/>
        <v>0</v>
      </c>
      <c r="T110" s="233">
        <v>1</v>
      </c>
      <c r="U110" s="233"/>
      <c r="V110" s="233"/>
      <c r="W110" s="221">
        <f t="shared" si="55"/>
        <v>0</v>
      </c>
      <c r="X110" s="233">
        <v>1</v>
      </c>
      <c r="Y110" s="233"/>
      <c r="Z110" s="233"/>
      <c r="AA110" s="221">
        <f t="shared" si="56"/>
        <v>0</v>
      </c>
      <c r="AB110" s="233">
        <v>1</v>
      </c>
      <c r="AC110" s="233"/>
      <c r="AD110" s="233"/>
      <c r="AE110" s="221">
        <f t="shared" si="57"/>
        <v>0</v>
      </c>
      <c r="AF110" s="233">
        <v>1</v>
      </c>
      <c r="AG110" s="233"/>
      <c r="AH110" s="233"/>
      <c r="AI110" s="221">
        <f t="shared" si="58"/>
        <v>0</v>
      </c>
      <c r="AJ110" s="233">
        <v>1</v>
      </c>
      <c r="AK110" s="233"/>
      <c r="AL110" s="233"/>
      <c r="AM110" s="221">
        <f t="shared" si="59"/>
        <v>0</v>
      </c>
      <c r="AN110" s="233">
        <v>1</v>
      </c>
      <c r="AO110" s="233"/>
      <c r="AP110" s="233"/>
      <c r="AQ110" s="221">
        <f t="shared" si="60"/>
        <v>0</v>
      </c>
      <c r="AR110" s="233">
        <v>1</v>
      </c>
      <c r="AS110" s="233"/>
      <c r="AT110" s="233"/>
      <c r="AU110" s="221">
        <f t="shared" si="61"/>
        <v>0</v>
      </c>
      <c r="AV110" s="233">
        <v>1</v>
      </c>
      <c r="AW110" s="233"/>
      <c r="AX110" s="233"/>
      <c r="AY110" s="221">
        <f t="shared" si="62"/>
        <v>0</v>
      </c>
      <c r="AZ110" s="205">
        <f t="shared" si="67"/>
        <v>0</v>
      </c>
      <c r="BA110" s="235">
        <v>0</v>
      </c>
      <c r="BB110" s="205">
        <f t="shared" si="51"/>
        <v>0</v>
      </c>
      <c r="BC110" s="205" t="str">
        <f t="shared" si="63"/>
        <v>geen actie</v>
      </c>
      <c r="BD110" s="201">
        <v>111</v>
      </c>
    </row>
    <row r="111" spans="1:56" s="268" customFormat="1" x14ac:dyDescent="0.3">
      <c r="A111" s="201">
        <v>112</v>
      </c>
      <c r="B111" s="201" t="str">
        <f t="shared" si="52"/>
        <v>v</v>
      </c>
      <c r="C111" s="256"/>
      <c r="D111" s="392"/>
      <c r="E111" s="205"/>
      <c r="F111" s="205"/>
      <c r="G111" s="205">
        <f t="shared" si="64"/>
        <v>0</v>
      </c>
      <c r="H111" s="205"/>
      <c r="I111" s="339">
        <f t="shared" si="65"/>
        <v>2019</v>
      </c>
      <c r="J111" s="230">
        <f t="shared" si="66"/>
        <v>0</v>
      </c>
      <c r="K111" s="217"/>
      <c r="L111" s="233">
        <v>1</v>
      </c>
      <c r="M111" s="233"/>
      <c r="N111" s="233"/>
      <c r="O111" s="221">
        <f t="shared" si="53"/>
        <v>0</v>
      </c>
      <c r="P111" s="233">
        <v>1</v>
      </c>
      <c r="Q111" s="233"/>
      <c r="R111" s="233"/>
      <c r="S111" s="221">
        <f t="shared" si="54"/>
        <v>0</v>
      </c>
      <c r="T111" s="233">
        <v>1</v>
      </c>
      <c r="U111" s="233"/>
      <c r="V111" s="233"/>
      <c r="W111" s="221">
        <f t="shared" si="55"/>
        <v>0</v>
      </c>
      <c r="X111" s="233">
        <v>1</v>
      </c>
      <c r="Y111" s="233"/>
      <c r="Z111" s="233"/>
      <c r="AA111" s="221">
        <f t="shared" si="56"/>
        <v>0</v>
      </c>
      <c r="AB111" s="233">
        <v>1</v>
      </c>
      <c r="AC111" s="233"/>
      <c r="AD111" s="233"/>
      <c r="AE111" s="221">
        <f t="shared" si="57"/>
        <v>0</v>
      </c>
      <c r="AF111" s="233">
        <v>1</v>
      </c>
      <c r="AG111" s="233"/>
      <c r="AH111" s="233"/>
      <c r="AI111" s="221">
        <f t="shared" si="58"/>
        <v>0</v>
      </c>
      <c r="AJ111" s="233">
        <v>1</v>
      </c>
      <c r="AK111" s="233"/>
      <c r="AL111" s="233"/>
      <c r="AM111" s="221">
        <f t="shared" si="59"/>
        <v>0</v>
      </c>
      <c r="AN111" s="233">
        <v>1</v>
      </c>
      <c r="AO111" s="233"/>
      <c r="AP111" s="233"/>
      <c r="AQ111" s="221">
        <f t="shared" si="60"/>
        <v>0</v>
      </c>
      <c r="AR111" s="233">
        <v>1</v>
      </c>
      <c r="AS111" s="233"/>
      <c r="AT111" s="233"/>
      <c r="AU111" s="221">
        <f t="shared" si="61"/>
        <v>0</v>
      </c>
      <c r="AV111" s="233">
        <v>1</v>
      </c>
      <c r="AW111" s="233"/>
      <c r="AX111" s="233"/>
      <c r="AY111" s="221">
        <f t="shared" si="62"/>
        <v>0</v>
      </c>
      <c r="AZ111" s="205">
        <f t="shared" si="67"/>
        <v>0</v>
      </c>
      <c r="BA111" s="235">
        <v>0</v>
      </c>
      <c r="BB111" s="205">
        <f t="shared" si="51"/>
        <v>0</v>
      </c>
      <c r="BC111" s="205" t="str">
        <f t="shared" si="63"/>
        <v>geen actie</v>
      </c>
      <c r="BD111" s="201">
        <v>112</v>
      </c>
    </row>
    <row r="112" spans="1:56" s="268" customFormat="1" x14ac:dyDescent="0.3">
      <c r="A112" s="201">
        <v>113</v>
      </c>
      <c r="B112" s="201" t="str">
        <f t="shared" si="52"/>
        <v>v</v>
      </c>
      <c r="C112" s="256"/>
      <c r="D112" s="392"/>
      <c r="E112" s="205"/>
      <c r="F112" s="205"/>
      <c r="G112" s="205">
        <f t="shared" si="64"/>
        <v>0</v>
      </c>
      <c r="H112" s="205"/>
      <c r="I112" s="339">
        <f t="shared" si="65"/>
        <v>2019</v>
      </c>
      <c r="J112" s="230">
        <f t="shared" si="66"/>
        <v>0</v>
      </c>
      <c r="K112" s="217"/>
      <c r="L112" s="233">
        <v>1</v>
      </c>
      <c r="M112" s="233"/>
      <c r="N112" s="233"/>
      <c r="O112" s="221">
        <f t="shared" si="53"/>
        <v>0</v>
      </c>
      <c r="P112" s="233">
        <v>1</v>
      </c>
      <c r="Q112" s="233"/>
      <c r="R112" s="233"/>
      <c r="S112" s="221">
        <f t="shared" si="54"/>
        <v>0</v>
      </c>
      <c r="T112" s="233">
        <v>1</v>
      </c>
      <c r="U112" s="233"/>
      <c r="V112" s="233"/>
      <c r="W112" s="221">
        <f t="shared" si="55"/>
        <v>0</v>
      </c>
      <c r="X112" s="233">
        <v>1</v>
      </c>
      <c r="Y112" s="233"/>
      <c r="Z112" s="233"/>
      <c r="AA112" s="221">
        <f t="shared" si="56"/>
        <v>0</v>
      </c>
      <c r="AB112" s="233">
        <v>1</v>
      </c>
      <c r="AC112" s="233"/>
      <c r="AD112" s="233"/>
      <c r="AE112" s="221">
        <f t="shared" si="57"/>
        <v>0</v>
      </c>
      <c r="AF112" s="233">
        <v>1</v>
      </c>
      <c r="AG112" s="233"/>
      <c r="AH112" s="233"/>
      <c r="AI112" s="221">
        <f t="shared" si="58"/>
        <v>0</v>
      </c>
      <c r="AJ112" s="233">
        <v>1</v>
      </c>
      <c r="AK112" s="233"/>
      <c r="AL112" s="233"/>
      <c r="AM112" s="221">
        <f t="shared" si="59"/>
        <v>0</v>
      </c>
      <c r="AN112" s="233">
        <v>1</v>
      </c>
      <c r="AO112" s="233"/>
      <c r="AP112" s="233"/>
      <c r="AQ112" s="221">
        <f t="shared" si="60"/>
        <v>0</v>
      </c>
      <c r="AR112" s="233">
        <v>1</v>
      </c>
      <c r="AS112" s="233"/>
      <c r="AT112" s="233"/>
      <c r="AU112" s="221">
        <f t="shared" si="61"/>
        <v>0</v>
      </c>
      <c r="AV112" s="233">
        <v>1</v>
      </c>
      <c r="AW112" s="233"/>
      <c r="AX112" s="233"/>
      <c r="AY112" s="221">
        <f t="shared" si="62"/>
        <v>0</v>
      </c>
      <c r="AZ112" s="205">
        <f t="shared" si="67"/>
        <v>0</v>
      </c>
      <c r="BA112" s="235">
        <v>0</v>
      </c>
      <c r="BB112" s="205">
        <f t="shared" si="51"/>
        <v>0</v>
      </c>
      <c r="BC112" s="205" t="str">
        <f t="shared" si="63"/>
        <v>geen actie</v>
      </c>
      <c r="BD112" s="201">
        <v>113</v>
      </c>
    </row>
    <row r="113" spans="1:56" s="268" customFormat="1" x14ac:dyDescent="0.3">
      <c r="A113" s="201">
        <v>114</v>
      </c>
      <c r="B113" s="201" t="str">
        <f t="shared" si="52"/>
        <v>v</v>
      </c>
      <c r="C113" s="256"/>
      <c r="D113" s="392"/>
      <c r="E113" s="205"/>
      <c r="F113" s="205"/>
      <c r="G113" s="205">
        <f t="shared" si="64"/>
        <v>0</v>
      </c>
      <c r="H113" s="205"/>
      <c r="I113" s="339">
        <f t="shared" si="65"/>
        <v>2019</v>
      </c>
      <c r="J113" s="230">
        <f t="shared" si="66"/>
        <v>0</v>
      </c>
      <c r="K113" s="217"/>
      <c r="L113" s="233">
        <v>1</v>
      </c>
      <c r="M113" s="233"/>
      <c r="N113" s="233"/>
      <c r="O113" s="221">
        <f t="shared" si="53"/>
        <v>0</v>
      </c>
      <c r="P113" s="233">
        <v>1</v>
      </c>
      <c r="Q113" s="233"/>
      <c r="R113" s="233"/>
      <c r="S113" s="221">
        <f t="shared" si="54"/>
        <v>0</v>
      </c>
      <c r="T113" s="233">
        <v>1</v>
      </c>
      <c r="U113" s="233"/>
      <c r="V113" s="233"/>
      <c r="W113" s="221">
        <f t="shared" si="55"/>
        <v>0</v>
      </c>
      <c r="X113" s="233">
        <v>1</v>
      </c>
      <c r="Y113" s="233"/>
      <c r="Z113" s="233"/>
      <c r="AA113" s="221">
        <f t="shared" si="56"/>
        <v>0</v>
      </c>
      <c r="AB113" s="233">
        <v>1</v>
      </c>
      <c r="AC113" s="233"/>
      <c r="AD113" s="233"/>
      <c r="AE113" s="221">
        <f t="shared" si="57"/>
        <v>0</v>
      </c>
      <c r="AF113" s="233">
        <v>1</v>
      </c>
      <c r="AG113" s="233"/>
      <c r="AH113" s="233"/>
      <c r="AI113" s="221">
        <f t="shared" si="58"/>
        <v>0</v>
      </c>
      <c r="AJ113" s="233">
        <v>1</v>
      </c>
      <c r="AK113" s="233"/>
      <c r="AL113" s="233"/>
      <c r="AM113" s="221">
        <f t="shared" si="59"/>
        <v>0</v>
      </c>
      <c r="AN113" s="233">
        <v>1</v>
      </c>
      <c r="AO113" s="233"/>
      <c r="AP113" s="233"/>
      <c r="AQ113" s="221">
        <f t="shared" si="60"/>
        <v>0</v>
      </c>
      <c r="AR113" s="233">
        <v>1</v>
      </c>
      <c r="AS113" s="233"/>
      <c r="AT113" s="233"/>
      <c r="AU113" s="221">
        <f t="shared" si="61"/>
        <v>0</v>
      </c>
      <c r="AV113" s="233">
        <v>1</v>
      </c>
      <c r="AW113" s="233"/>
      <c r="AX113" s="233"/>
      <c r="AY113" s="221">
        <f t="shared" si="62"/>
        <v>0</v>
      </c>
      <c r="AZ113" s="205">
        <f t="shared" si="67"/>
        <v>0</v>
      </c>
      <c r="BA113" s="235">
        <v>0</v>
      </c>
      <c r="BB113" s="205">
        <f t="shared" si="51"/>
        <v>0</v>
      </c>
      <c r="BC113" s="205" t="str">
        <f t="shared" si="63"/>
        <v>geen actie</v>
      </c>
      <c r="BD113" s="201">
        <v>114</v>
      </c>
    </row>
    <row r="114" spans="1:56" s="268" customFormat="1" x14ac:dyDescent="0.3">
      <c r="A114" s="201">
        <v>115</v>
      </c>
      <c r="B114" s="201" t="str">
        <f t="shared" si="52"/>
        <v>v</v>
      </c>
      <c r="C114" s="256"/>
      <c r="D114" s="392"/>
      <c r="E114" s="205"/>
      <c r="F114" s="205"/>
      <c r="G114" s="205">
        <f t="shared" si="64"/>
        <v>0</v>
      </c>
      <c r="H114" s="205"/>
      <c r="I114" s="339">
        <f t="shared" si="65"/>
        <v>2019</v>
      </c>
      <c r="J114" s="230">
        <f t="shared" si="66"/>
        <v>0</v>
      </c>
      <c r="K114" s="217"/>
      <c r="L114" s="233">
        <v>1</v>
      </c>
      <c r="M114" s="233"/>
      <c r="N114" s="233"/>
      <c r="O114" s="221">
        <f t="shared" si="53"/>
        <v>0</v>
      </c>
      <c r="P114" s="233">
        <v>1</v>
      </c>
      <c r="Q114" s="233"/>
      <c r="R114" s="233"/>
      <c r="S114" s="221">
        <f t="shared" si="54"/>
        <v>0</v>
      </c>
      <c r="T114" s="233">
        <v>1</v>
      </c>
      <c r="U114" s="233"/>
      <c r="V114" s="233"/>
      <c r="W114" s="221">
        <f t="shared" si="55"/>
        <v>0</v>
      </c>
      <c r="X114" s="233">
        <v>1</v>
      </c>
      <c r="Y114" s="233"/>
      <c r="Z114" s="233"/>
      <c r="AA114" s="221">
        <f t="shared" si="56"/>
        <v>0</v>
      </c>
      <c r="AB114" s="233">
        <v>1</v>
      </c>
      <c r="AC114" s="233"/>
      <c r="AD114" s="233"/>
      <c r="AE114" s="221">
        <f t="shared" si="57"/>
        <v>0</v>
      </c>
      <c r="AF114" s="233">
        <v>1</v>
      </c>
      <c r="AG114" s="233"/>
      <c r="AH114" s="233"/>
      <c r="AI114" s="221">
        <f t="shared" si="58"/>
        <v>0</v>
      </c>
      <c r="AJ114" s="233">
        <v>1</v>
      </c>
      <c r="AK114" s="233"/>
      <c r="AL114" s="233"/>
      <c r="AM114" s="221">
        <f t="shared" si="59"/>
        <v>0</v>
      </c>
      <c r="AN114" s="233">
        <v>1</v>
      </c>
      <c r="AO114" s="233"/>
      <c r="AP114" s="233"/>
      <c r="AQ114" s="221">
        <f t="shared" si="60"/>
        <v>0</v>
      </c>
      <c r="AR114" s="233">
        <v>1</v>
      </c>
      <c r="AS114" s="233"/>
      <c r="AT114" s="233"/>
      <c r="AU114" s="221">
        <f t="shared" si="61"/>
        <v>0</v>
      </c>
      <c r="AV114" s="233">
        <v>1</v>
      </c>
      <c r="AW114" s="233"/>
      <c r="AX114" s="233"/>
      <c r="AY114" s="221">
        <f t="shared" si="62"/>
        <v>0</v>
      </c>
      <c r="AZ114" s="205">
        <f t="shared" si="67"/>
        <v>0</v>
      </c>
      <c r="BA114" s="235">
        <v>0</v>
      </c>
      <c r="BB114" s="205">
        <f t="shared" si="51"/>
        <v>0</v>
      </c>
      <c r="BC114" s="205" t="str">
        <f t="shared" si="63"/>
        <v>geen actie</v>
      </c>
      <c r="BD114" s="201">
        <v>115</v>
      </c>
    </row>
    <row r="115" spans="1:56" s="268" customFormat="1" x14ac:dyDescent="0.3">
      <c r="A115" s="201">
        <v>116</v>
      </c>
      <c r="B115" s="201" t="str">
        <f t="shared" si="52"/>
        <v>v</v>
      </c>
      <c r="C115" s="256"/>
      <c r="D115" s="392"/>
      <c r="E115" s="205"/>
      <c r="F115" s="205"/>
      <c r="G115" s="205">
        <f t="shared" si="64"/>
        <v>0</v>
      </c>
      <c r="H115" s="205"/>
      <c r="I115" s="339">
        <f t="shared" si="65"/>
        <v>2019</v>
      </c>
      <c r="J115" s="230">
        <f t="shared" si="66"/>
        <v>0</v>
      </c>
      <c r="K115" s="217"/>
      <c r="L115" s="233">
        <v>1</v>
      </c>
      <c r="M115" s="233"/>
      <c r="N115" s="233"/>
      <c r="O115" s="221">
        <f t="shared" si="53"/>
        <v>0</v>
      </c>
      <c r="P115" s="233">
        <v>1</v>
      </c>
      <c r="Q115" s="233"/>
      <c r="R115" s="233"/>
      <c r="S115" s="221">
        <f t="shared" si="54"/>
        <v>0</v>
      </c>
      <c r="T115" s="233">
        <v>1</v>
      </c>
      <c r="U115" s="233"/>
      <c r="V115" s="233"/>
      <c r="W115" s="221">
        <f t="shared" si="55"/>
        <v>0</v>
      </c>
      <c r="X115" s="233">
        <v>1</v>
      </c>
      <c r="Y115" s="233"/>
      <c r="Z115" s="233"/>
      <c r="AA115" s="221">
        <f t="shared" si="56"/>
        <v>0</v>
      </c>
      <c r="AB115" s="233">
        <v>1</v>
      </c>
      <c r="AC115" s="233"/>
      <c r="AD115" s="233"/>
      <c r="AE115" s="221">
        <f t="shared" si="57"/>
        <v>0</v>
      </c>
      <c r="AF115" s="233">
        <v>1</v>
      </c>
      <c r="AG115" s="233"/>
      <c r="AH115" s="233"/>
      <c r="AI115" s="221">
        <f t="shared" si="58"/>
        <v>0</v>
      </c>
      <c r="AJ115" s="233">
        <v>1</v>
      </c>
      <c r="AK115" s="233"/>
      <c r="AL115" s="233"/>
      <c r="AM115" s="221">
        <f t="shared" si="59"/>
        <v>0</v>
      </c>
      <c r="AN115" s="233">
        <v>1</v>
      </c>
      <c r="AO115" s="233"/>
      <c r="AP115" s="233"/>
      <c r="AQ115" s="221">
        <f t="shared" si="60"/>
        <v>0</v>
      </c>
      <c r="AR115" s="233">
        <v>1</v>
      </c>
      <c r="AS115" s="233"/>
      <c r="AT115" s="233"/>
      <c r="AU115" s="221">
        <f t="shared" si="61"/>
        <v>0</v>
      </c>
      <c r="AV115" s="233">
        <v>1</v>
      </c>
      <c r="AW115" s="233"/>
      <c r="AX115" s="233"/>
      <c r="AY115" s="221">
        <f t="shared" si="62"/>
        <v>0</v>
      </c>
      <c r="AZ115" s="205">
        <f t="shared" si="67"/>
        <v>0</v>
      </c>
      <c r="BA115" s="235">
        <v>0</v>
      </c>
      <c r="BB115" s="205">
        <f t="shared" si="51"/>
        <v>0</v>
      </c>
      <c r="BC115" s="205" t="str">
        <f t="shared" si="63"/>
        <v>geen actie</v>
      </c>
      <c r="BD115" s="201">
        <v>116</v>
      </c>
    </row>
    <row r="116" spans="1:56" s="268" customFormat="1" x14ac:dyDescent="0.3">
      <c r="A116" s="201">
        <v>117</v>
      </c>
      <c r="B116" s="201" t="str">
        <f t="shared" si="52"/>
        <v>v</v>
      </c>
      <c r="C116" s="256"/>
      <c r="D116" s="392"/>
      <c r="E116" s="205"/>
      <c r="F116" s="205"/>
      <c r="G116" s="205">
        <f t="shared" si="64"/>
        <v>0</v>
      </c>
      <c r="H116" s="205"/>
      <c r="I116" s="339">
        <f t="shared" si="65"/>
        <v>2019</v>
      </c>
      <c r="J116" s="230">
        <f t="shared" si="66"/>
        <v>0</v>
      </c>
      <c r="K116" s="217"/>
      <c r="L116" s="233">
        <v>1</v>
      </c>
      <c r="M116" s="233"/>
      <c r="N116" s="233"/>
      <c r="O116" s="221">
        <f t="shared" si="53"/>
        <v>0</v>
      </c>
      <c r="P116" s="233">
        <v>1</v>
      </c>
      <c r="Q116" s="233"/>
      <c r="R116" s="233"/>
      <c r="S116" s="221">
        <f t="shared" si="54"/>
        <v>0</v>
      </c>
      <c r="T116" s="233">
        <v>1</v>
      </c>
      <c r="U116" s="233"/>
      <c r="V116" s="233"/>
      <c r="W116" s="221">
        <f t="shared" si="55"/>
        <v>0</v>
      </c>
      <c r="X116" s="233">
        <v>1</v>
      </c>
      <c r="Y116" s="233"/>
      <c r="Z116" s="233"/>
      <c r="AA116" s="221">
        <f t="shared" si="56"/>
        <v>0</v>
      </c>
      <c r="AB116" s="233">
        <v>1</v>
      </c>
      <c r="AC116" s="233"/>
      <c r="AD116" s="233"/>
      <c r="AE116" s="221">
        <f t="shared" si="57"/>
        <v>0</v>
      </c>
      <c r="AF116" s="233">
        <v>1</v>
      </c>
      <c r="AG116" s="233"/>
      <c r="AH116" s="233"/>
      <c r="AI116" s="221">
        <f t="shared" si="58"/>
        <v>0</v>
      </c>
      <c r="AJ116" s="233">
        <v>1</v>
      </c>
      <c r="AK116" s="233"/>
      <c r="AL116" s="233"/>
      <c r="AM116" s="221">
        <f t="shared" si="59"/>
        <v>0</v>
      </c>
      <c r="AN116" s="233">
        <v>1</v>
      </c>
      <c r="AO116" s="233"/>
      <c r="AP116" s="233"/>
      <c r="AQ116" s="221">
        <f t="shared" si="60"/>
        <v>0</v>
      </c>
      <c r="AR116" s="233">
        <v>1</v>
      </c>
      <c r="AS116" s="233"/>
      <c r="AT116" s="233"/>
      <c r="AU116" s="221">
        <f t="shared" si="61"/>
        <v>0</v>
      </c>
      <c r="AV116" s="233">
        <v>1</v>
      </c>
      <c r="AW116" s="233"/>
      <c r="AX116" s="233"/>
      <c r="AY116" s="221">
        <f t="shared" si="62"/>
        <v>0</v>
      </c>
      <c r="AZ116" s="205">
        <f t="shared" si="67"/>
        <v>0</v>
      </c>
      <c r="BA116" s="235">
        <v>0</v>
      </c>
      <c r="BB116" s="205">
        <f t="shared" si="51"/>
        <v>0</v>
      </c>
      <c r="BC116" s="205" t="str">
        <f t="shared" si="63"/>
        <v>geen actie</v>
      </c>
      <c r="BD116" s="201">
        <v>117</v>
      </c>
    </row>
    <row r="117" spans="1:56" s="268" customFormat="1" x14ac:dyDescent="0.3">
      <c r="A117" s="201">
        <v>118</v>
      </c>
      <c r="B117" s="201" t="str">
        <f t="shared" si="52"/>
        <v>v</v>
      </c>
      <c r="C117" s="256"/>
      <c r="D117" s="392"/>
      <c r="E117" s="205"/>
      <c r="F117" s="205"/>
      <c r="G117" s="205">
        <f t="shared" si="64"/>
        <v>0</v>
      </c>
      <c r="H117" s="205"/>
      <c r="I117" s="339">
        <f t="shared" si="65"/>
        <v>2019</v>
      </c>
      <c r="J117" s="230">
        <f t="shared" si="66"/>
        <v>0</v>
      </c>
      <c r="K117" s="217"/>
      <c r="L117" s="233">
        <v>1</v>
      </c>
      <c r="M117" s="233"/>
      <c r="N117" s="233"/>
      <c r="O117" s="221">
        <f t="shared" si="53"/>
        <v>0</v>
      </c>
      <c r="P117" s="233">
        <v>1</v>
      </c>
      <c r="Q117" s="233"/>
      <c r="R117" s="233"/>
      <c r="S117" s="221">
        <f t="shared" si="54"/>
        <v>0</v>
      </c>
      <c r="T117" s="233">
        <v>1</v>
      </c>
      <c r="U117" s="233"/>
      <c r="V117" s="233"/>
      <c r="W117" s="221">
        <f t="shared" si="55"/>
        <v>0</v>
      </c>
      <c r="X117" s="233">
        <v>1</v>
      </c>
      <c r="Y117" s="233"/>
      <c r="Z117" s="233"/>
      <c r="AA117" s="221">
        <f t="shared" si="56"/>
        <v>0</v>
      </c>
      <c r="AB117" s="233">
        <v>1</v>
      </c>
      <c r="AC117" s="233"/>
      <c r="AD117" s="233"/>
      <c r="AE117" s="221">
        <f t="shared" si="57"/>
        <v>0</v>
      </c>
      <c r="AF117" s="233">
        <v>1</v>
      </c>
      <c r="AG117" s="233"/>
      <c r="AH117" s="233"/>
      <c r="AI117" s="221">
        <f t="shared" si="58"/>
        <v>0</v>
      </c>
      <c r="AJ117" s="233">
        <v>1</v>
      </c>
      <c r="AK117" s="233"/>
      <c r="AL117" s="233"/>
      <c r="AM117" s="221">
        <f t="shared" si="59"/>
        <v>0</v>
      </c>
      <c r="AN117" s="233">
        <v>1</v>
      </c>
      <c r="AO117" s="233"/>
      <c r="AP117" s="233"/>
      <c r="AQ117" s="221">
        <f t="shared" si="60"/>
        <v>0</v>
      </c>
      <c r="AR117" s="233">
        <v>1</v>
      </c>
      <c r="AS117" s="233"/>
      <c r="AT117" s="233"/>
      <c r="AU117" s="221">
        <f t="shared" si="61"/>
        <v>0</v>
      </c>
      <c r="AV117" s="233">
        <v>1</v>
      </c>
      <c r="AW117" s="233"/>
      <c r="AX117" s="233"/>
      <c r="AY117" s="221">
        <f t="shared" si="62"/>
        <v>0</v>
      </c>
      <c r="AZ117" s="205">
        <f t="shared" si="67"/>
        <v>0</v>
      </c>
      <c r="BA117" s="235">
        <v>0</v>
      </c>
      <c r="BB117" s="205">
        <f t="shared" si="51"/>
        <v>0</v>
      </c>
      <c r="BC117" s="205" t="str">
        <f t="shared" si="63"/>
        <v>geen actie</v>
      </c>
      <c r="BD117" s="201">
        <v>118</v>
      </c>
    </row>
    <row r="118" spans="1:56" s="268" customFormat="1" x14ac:dyDescent="0.3">
      <c r="A118" s="201">
        <v>119</v>
      </c>
      <c r="B118" s="201" t="str">
        <f t="shared" si="52"/>
        <v>v</v>
      </c>
      <c r="C118" s="256"/>
      <c r="D118" s="392"/>
      <c r="E118" s="205"/>
      <c r="F118" s="205"/>
      <c r="G118" s="205">
        <f t="shared" si="64"/>
        <v>0</v>
      </c>
      <c r="H118" s="205"/>
      <c r="I118" s="339">
        <f t="shared" si="65"/>
        <v>2019</v>
      </c>
      <c r="J118" s="230">
        <f t="shared" si="66"/>
        <v>0</v>
      </c>
      <c r="K118" s="217"/>
      <c r="L118" s="233">
        <v>1</v>
      </c>
      <c r="M118" s="233"/>
      <c r="N118" s="233"/>
      <c r="O118" s="221">
        <f t="shared" si="53"/>
        <v>0</v>
      </c>
      <c r="P118" s="233">
        <v>1</v>
      </c>
      <c r="Q118" s="233"/>
      <c r="R118" s="233"/>
      <c r="S118" s="221">
        <f t="shared" si="54"/>
        <v>0</v>
      </c>
      <c r="T118" s="233">
        <v>1</v>
      </c>
      <c r="U118" s="233"/>
      <c r="V118" s="233"/>
      <c r="W118" s="221">
        <f t="shared" si="55"/>
        <v>0</v>
      </c>
      <c r="X118" s="233">
        <v>1</v>
      </c>
      <c r="Y118" s="233"/>
      <c r="Z118" s="233"/>
      <c r="AA118" s="221">
        <f t="shared" si="56"/>
        <v>0</v>
      </c>
      <c r="AB118" s="233">
        <v>1</v>
      </c>
      <c r="AC118" s="233"/>
      <c r="AD118" s="233"/>
      <c r="AE118" s="221">
        <f t="shared" si="57"/>
        <v>0</v>
      </c>
      <c r="AF118" s="233">
        <v>1</v>
      </c>
      <c r="AG118" s="233"/>
      <c r="AH118" s="233"/>
      <c r="AI118" s="221">
        <f t="shared" si="58"/>
        <v>0</v>
      </c>
      <c r="AJ118" s="233">
        <v>1</v>
      </c>
      <c r="AK118" s="233"/>
      <c r="AL118" s="233"/>
      <c r="AM118" s="221">
        <f t="shared" si="59"/>
        <v>0</v>
      </c>
      <c r="AN118" s="233">
        <v>1</v>
      </c>
      <c r="AO118" s="233"/>
      <c r="AP118" s="233"/>
      <c r="AQ118" s="221">
        <f t="shared" si="60"/>
        <v>0</v>
      </c>
      <c r="AR118" s="233">
        <v>1</v>
      </c>
      <c r="AS118" s="233"/>
      <c r="AT118" s="233"/>
      <c r="AU118" s="221">
        <f t="shared" si="61"/>
        <v>0</v>
      </c>
      <c r="AV118" s="233">
        <v>1</v>
      </c>
      <c r="AW118" s="233"/>
      <c r="AX118" s="233"/>
      <c r="AY118" s="221">
        <f t="shared" si="62"/>
        <v>0</v>
      </c>
      <c r="AZ118" s="205">
        <f t="shared" si="67"/>
        <v>0</v>
      </c>
      <c r="BA118" s="235">
        <v>0</v>
      </c>
      <c r="BB118" s="205">
        <f t="shared" si="51"/>
        <v>0</v>
      </c>
      <c r="BC118" s="205" t="str">
        <f t="shared" si="63"/>
        <v>geen actie</v>
      </c>
      <c r="BD118" s="201">
        <v>119</v>
      </c>
    </row>
    <row r="119" spans="1:56" s="268" customFormat="1" x14ac:dyDescent="0.3">
      <c r="A119" s="201">
        <v>120</v>
      </c>
      <c r="B119" s="201" t="str">
        <f t="shared" si="52"/>
        <v>v</v>
      </c>
      <c r="C119" s="256"/>
      <c r="D119" s="392"/>
      <c r="E119" s="205"/>
      <c r="F119" s="205"/>
      <c r="G119" s="205">
        <f t="shared" si="64"/>
        <v>0</v>
      </c>
      <c r="H119" s="205"/>
      <c r="I119" s="339">
        <f t="shared" si="65"/>
        <v>2019</v>
      </c>
      <c r="J119" s="230">
        <f t="shared" si="66"/>
        <v>0</v>
      </c>
      <c r="K119" s="217"/>
      <c r="L119" s="233">
        <v>1</v>
      </c>
      <c r="M119" s="233"/>
      <c r="N119" s="233"/>
      <c r="O119" s="221">
        <f t="shared" si="53"/>
        <v>0</v>
      </c>
      <c r="P119" s="233">
        <v>1</v>
      </c>
      <c r="Q119" s="233"/>
      <c r="R119" s="233"/>
      <c r="S119" s="221">
        <f t="shared" si="54"/>
        <v>0</v>
      </c>
      <c r="T119" s="233">
        <v>1</v>
      </c>
      <c r="U119" s="233"/>
      <c r="V119" s="233"/>
      <c r="W119" s="221">
        <f t="shared" si="55"/>
        <v>0</v>
      </c>
      <c r="X119" s="233">
        <v>1</v>
      </c>
      <c r="Y119" s="233"/>
      <c r="Z119" s="233"/>
      <c r="AA119" s="221">
        <f t="shared" si="56"/>
        <v>0</v>
      </c>
      <c r="AB119" s="233">
        <v>1</v>
      </c>
      <c r="AC119" s="233"/>
      <c r="AD119" s="233"/>
      <c r="AE119" s="221">
        <f t="shared" si="57"/>
        <v>0</v>
      </c>
      <c r="AF119" s="233">
        <v>1</v>
      </c>
      <c r="AG119" s="233"/>
      <c r="AH119" s="233"/>
      <c r="AI119" s="221">
        <f t="shared" si="58"/>
        <v>0</v>
      </c>
      <c r="AJ119" s="233">
        <v>1</v>
      </c>
      <c r="AK119" s="233"/>
      <c r="AL119" s="233"/>
      <c r="AM119" s="221">
        <f t="shared" si="59"/>
        <v>0</v>
      </c>
      <c r="AN119" s="233">
        <v>1</v>
      </c>
      <c r="AO119" s="233"/>
      <c r="AP119" s="233"/>
      <c r="AQ119" s="221">
        <f t="shared" si="60"/>
        <v>0</v>
      </c>
      <c r="AR119" s="233">
        <v>1</v>
      </c>
      <c r="AS119" s="233"/>
      <c r="AT119" s="233"/>
      <c r="AU119" s="221">
        <f t="shared" si="61"/>
        <v>0</v>
      </c>
      <c r="AV119" s="233">
        <v>1</v>
      </c>
      <c r="AW119" s="233"/>
      <c r="AX119" s="233"/>
      <c r="AY119" s="221">
        <f t="shared" si="62"/>
        <v>0</v>
      </c>
      <c r="AZ119" s="205">
        <f t="shared" si="67"/>
        <v>0</v>
      </c>
      <c r="BA119" s="235">
        <v>0</v>
      </c>
      <c r="BB119" s="205">
        <f t="shared" si="51"/>
        <v>0</v>
      </c>
      <c r="BC119" s="205" t="str">
        <f t="shared" si="63"/>
        <v>geen actie</v>
      </c>
      <c r="BD119" s="201">
        <v>120</v>
      </c>
    </row>
    <row r="120" spans="1:56" s="268" customFormat="1" x14ac:dyDescent="0.3">
      <c r="A120" s="201">
        <v>121</v>
      </c>
      <c r="B120" s="201" t="str">
        <f t="shared" si="52"/>
        <v>v</v>
      </c>
      <c r="C120" s="256"/>
      <c r="D120" s="392"/>
      <c r="E120" s="205"/>
      <c r="F120" s="205"/>
      <c r="G120" s="205">
        <f t="shared" si="64"/>
        <v>0</v>
      </c>
      <c r="H120" s="205"/>
      <c r="I120" s="339">
        <f t="shared" si="65"/>
        <v>2019</v>
      </c>
      <c r="J120" s="230">
        <f t="shared" si="66"/>
        <v>0</v>
      </c>
      <c r="K120" s="217"/>
      <c r="L120" s="233">
        <v>1</v>
      </c>
      <c r="M120" s="233"/>
      <c r="N120" s="233"/>
      <c r="O120" s="221">
        <f t="shared" si="53"/>
        <v>0</v>
      </c>
      <c r="P120" s="233">
        <v>1</v>
      </c>
      <c r="Q120" s="233"/>
      <c r="R120" s="233"/>
      <c r="S120" s="221">
        <f t="shared" si="54"/>
        <v>0</v>
      </c>
      <c r="T120" s="233">
        <v>1</v>
      </c>
      <c r="U120" s="233"/>
      <c r="V120" s="233"/>
      <c r="W120" s="221">
        <f t="shared" si="55"/>
        <v>0</v>
      </c>
      <c r="X120" s="233">
        <v>1</v>
      </c>
      <c r="Y120" s="233"/>
      <c r="Z120" s="233"/>
      <c r="AA120" s="221">
        <f t="shared" si="56"/>
        <v>0</v>
      </c>
      <c r="AB120" s="233">
        <v>1</v>
      </c>
      <c r="AC120" s="233"/>
      <c r="AD120" s="233"/>
      <c r="AE120" s="221">
        <f t="shared" si="57"/>
        <v>0</v>
      </c>
      <c r="AF120" s="233">
        <v>1</v>
      </c>
      <c r="AG120" s="233"/>
      <c r="AH120" s="233"/>
      <c r="AI120" s="221">
        <f t="shared" si="58"/>
        <v>0</v>
      </c>
      <c r="AJ120" s="233">
        <v>1</v>
      </c>
      <c r="AK120" s="233"/>
      <c r="AL120" s="233"/>
      <c r="AM120" s="221">
        <f t="shared" si="59"/>
        <v>0</v>
      </c>
      <c r="AN120" s="233">
        <v>1</v>
      </c>
      <c r="AO120" s="233"/>
      <c r="AP120" s="233"/>
      <c r="AQ120" s="221">
        <f t="shared" si="60"/>
        <v>0</v>
      </c>
      <c r="AR120" s="233">
        <v>1</v>
      </c>
      <c r="AS120" s="233"/>
      <c r="AT120" s="233"/>
      <c r="AU120" s="221">
        <f t="shared" si="61"/>
        <v>0</v>
      </c>
      <c r="AV120" s="233">
        <v>1</v>
      </c>
      <c r="AW120" s="233"/>
      <c r="AX120" s="233"/>
      <c r="AY120" s="221">
        <f t="shared" si="62"/>
        <v>0</v>
      </c>
      <c r="AZ120" s="205">
        <f t="shared" si="67"/>
        <v>0</v>
      </c>
      <c r="BA120" s="235">
        <v>0</v>
      </c>
      <c r="BB120" s="205">
        <f t="shared" si="51"/>
        <v>0</v>
      </c>
      <c r="BC120" s="205" t="str">
        <f t="shared" si="63"/>
        <v>geen actie</v>
      </c>
      <c r="BD120" s="201">
        <v>121</v>
      </c>
    </row>
    <row r="121" spans="1:56" s="268" customFormat="1" x14ac:dyDescent="0.3">
      <c r="A121" s="201">
        <v>122</v>
      </c>
      <c r="B121" s="201" t="str">
        <f t="shared" si="52"/>
        <v>v</v>
      </c>
      <c r="C121" s="256"/>
      <c r="D121" s="392"/>
      <c r="E121" s="205"/>
      <c r="F121" s="205"/>
      <c r="G121" s="205">
        <f t="shared" si="64"/>
        <v>0</v>
      </c>
      <c r="H121" s="205"/>
      <c r="I121" s="339">
        <f t="shared" si="65"/>
        <v>2019</v>
      </c>
      <c r="J121" s="230">
        <f t="shared" si="66"/>
        <v>0</v>
      </c>
      <c r="K121" s="217"/>
      <c r="L121" s="233">
        <v>1</v>
      </c>
      <c r="M121" s="233"/>
      <c r="N121" s="233"/>
      <c r="O121" s="221">
        <f t="shared" si="53"/>
        <v>0</v>
      </c>
      <c r="P121" s="233">
        <v>1</v>
      </c>
      <c r="Q121" s="233"/>
      <c r="R121" s="233"/>
      <c r="S121" s="221">
        <f t="shared" si="54"/>
        <v>0</v>
      </c>
      <c r="T121" s="233">
        <v>1</v>
      </c>
      <c r="U121" s="233"/>
      <c r="V121" s="233"/>
      <c r="W121" s="221">
        <f t="shared" si="55"/>
        <v>0</v>
      </c>
      <c r="X121" s="233">
        <v>1</v>
      </c>
      <c r="Y121" s="233"/>
      <c r="Z121" s="233"/>
      <c r="AA121" s="221">
        <f t="shared" si="56"/>
        <v>0</v>
      </c>
      <c r="AB121" s="233">
        <v>1</v>
      </c>
      <c r="AC121" s="233"/>
      <c r="AD121" s="233"/>
      <c r="AE121" s="221">
        <f t="shared" si="57"/>
        <v>0</v>
      </c>
      <c r="AF121" s="233">
        <v>1</v>
      </c>
      <c r="AG121" s="233"/>
      <c r="AH121" s="233"/>
      <c r="AI121" s="221">
        <f t="shared" si="58"/>
        <v>0</v>
      </c>
      <c r="AJ121" s="233">
        <v>1</v>
      </c>
      <c r="AK121" s="233"/>
      <c r="AL121" s="233"/>
      <c r="AM121" s="221">
        <f t="shared" si="59"/>
        <v>0</v>
      </c>
      <c r="AN121" s="233">
        <v>1</v>
      </c>
      <c r="AO121" s="233"/>
      <c r="AP121" s="233"/>
      <c r="AQ121" s="221">
        <f t="shared" si="60"/>
        <v>0</v>
      </c>
      <c r="AR121" s="233">
        <v>1</v>
      </c>
      <c r="AS121" s="233"/>
      <c r="AT121" s="233"/>
      <c r="AU121" s="221">
        <f t="shared" si="61"/>
        <v>0</v>
      </c>
      <c r="AV121" s="233">
        <v>1</v>
      </c>
      <c r="AW121" s="233"/>
      <c r="AX121" s="233"/>
      <c r="AY121" s="221">
        <f t="shared" si="62"/>
        <v>0</v>
      </c>
      <c r="AZ121" s="205">
        <f t="shared" si="67"/>
        <v>0</v>
      </c>
      <c r="BA121" s="235">
        <v>0</v>
      </c>
      <c r="BB121" s="205">
        <f t="shared" si="51"/>
        <v>0</v>
      </c>
      <c r="BC121" s="205" t="str">
        <f t="shared" si="63"/>
        <v>geen actie</v>
      </c>
      <c r="BD121" s="201">
        <v>122</v>
      </c>
    </row>
    <row r="122" spans="1:56" s="268" customFormat="1" x14ac:dyDescent="0.3">
      <c r="A122" s="201">
        <v>123</v>
      </c>
      <c r="B122" s="201" t="str">
        <f t="shared" si="52"/>
        <v>v</v>
      </c>
      <c r="C122" s="256"/>
      <c r="D122" s="392"/>
      <c r="E122" s="205"/>
      <c r="F122" s="205"/>
      <c r="G122" s="205">
        <f t="shared" si="64"/>
        <v>0</v>
      </c>
      <c r="H122" s="205"/>
      <c r="I122" s="339">
        <f t="shared" si="65"/>
        <v>2019</v>
      </c>
      <c r="J122" s="230">
        <f t="shared" si="66"/>
        <v>0</v>
      </c>
      <c r="K122" s="217"/>
      <c r="L122" s="233">
        <v>1</v>
      </c>
      <c r="M122" s="233"/>
      <c r="N122" s="233"/>
      <c r="O122" s="221">
        <f t="shared" si="53"/>
        <v>0</v>
      </c>
      <c r="P122" s="233">
        <v>1</v>
      </c>
      <c r="Q122" s="233"/>
      <c r="R122" s="233"/>
      <c r="S122" s="221">
        <f t="shared" si="54"/>
        <v>0</v>
      </c>
      <c r="T122" s="233">
        <v>1</v>
      </c>
      <c r="U122" s="233"/>
      <c r="V122" s="233"/>
      <c r="W122" s="221">
        <f t="shared" si="55"/>
        <v>0</v>
      </c>
      <c r="X122" s="233">
        <v>1</v>
      </c>
      <c r="Y122" s="233"/>
      <c r="Z122" s="233"/>
      <c r="AA122" s="221">
        <f t="shared" si="56"/>
        <v>0</v>
      </c>
      <c r="AB122" s="233">
        <v>1</v>
      </c>
      <c r="AC122" s="233"/>
      <c r="AD122" s="233"/>
      <c r="AE122" s="221">
        <f t="shared" si="57"/>
        <v>0</v>
      </c>
      <c r="AF122" s="233">
        <v>1</v>
      </c>
      <c r="AG122" s="233"/>
      <c r="AH122" s="233"/>
      <c r="AI122" s="221">
        <f t="shared" si="58"/>
        <v>0</v>
      </c>
      <c r="AJ122" s="233">
        <v>1</v>
      </c>
      <c r="AK122" s="233"/>
      <c r="AL122" s="233"/>
      <c r="AM122" s="221">
        <f t="shared" si="59"/>
        <v>0</v>
      </c>
      <c r="AN122" s="233">
        <v>1</v>
      </c>
      <c r="AO122" s="233"/>
      <c r="AP122" s="233"/>
      <c r="AQ122" s="221">
        <f t="shared" si="60"/>
        <v>0</v>
      </c>
      <c r="AR122" s="233">
        <v>1</v>
      </c>
      <c r="AS122" s="233"/>
      <c r="AT122" s="233"/>
      <c r="AU122" s="221">
        <f t="shared" si="61"/>
        <v>0</v>
      </c>
      <c r="AV122" s="233">
        <v>1</v>
      </c>
      <c r="AW122" s="233"/>
      <c r="AX122" s="233"/>
      <c r="AY122" s="221">
        <f t="shared" si="62"/>
        <v>0</v>
      </c>
      <c r="AZ122" s="205">
        <f t="shared" si="67"/>
        <v>0</v>
      </c>
      <c r="BA122" s="235">
        <v>0</v>
      </c>
      <c r="BB122" s="205">
        <f t="shared" si="51"/>
        <v>0</v>
      </c>
      <c r="BC122" s="205" t="str">
        <f t="shared" si="63"/>
        <v>geen actie</v>
      </c>
      <c r="BD122" s="201">
        <v>123</v>
      </c>
    </row>
    <row r="123" spans="1:56" s="268" customFormat="1" x14ac:dyDescent="0.3">
      <c r="A123" s="201">
        <v>5</v>
      </c>
      <c r="B123" s="201" t="str">
        <f t="shared" si="52"/>
        <v>v</v>
      </c>
      <c r="C123" s="393"/>
      <c r="D123" s="396"/>
      <c r="E123" s="205"/>
      <c r="F123" s="205"/>
      <c r="G123" s="205"/>
      <c r="H123" s="205"/>
      <c r="I123" s="339">
        <f t="shared" si="65"/>
        <v>2019</v>
      </c>
      <c r="J123" s="230">
        <f t="shared" si="66"/>
        <v>0</v>
      </c>
      <c r="K123" s="217"/>
      <c r="L123" s="233">
        <v>1</v>
      </c>
      <c r="M123" s="233"/>
      <c r="N123" s="233"/>
      <c r="O123" s="221">
        <f t="shared" si="53"/>
        <v>0</v>
      </c>
      <c r="P123" s="233">
        <v>1</v>
      </c>
      <c r="Q123" s="233"/>
      <c r="R123" s="233"/>
      <c r="S123" s="221">
        <f t="shared" si="54"/>
        <v>0</v>
      </c>
      <c r="T123" s="233">
        <v>1</v>
      </c>
      <c r="U123" s="233"/>
      <c r="V123" s="233"/>
      <c r="W123" s="221">
        <f t="shared" si="55"/>
        <v>0</v>
      </c>
      <c r="X123" s="233">
        <v>1</v>
      </c>
      <c r="Y123" s="233"/>
      <c r="Z123" s="233"/>
      <c r="AA123" s="221">
        <f t="shared" si="56"/>
        <v>0</v>
      </c>
      <c r="AB123" s="233">
        <v>1</v>
      </c>
      <c r="AC123" s="233"/>
      <c r="AD123" s="233"/>
      <c r="AE123" s="221">
        <f t="shared" si="57"/>
        <v>0</v>
      </c>
      <c r="AF123" s="233">
        <v>1</v>
      </c>
      <c r="AG123" s="233"/>
      <c r="AH123" s="233"/>
      <c r="AI123" s="221">
        <f t="shared" si="58"/>
        <v>0</v>
      </c>
      <c r="AJ123" s="233">
        <v>1</v>
      </c>
      <c r="AK123" s="233"/>
      <c r="AL123" s="233"/>
      <c r="AM123" s="221">
        <f t="shared" si="59"/>
        <v>0</v>
      </c>
      <c r="AN123" s="233">
        <v>1</v>
      </c>
      <c r="AO123" s="233"/>
      <c r="AP123" s="233"/>
      <c r="AQ123" s="221">
        <f t="shared" si="60"/>
        <v>0</v>
      </c>
      <c r="AR123" s="233">
        <v>1</v>
      </c>
      <c r="AS123" s="233"/>
      <c r="AT123" s="233"/>
      <c r="AU123" s="221">
        <f t="shared" si="61"/>
        <v>0</v>
      </c>
      <c r="AV123" s="233">
        <v>1</v>
      </c>
      <c r="AW123" s="233"/>
      <c r="AX123" s="233"/>
      <c r="AY123" s="221">
        <f t="shared" si="62"/>
        <v>0</v>
      </c>
      <c r="AZ123" s="205">
        <f t="shared" si="67"/>
        <v>0</v>
      </c>
      <c r="BA123" s="235">
        <v>0</v>
      </c>
      <c r="BB123" s="205">
        <f t="shared" si="51"/>
        <v>0</v>
      </c>
      <c r="BC123" s="205" t="str">
        <f t="shared" si="63"/>
        <v>geen actie</v>
      </c>
      <c r="BD123" s="201">
        <v>5</v>
      </c>
    </row>
    <row r="124" spans="1:56" s="268" customFormat="1" ht="15.45" customHeight="1" x14ac:dyDescent="0.3">
      <c r="A124" s="201">
        <v>11</v>
      </c>
      <c r="B124" s="201" t="str">
        <f t="shared" si="52"/>
        <v>v</v>
      </c>
      <c r="C124" s="256"/>
      <c r="D124" s="392"/>
      <c r="E124" s="205"/>
      <c r="F124" s="205"/>
      <c r="G124" s="205"/>
      <c r="H124" s="205"/>
      <c r="I124" s="339">
        <f t="shared" si="65"/>
        <v>2019</v>
      </c>
      <c r="J124" s="230">
        <f t="shared" si="66"/>
        <v>0</v>
      </c>
      <c r="K124" s="217"/>
      <c r="L124" s="233">
        <v>1</v>
      </c>
      <c r="M124" s="233"/>
      <c r="N124" s="233"/>
      <c r="O124" s="221">
        <f t="shared" si="53"/>
        <v>0</v>
      </c>
      <c r="P124" s="233">
        <v>1</v>
      </c>
      <c r="Q124" s="233"/>
      <c r="R124" s="233"/>
      <c r="S124" s="221">
        <f t="shared" si="54"/>
        <v>0</v>
      </c>
      <c r="T124" s="233">
        <v>1</v>
      </c>
      <c r="U124" s="233"/>
      <c r="V124" s="233"/>
      <c r="W124" s="221">
        <f t="shared" si="55"/>
        <v>0</v>
      </c>
      <c r="X124" s="233">
        <v>1</v>
      </c>
      <c r="Y124" s="233"/>
      <c r="Z124" s="233"/>
      <c r="AA124" s="221">
        <f t="shared" si="56"/>
        <v>0</v>
      </c>
      <c r="AB124" s="233">
        <v>1</v>
      </c>
      <c r="AC124" s="233"/>
      <c r="AD124" s="233"/>
      <c r="AE124" s="221">
        <f t="shared" si="57"/>
        <v>0</v>
      </c>
      <c r="AF124" s="233">
        <v>1</v>
      </c>
      <c r="AG124" s="233"/>
      <c r="AH124" s="233"/>
      <c r="AI124" s="221">
        <f t="shared" si="58"/>
        <v>0</v>
      </c>
      <c r="AJ124" s="233">
        <v>1</v>
      </c>
      <c r="AK124" s="233"/>
      <c r="AL124" s="233"/>
      <c r="AM124" s="221">
        <f t="shared" si="59"/>
        <v>0</v>
      </c>
      <c r="AN124" s="233">
        <v>1</v>
      </c>
      <c r="AO124" s="233"/>
      <c r="AP124" s="233"/>
      <c r="AQ124" s="221">
        <f t="shared" si="60"/>
        <v>0</v>
      </c>
      <c r="AR124" s="233">
        <v>1</v>
      </c>
      <c r="AS124" s="233"/>
      <c r="AT124" s="233"/>
      <c r="AU124" s="221">
        <f t="shared" si="61"/>
        <v>0</v>
      </c>
      <c r="AV124" s="233">
        <v>1</v>
      </c>
      <c r="AW124" s="233"/>
      <c r="AX124" s="233"/>
      <c r="AY124" s="221">
        <f t="shared" si="62"/>
        <v>0</v>
      </c>
      <c r="AZ124" s="205">
        <f t="shared" si="67"/>
        <v>0</v>
      </c>
      <c r="BA124" s="235">
        <v>0</v>
      </c>
      <c r="BB124" s="205">
        <f t="shared" si="51"/>
        <v>0</v>
      </c>
      <c r="BC124" s="205" t="str">
        <f t="shared" si="63"/>
        <v>geen actie</v>
      </c>
      <c r="BD124" s="201">
        <v>11</v>
      </c>
    </row>
    <row r="125" spans="1:56" ht="15" thickBot="1" x14ac:dyDescent="0.35">
      <c r="D125" s="200"/>
      <c r="N125" s="398">
        <f>COUNTA(N2:N124,"&gt;1")  -  1</f>
        <v>5</v>
      </c>
      <c r="R125" s="398">
        <f>COUNTA(R2:R124,"&gt;1")  -  1</f>
        <v>8</v>
      </c>
      <c r="V125" s="398">
        <f>COUNTA(V2:V124,"&gt;1")  -  1</f>
        <v>9</v>
      </c>
      <c r="Z125" s="398">
        <f>COUNTA(Z2:Z124,"&gt;1")  -  1</f>
        <v>7</v>
      </c>
      <c r="AD125" s="398">
        <f>COUNTA(AD2:AD124,"&gt;1")  -  1</f>
        <v>3</v>
      </c>
      <c r="AH125" s="398">
        <f>COUNTA(AH2:AH124,"&gt;1")  -  1</f>
        <v>4</v>
      </c>
      <c r="AL125" s="399">
        <f>COUNTA(AL2:AL124,"&gt;1")  -  1</f>
        <v>10</v>
      </c>
      <c r="AP125" s="399">
        <f>COUNTA(AP2:AP124,"&gt;1")  -  1</f>
        <v>0</v>
      </c>
      <c r="AT125" s="399">
        <f>COUNTA(AT2:AT124,"&gt;1")  -  1</f>
        <v>0</v>
      </c>
      <c r="AX125" s="399">
        <f>COUNTA(AX2:AX124,"&gt;1")  -  1</f>
        <v>0</v>
      </c>
      <c r="BA125" s="236"/>
    </row>
  </sheetData>
  <autoFilter ref="A1:BD125" xr:uid="{00000000-0009-0000-0000-000008000000}">
    <sortState xmlns:xlrd2="http://schemas.microsoft.com/office/spreadsheetml/2017/richdata2" ref="A2:BD125">
      <sortCondition ref="D2:D125"/>
    </sortState>
  </autoFilter>
  <conditionalFormatting sqref="AZ58:BB58">
    <cfRule type="expression" dxfId="31" priority="11">
      <formula>NOT(ISERROR(SEARCH("diploma",AZ58)))</formula>
    </cfRule>
    <cfRule type="expression" dxfId="30" priority="12">
      <formula>NOT(ISERROR(SEARCH("diploma",AZ58)))</formula>
    </cfRule>
  </conditionalFormatting>
  <conditionalFormatting sqref="I1 I125">
    <cfRule type="cellIs" dxfId="29" priority="13" operator="between">
      <formula>13</formula>
      <formula>20</formula>
    </cfRule>
  </conditionalFormatting>
  <conditionalFormatting sqref="G17:G125 G1:G14">
    <cfRule type="cellIs" dxfId="28" priority="14" operator="greaterThanOrEqual">
      <formula>0</formula>
    </cfRule>
  </conditionalFormatting>
  <conditionalFormatting sqref="AZ59:BB124 AZ2:BB57">
    <cfRule type="expression" dxfId="27" priority="15">
      <formula>NOT(ISERROR(SEARCH("diploma",AZ2)))</formula>
    </cfRule>
    <cfRule type="expression" dxfId="26" priority="16">
      <formula>NOT(ISERROR(SEARCH("diploma",AZ2)))</formula>
    </cfRule>
  </conditionalFormatting>
  <conditionalFormatting sqref="B2:B124">
    <cfRule type="cellIs" dxfId="25" priority="17" operator="equal">
      <formula>"v"</formula>
    </cfRule>
    <cfRule type="cellIs" dxfId="24" priority="18" operator="equal">
      <formula>"x"</formula>
    </cfRule>
  </conditionalFormatting>
  <conditionalFormatting sqref="P1">
    <cfRule type="cellIs" dxfId="23" priority="19" operator="between">
      <formula>0</formula>
      <formula>200</formula>
    </cfRule>
  </conditionalFormatting>
  <conditionalFormatting sqref="V1">
    <cfRule type="cellIs" dxfId="22" priority="20" operator="between">
      <formula>1</formula>
      <formula>200</formula>
    </cfRule>
  </conditionalFormatting>
  <conditionalFormatting sqref="T1">
    <cfRule type="cellIs" dxfId="21" priority="21" operator="between">
      <formula>0</formula>
      <formula>200</formula>
    </cfRule>
  </conditionalFormatting>
  <conditionalFormatting sqref="X1">
    <cfRule type="cellIs" dxfId="20" priority="22" operator="between">
      <formula>0</formula>
      <formula>200</formula>
    </cfRule>
  </conditionalFormatting>
  <conditionalFormatting sqref="AB1">
    <cfRule type="cellIs" dxfId="19" priority="23" operator="between">
      <formula>0</formula>
      <formula>200</formula>
    </cfRule>
  </conditionalFormatting>
  <conditionalFormatting sqref="AF1">
    <cfRule type="cellIs" dxfId="18" priority="24" operator="between">
      <formula>0</formula>
      <formula>200</formula>
    </cfRule>
  </conditionalFormatting>
  <conditionalFormatting sqref="AJ1">
    <cfRule type="cellIs" dxfId="17" priority="25" operator="between">
      <formula>0</formula>
      <formula>200</formula>
    </cfRule>
  </conditionalFormatting>
  <conditionalFormatting sqref="AN1">
    <cfRule type="cellIs" dxfId="16" priority="26" operator="between">
      <formula>0</formula>
      <formula>200</formula>
    </cfRule>
  </conditionalFormatting>
  <conditionalFormatting sqref="AR1">
    <cfRule type="cellIs" dxfId="15" priority="27" operator="between">
      <formula>0</formula>
      <formula>200</formula>
    </cfRule>
  </conditionalFormatting>
  <conditionalFormatting sqref="AV1">
    <cfRule type="cellIs" dxfId="14" priority="28" operator="between">
      <formula>0</formula>
      <formula>200</formula>
    </cfRule>
  </conditionalFormatting>
  <conditionalFormatting sqref="O1:O1048576 S1:S1048576">
    <cfRule type="cellIs" dxfId="13" priority="29" operator="greaterThan">
      <formula>150</formula>
    </cfRule>
  </conditionalFormatting>
  <conditionalFormatting sqref="W1:W1048576 AA1:AA1048576 AE1:AE1048576 AI1:AI1048576">
    <cfRule type="cellIs" dxfId="12" priority="30" operator="greaterThan">
      <formula>150</formula>
    </cfRule>
  </conditionalFormatting>
  <conditionalFormatting sqref="AM1:AM1048576 AQ1:AQ1048576 AU1:AU1048576 AY1:AY1048576">
    <cfRule type="cellIs" dxfId="11" priority="31" operator="greaterThan">
      <formula>150</formula>
    </cfRule>
  </conditionalFormatting>
  <conditionalFormatting sqref="L1:AY1 L6:AY1048576 L2:AE5 AI2:AY5">
    <cfRule type="cellIs" dxfId="10" priority="32" operator="greaterThan">
      <formula>150</formula>
    </cfRule>
  </conditionalFormatting>
  <conditionalFormatting sqref="C15">
    <cfRule type="cellIs" dxfId="9" priority="10" operator="equal">
      <formula>"ja"</formula>
    </cfRule>
  </conditionalFormatting>
  <conditionalFormatting sqref="BC2:BC124">
    <cfRule type="containsText" dxfId="8" priority="8" operator="containsText" text="geen actie">
      <formula>NOT(ISERROR(SEARCH("geen actie",BC2)))</formula>
    </cfRule>
    <cfRule type="containsText" dxfId="7" priority="9" operator="containsText" text="diploma">
      <formula>NOT(ISERROR(SEARCH("diploma",BC2)))</formula>
    </cfRule>
  </conditionalFormatting>
  <conditionalFormatting sqref="G15">
    <cfRule type="cellIs" dxfId="6" priority="7" operator="greaterThanOrEqual">
      <formula>0</formula>
    </cfRule>
  </conditionalFormatting>
  <conditionalFormatting sqref="I2:I124">
    <cfRule type="cellIs" dxfId="5" priority="4" operator="equal">
      <formula>12</formula>
    </cfRule>
    <cfRule type="cellIs" dxfId="4" priority="5" operator="lessThan">
      <formula>12</formula>
    </cfRule>
    <cfRule type="cellIs" dxfId="3" priority="6" operator="greaterThan">
      <formula>12</formula>
    </cfRule>
  </conditionalFormatting>
  <conditionalFormatting sqref="E14">
    <cfRule type="cellIs" dxfId="2" priority="3" operator="lessThan">
      <formula>1000</formula>
    </cfRule>
  </conditionalFormatting>
  <conditionalFormatting sqref="E15">
    <cfRule type="cellIs" dxfId="1" priority="2" operator="lessThan">
      <formula>1000</formula>
    </cfRule>
  </conditionalFormatting>
  <conditionalFormatting sqref="AF2:AH5">
    <cfRule type="cellIs" dxfId="0" priority="1" operator="greaterThan">
      <formula>150</formula>
    </cfRule>
  </conditionalFormatting>
  <pageMargins left="0.75" right="0.75" top="1" bottom="1" header="0.51180555555555496" footer="0.51180555555555496"/>
  <pageSetup paperSize="9" firstPageNumber="0" orientation="portrait" horizontalDpi="300" verticalDpi="300"/>
  <colBreaks count="1" manualBreakCount="1">
    <brk id="50" max="104857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8</vt:i4>
      </vt:variant>
    </vt:vector>
  </HeadingPairs>
  <TitlesOfParts>
    <vt:vector size="21" baseType="lpstr">
      <vt:lpstr>Aantallen</vt:lpstr>
      <vt:lpstr>Fl 2000-2007</vt:lpstr>
      <vt:lpstr>FL 2008-2013</vt:lpstr>
      <vt:lpstr>P floret</vt:lpstr>
      <vt:lpstr>SA 2000-2007</vt:lpstr>
      <vt:lpstr>SA 2008-2013</vt:lpstr>
      <vt:lpstr>P sabel</vt:lpstr>
      <vt:lpstr>DE 2000-2007</vt:lpstr>
      <vt:lpstr>DE 2008-2013</vt:lpstr>
      <vt:lpstr>P degen</vt:lpstr>
      <vt:lpstr>scheidsrechters</vt:lpstr>
      <vt:lpstr>volgorde partij</vt:lpstr>
      <vt:lpstr>loper van 14</vt:lpstr>
      <vt:lpstr>'DE 2000-2007'!_FilterDatabase</vt:lpstr>
      <vt:lpstr>'DE 2008-2013'!_FilterDatabase</vt:lpstr>
      <vt:lpstr>'SA 2008-2013'!_FilterDatabase</vt:lpstr>
      <vt:lpstr>scheidsrechters!_FilterDatabase</vt:lpstr>
      <vt:lpstr>'loper van 14'!Afdrukbereik</vt:lpstr>
      <vt:lpstr>'P degen'!Afdrukbereik</vt:lpstr>
      <vt:lpstr>'P floret'!Afdrukbereik</vt:lpstr>
      <vt:lpstr>'P sabel'!Afdrukbereik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Sjoerd Jaarsma</cp:lastModifiedBy>
  <cp:lastPrinted>2019-09-21T11:48:54Z</cp:lastPrinted>
  <dcterms:created xsi:type="dcterms:W3CDTF">2012-01-10T12:22:57Z</dcterms:created>
  <dcterms:modified xsi:type="dcterms:W3CDTF">2019-09-27T09:51:04Z</dcterms:modified>
</cp:coreProperties>
</file>